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60AD2C3-1B44-4D9E-A2D1-59B3E600E62D}" xr6:coauthVersionLast="47" xr6:coauthVersionMax="47" xr10:uidLastSave="{00000000-0000-0000-0000-000000000000}"/>
  <bookViews>
    <workbookView xWindow="29895" yWindow="285" windowWidth="27705" windowHeight="15630" tabRatio="658" firstSheet="3" activeTab="10"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Sheep!$H$896:$V$1005</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5">Periods!$U$21:$AD$31</definedName>
    <definedName name="i_dsp_lp" localSheetId="5">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General!$G$107</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General!$M$104:$M$113</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General!$P$114:$R$114</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General!$J$130:$J$138</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stage_p6z" localSheetId="8">Annual!$K$20:$T$29</definedName>
    <definedName name="i_pasture_stage_p6z" localSheetId="9">HPR!$K$20:$T$29</definedName>
    <definedName name="i_pasture_stage_p6z" localSheetId="10">Sheep!$S$75:$S$174</definedName>
    <definedName name="i_pasture_stage_p6z">'Annual-std'!$K$20:$T$29</definedName>
    <definedName name="i_pasture_type" localSheetId="10">Sheep!$J$53</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can_day" localSheetId="10">Sheep!$I$401:$I$405</definedName>
    <definedName name="i_scan_og1" localSheetId="10">Sheep!$N$371:$Q$378</definedName>
    <definedName name="i_season_propn_z" localSheetId="1">General!$L$104:$L$113</definedName>
    <definedName name="i_seeding_frequency" localSheetId="3">Crop!$T$650:$T$683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General!$K$104:$K$113</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74" i="18" l="1" a="1"/>
  <c r="O174" i="18" s="1"/>
  <c r="O173" i="18" a="1"/>
  <c r="O173" i="18" s="1"/>
  <c r="O172" i="18"/>
  <c r="O172" i="18" a="1"/>
  <c r="O171" i="18" a="1"/>
  <c r="O171" i="18" s="1"/>
  <c r="O170" i="18" a="1"/>
  <c r="O170" i="18" s="1"/>
  <c r="O169" i="18" a="1"/>
  <c r="O169" i="18" s="1"/>
  <c r="O168" i="18" a="1"/>
  <c r="O168" i="18" s="1"/>
  <c r="O167" i="18" a="1"/>
  <c r="O167" i="18" s="1"/>
  <c r="O166" i="18" a="1"/>
  <c r="O166" i="18" s="1"/>
  <c r="O165" i="18" a="1"/>
  <c r="O165" i="18" s="1"/>
  <c r="O164" i="18" a="1"/>
  <c r="O164" i="18" s="1"/>
  <c r="O163" i="18" a="1"/>
  <c r="O163" i="18" s="1"/>
  <c r="O162" i="18" a="1"/>
  <c r="O162" i="18" s="1"/>
  <c r="O161" i="18" a="1"/>
  <c r="O161" i="18" s="1"/>
  <c r="O160" i="18"/>
  <c r="O160" i="18" a="1"/>
  <c r="O159" i="18" a="1"/>
  <c r="O159" i="18" s="1"/>
  <c r="O158" i="18" a="1"/>
  <c r="O158" i="18" s="1"/>
  <c r="O157" i="18" a="1"/>
  <c r="O157" i="18" s="1"/>
  <c r="O156" i="18"/>
  <c r="O156" i="18" a="1"/>
  <c r="O155" i="18" a="1"/>
  <c r="O155" i="18" s="1"/>
  <c r="O154" i="18" a="1"/>
  <c r="O154" i="18" s="1"/>
  <c r="O153" i="18" a="1"/>
  <c r="O153" i="18" s="1"/>
  <c r="O152" i="18" a="1"/>
  <c r="O152" i="18" s="1"/>
  <c r="O151" i="18" a="1"/>
  <c r="O151" i="18" s="1"/>
  <c r="O150" i="18" a="1"/>
  <c r="O150" i="18" s="1"/>
  <c r="O149" i="18" a="1"/>
  <c r="O149" i="18" s="1"/>
  <c r="O148" i="18" a="1"/>
  <c r="O148" i="18" s="1"/>
  <c r="O147" i="18" a="1"/>
  <c r="O147" i="18" s="1"/>
  <c r="O146" i="18" a="1"/>
  <c r="O146" i="18" s="1"/>
  <c r="O145" i="18" a="1"/>
  <c r="O145" i="18" s="1"/>
  <c r="O144" i="18"/>
  <c r="O144" i="18" a="1"/>
  <c r="O143" i="18" a="1"/>
  <c r="O143" i="18" s="1"/>
  <c r="O142" i="18" a="1"/>
  <c r="O142" i="18" s="1"/>
  <c r="O141" i="18" a="1"/>
  <c r="O141" i="18" s="1"/>
  <c r="O140" i="18"/>
  <c r="O140" i="18" a="1"/>
  <c r="O139" i="18" a="1"/>
  <c r="O139" i="18" s="1"/>
  <c r="O138" i="18" a="1"/>
  <c r="O138" i="18" s="1"/>
  <c r="O137" i="18" a="1"/>
  <c r="O137" i="18" s="1"/>
  <c r="O136" i="18" a="1"/>
  <c r="O136" i="18" s="1"/>
  <c r="O135" i="18" a="1"/>
  <c r="O135" i="18" s="1"/>
  <c r="O134" i="18" a="1"/>
  <c r="O134" i="18" s="1"/>
  <c r="O133" i="18" a="1"/>
  <c r="O133" i="18" s="1"/>
  <c r="O132" i="18" a="1"/>
  <c r="O132" i="18" s="1"/>
  <c r="O131" i="18" a="1"/>
  <c r="O131" i="18" s="1"/>
  <c r="O130" i="18" a="1"/>
  <c r="O130" i="18" s="1"/>
  <c r="O129" i="18" a="1"/>
  <c r="O129" i="18" s="1"/>
  <c r="O128" i="18"/>
  <c r="O128" i="18" a="1"/>
  <c r="O127" i="18" a="1"/>
  <c r="O127" i="18" s="1"/>
  <c r="O126" i="18" a="1"/>
  <c r="O126" i="18" s="1"/>
  <c r="O125" i="18" a="1"/>
  <c r="O125" i="18" s="1"/>
  <c r="O124" i="18"/>
  <c r="O124" i="18" a="1"/>
  <c r="O123" i="18" a="1"/>
  <c r="O123" i="18" s="1"/>
  <c r="O122" i="18" a="1"/>
  <c r="O122" i="18" s="1"/>
  <c r="O121" i="18" a="1"/>
  <c r="O121" i="18" s="1"/>
  <c r="O120" i="18" a="1"/>
  <c r="O120" i="18" s="1"/>
  <c r="O119" i="18" a="1"/>
  <c r="O119" i="18" s="1"/>
  <c r="O118" i="18" a="1"/>
  <c r="O118" i="18" s="1"/>
  <c r="O117" i="18" a="1"/>
  <c r="O117" i="18" s="1"/>
  <c r="O116" i="18" a="1"/>
  <c r="O116" i="18" s="1"/>
  <c r="O115" i="18" a="1"/>
  <c r="O115" i="18" s="1"/>
  <c r="O114" i="18" a="1"/>
  <c r="O114" i="18" s="1"/>
  <c r="O113" i="18" a="1"/>
  <c r="O113" i="18" s="1"/>
  <c r="O112" i="18"/>
  <c r="O112" i="18" a="1"/>
  <c r="O111" i="18" a="1"/>
  <c r="O111" i="18" s="1"/>
  <c r="O110" i="18" a="1"/>
  <c r="O110" i="18" s="1"/>
  <c r="O109" i="18" a="1"/>
  <c r="O109" i="18" s="1"/>
  <c r="O108" i="18"/>
  <c r="O108" i="18" a="1"/>
  <c r="O107" i="18" a="1"/>
  <c r="O107" i="18" s="1"/>
  <c r="O106" i="18" a="1"/>
  <c r="O106" i="18" s="1"/>
  <c r="O105" i="18" a="1"/>
  <c r="O105" i="18" s="1"/>
  <c r="O104" i="18" a="1"/>
  <c r="O104" i="18" s="1"/>
  <c r="O103" i="18" a="1"/>
  <c r="O103" i="18" s="1"/>
  <c r="O102" i="18" a="1"/>
  <c r="O102" i="18" s="1"/>
  <c r="O101" i="18" a="1"/>
  <c r="O101" i="18" s="1"/>
  <c r="O100" i="18" a="1"/>
  <c r="O100" i="18" s="1"/>
  <c r="O99" i="18" a="1"/>
  <c r="O99" i="18" s="1"/>
  <c r="O98" i="18" a="1"/>
  <c r="O98" i="18" s="1"/>
  <c r="O97" i="18" a="1"/>
  <c r="O97" i="18" s="1"/>
  <c r="O96" i="18"/>
  <c r="O96" i="18" a="1"/>
  <c r="O95" i="18" a="1"/>
  <c r="O95" i="18" s="1"/>
  <c r="O94" i="18" a="1"/>
  <c r="O94" i="18" s="1"/>
  <c r="AI174" i="18"/>
  <c r="AI173" i="18"/>
  <c r="AI172" i="18"/>
  <c r="AI171" i="18"/>
  <c r="AI170" i="18"/>
  <c r="AI169" i="18"/>
  <c r="AI168" i="18"/>
  <c r="AI167" i="18"/>
  <c r="AI166" i="18"/>
  <c r="AI165" i="18"/>
  <c r="AI164" i="18"/>
  <c r="AI163" i="18"/>
  <c r="AI162" i="18"/>
  <c r="AI161" i="18"/>
  <c r="AI160" i="18"/>
  <c r="AI159" i="18"/>
  <c r="AI158" i="18"/>
  <c r="AI157" i="18"/>
  <c r="AI156" i="18"/>
  <c r="AI155" i="18"/>
  <c r="AI154" i="18"/>
  <c r="AI153" i="18"/>
  <c r="AI152" i="18"/>
  <c r="AI151" i="18"/>
  <c r="AI150" i="18"/>
  <c r="AI149" i="18"/>
  <c r="AI148" i="18"/>
  <c r="AI147" i="18"/>
  <c r="AI146" i="18"/>
  <c r="AI145" i="18"/>
  <c r="AI144" i="18"/>
  <c r="AI143" i="18"/>
  <c r="AI142" i="18"/>
  <c r="AI141" i="18"/>
  <c r="AI140" i="18"/>
  <c r="AI139" i="18"/>
  <c r="AI138" i="18"/>
  <c r="AI137" i="18"/>
  <c r="AI136" i="18"/>
  <c r="AI135" i="18"/>
  <c r="AI134" i="18"/>
  <c r="AI133" i="18"/>
  <c r="AI132" i="18"/>
  <c r="AI131" i="18"/>
  <c r="AI130" i="18"/>
  <c r="AI129" i="18"/>
  <c r="AI128" i="18"/>
  <c r="AI127" i="18"/>
  <c r="AI126" i="18"/>
  <c r="AI125" i="18"/>
  <c r="AI124" i="18"/>
  <c r="AI123" i="18"/>
  <c r="AI122" i="18"/>
  <c r="AI121" i="18"/>
  <c r="AI120" i="18"/>
  <c r="AI119" i="18"/>
  <c r="AI118" i="18"/>
  <c r="AI117" i="18"/>
  <c r="AI116" i="18"/>
  <c r="AI115" i="18"/>
  <c r="AI114" i="18"/>
  <c r="AI113" i="18"/>
  <c r="AI112" i="18"/>
  <c r="AI111" i="18"/>
  <c r="AI110" i="18"/>
  <c r="AI109" i="18"/>
  <c r="AI108" i="18"/>
  <c r="AI107" i="18"/>
  <c r="AI106" i="18"/>
  <c r="AI105" i="18"/>
  <c r="AI104" i="18"/>
  <c r="AI103" i="18"/>
  <c r="AI102" i="18"/>
  <c r="AI101" i="18"/>
  <c r="AI100" i="18"/>
  <c r="AI99" i="18"/>
  <c r="AI98" i="18"/>
  <c r="AI97" i="18"/>
  <c r="AI96" i="18"/>
  <c r="AI95" i="18"/>
  <c r="AI94" i="18"/>
  <c r="AI93" i="18"/>
  <c r="AI92" i="18"/>
  <c r="AI91" i="18"/>
  <c r="AI90" i="18"/>
  <c r="AI89" i="18"/>
  <c r="AI88" i="18"/>
  <c r="AI87" i="18"/>
  <c r="AI86" i="18"/>
  <c r="AI85" i="18"/>
  <c r="G1000" i="25"/>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AC840"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AD674" i="25"/>
  <c r="AD684" i="25" s="1"/>
  <c r="AD694" i="25" s="1"/>
  <c r="L672" i="25"/>
  <c r="L682" i="25" s="1"/>
  <c r="L692" i="25" s="1"/>
  <c r="L702" i="25" s="1"/>
  <c r="AC654" i="25"/>
  <c r="AC664" i="25" s="1"/>
  <c r="AC674" i="25" s="1"/>
  <c r="AC684" i="25" s="1"/>
  <c r="AC694" i="25" s="1"/>
  <c r="L643" i="25"/>
  <c r="L653" i="25" s="1"/>
  <c r="L663" i="25" s="1"/>
  <c r="L673" i="25" s="1"/>
  <c r="L683" i="25" s="1"/>
  <c r="L693" i="25" s="1"/>
  <c r="L703" i="25" s="1"/>
  <c r="AC635" i="25"/>
  <c r="AC645" i="25" s="1"/>
  <c r="AC655" i="25" s="1"/>
  <c r="AC665" i="25" s="1"/>
  <c r="AC675" i="25" s="1"/>
  <c r="AC685" i="25" s="1"/>
  <c r="AC695" i="25" s="1"/>
  <c r="K632" i="25"/>
  <c r="K642" i="25" s="1"/>
  <c r="K652" i="25" s="1"/>
  <c r="K662" i="25" s="1"/>
  <c r="K672" i="25" s="1"/>
  <c r="K682" i="25" s="1"/>
  <c r="K692" i="25" s="1"/>
  <c r="K702" i="25" s="1"/>
  <c r="L631" i="25"/>
  <c r="L641" i="25" s="1"/>
  <c r="L651" i="25" s="1"/>
  <c r="L661" i="25" s="1"/>
  <c r="L671" i="25" s="1"/>
  <c r="L681" i="25" s="1"/>
  <c r="L691" i="25" s="1"/>
  <c r="L701" i="25" s="1"/>
  <c r="K630" i="25"/>
  <c r="K640" i="25" s="1"/>
  <c r="K650" i="25" s="1"/>
  <c r="K660" i="25" s="1"/>
  <c r="K670" i="25" s="1"/>
  <c r="K680" i="25" s="1"/>
  <c r="K690" i="25" s="1"/>
  <c r="K700" i="25" s="1"/>
  <c r="J630" i="25"/>
  <c r="L629" i="25"/>
  <c r="L639" i="25" s="1"/>
  <c r="L649" i="25" s="1"/>
  <c r="L659" i="25" s="1"/>
  <c r="L669" i="25" s="1"/>
  <c r="L679" i="25" s="1"/>
  <c r="L689" i="25" s="1"/>
  <c r="L699" i="25" s="1"/>
  <c r="K629" i="25"/>
  <c r="K639" i="25" s="1"/>
  <c r="K649" i="25" s="1"/>
  <c r="K659" i="25" s="1"/>
  <c r="K669" i="25" s="1"/>
  <c r="K679" i="25" s="1"/>
  <c r="K689" i="25" s="1"/>
  <c r="K699" i="25" s="1"/>
  <c r="L628" i="25"/>
  <c r="L638" i="25" s="1"/>
  <c r="L648" i="25" s="1"/>
  <c r="L658" i="25" s="1"/>
  <c r="L668" i="25" s="1"/>
  <c r="L678" i="25" s="1"/>
  <c r="L688" i="25" s="1"/>
  <c r="L698" i="25" s="1"/>
  <c r="K628" i="25"/>
  <c r="K638" i="25" s="1"/>
  <c r="K648" i="25" s="1"/>
  <c r="K658" i="25" s="1"/>
  <c r="K668" i="25" s="1"/>
  <c r="K678" i="25" s="1"/>
  <c r="K688" i="25" s="1"/>
  <c r="K698" i="25" s="1"/>
  <c r="J627" i="25"/>
  <c r="J637" i="25" s="1"/>
  <c r="K626" i="25"/>
  <c r="J626" i="25"/>
  <c r="L625" i="25"/>
  <c r="L635" i="25" s="1"/>
  <c r="L645" i="25" s="1"/>
  <c r="L655" i="25" s="1"/>
  <c r="L665" i="25" s="1"/>
  <c r="L675" i="25" s="1"/>
  <c r="L685" i="25" s="1"/>
  <c r="L695" i="25" s="1"/>
  <c r="AC624" i="25"/>
  <c r="AC634" i="25" s="1"/>
  <c r="AC644" i="25" s="1"/>
  <c r="L624" i="25"/>
  <c r="L634" i="25" s="1"/>
  <c r="L644" i="25" s="1"/>
  <c r="L654" i="25" s="1"/>
  <c r="L664" i="25" s="1"/>
  <c r="L674" i="25" s="1"/>
  <c r="L684" i="25" s="1"/>
  <c r="L694" i="25" s="1"/>
  <c r="L623" i="25"/>
  <c r="L633" i="25" s="1"/>
  <c r="K623" i="25"/>
  <c r="J623" i="25"/>
  <c r="L622" i="25"/>
  <c r="L632" i="25" s="1"/>
  <c r="L642" i="25" s="1"/>
  <c r="L652" i="25" s="1"/>
  <c r="L662" i="25" s="1"/>
  <c r="K622" i="25"/>
  <c r="J622" i="25"/>
  <c r="N621" i="25"/>
  <c r="L621" i="25"/>
  <c r="K621" i="25"/>
  <c r="K631" i="25" s="1"/>
  <c r="K641" i="25" s="1"/>
  <c r="K651" i="25" s="1"/>
  <c r="K661" i="25" s="1"/>
  <c r="K671" i="25" s="1"/>
  <c r="K681" i="25" s="1"/>
  <c r="K691" i="25" s="1"/>
  <c r="K701" i="25" s="1"/>
  <c r="J621" i="25"/>
  <c r="P620" i="25"/>
  <c r="N620" i="25"/>
  <c r="L620" i="25"/>
  <c r="L630" i="25" s="1"/>
  <c r="L640" i="25" s="1"/>
  <c r="L650" i="25" s="1"/>
  <c r="L660" i="25" s="1"/>
  <c r="L670" i="25" s="1"/>
  <c r="L680" i="25" s="1"/>
  <c r="L690" i="25" s="1"/>
  <c r="L700" i="25" s="1"/>
  <c r="K620" i="25"/>
  <c r="J620" i="25"/>
  <c r="L619" i="25"/>
  <c r="K619" i="25"/>
  <c r="J619" i="25"/>
  <c r="P619" i="25" s="1"/>
  <c r="L618" i="25"/>
  <c r="K618" i="25"/>
  <c r="J618" i="25"/>
  <c r="L617" i="25"/>
  <c r="L627" i="25" s="1"/>
  <c r="L637" i="25" s="1"/>
  <c r="L647" i="25" s="1"/>
  <c r="L657" i="25" s="1"/>
  <c r="L667" i="25" s="1"/>
  <c r="L677" i="25" s="1"/>
  <c r="L687" i="25" s="1"/>
  <c r="L697" i="25" s="1"/>
  <c r="K617" i="25"/>
  <c r="J617" i="25"/>
  <c r="AD616" i="25"/>
  <c r="AD626" i="25" s="1"/>
  <c r="AD636" i="25" s="1"/>
  <c r="AD646" i="25" s="1"/>
  <c r="AD656" i="25" s="1"/>
  <c r="AD666" i="25" s="1"/>
  <c r="AD676" i="25" s="1"/>
  <c r="AD686" i="25" s="1"/>
  <c r="AD696" i="25" s="1"/>
  <c r="N616" i="25"/>
  <c r="L616" i="25"/>
  <c r="L626" i="25" s="1"/>
  <c r="L636" i="25" s="1"/>
  <c r="L646" i="25" s="1"/>
  <c r="L656" i="25" s="1"/>
  <c r="L666" i="25" s="1"/>
  <c r="L676" i="25" s="1"/>
  <c r="L686" i="25" s="1"/>
  <c r="L696" i="25" s="1"/>
  <c r="K616" i="25"/>
  <c r="J616" i="25"/>
  <c r="P616" i="25" s="1"/>
  <c r="AD615" i="25"/>
  <c r="AD625" i="25" s="1"/>
  <c r="AD635" i="25" s="1"/>
  <c r="AD645" i="25" s="1"/>
  <c r="AD655" i="25" s="1"/>
  <c r="AD665" i="25" s="1"/>
  <c r="AD675" i="25" s="1"/>
  <c r="AD685" i="25" s="1"/>
  <c r="AD695" i="25" s="1"/>
  <c r="AC615" i="25"/>
  <c r="AC625" i="25" s="1"/>
  <c r="P615" i="25"/>
  <c r="L615" i="25"/>
  <c r="K615" i="25"/>
  <c r="J615" i="25"/>
  <c r="J625" i="25" s="1"/>
  <c r="AD614" i="25"/>
  <c r="AD624" i="25" s="1"/>
  <c r="AD634" i="25" s="1"/>
  <c r="AD644" i="25" s="1"/>
  <c r="AD654" i="25" s="1"/>
  <c r="AD664" i="25" s="1"/>
  <c r="AC614" i="25"/>
  <c r="L614" i="25"/>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AD606" i="25"/>
  <c r="AC606" i="25"/>
  <c r="S606" i="25"/>
  <c r="P606" i="25"/>
  <c r="N606" i="25"/>
  <c r="AD605" i="25"/>
  <c r="AC605" i="25"/>
  <c r="T605" i="25"/>
  <c r="S605" i="25"/>
  <c r="P605" i="25"/>
  <c r="N605" i="25"/>
  <c r="T604" i="25"/>
  <c r="S604" i="25"/>
  <c r="P604" i="25"/>
  <c r="N604" i="25"/>
  <c r="G589" i="25"/>
  <c r="G569" i="25"/>
  <c r="L560" i="25"/>
  <c r="Q547" i="25"/>
  <c r="Q557" i="25" s="1"/>
  <c r="Q567" i="25" s="1"/>
  <c r="N516" i="25"/>
  <c r="N526" i="25" s="1"/>
  <c r="N536" i="25" s="1"/>
  <c r="N546" i="25" s="1"/>
  <c r="N556" i="25" s="1"/>
  <c r="N566" i="25" s="1"/>
  <c r="AD510" i="25"/>
  <c r="AD520" i="25" s="1"/>
  <c r="AD530" i="25" s="1"/>
  <c r="AD540" i="25" s="1"/>
  <c r="AD550" i="25" s="1"/>
  <c r="AD560" i="25" s="1"/>
  <c r="M508" i="25"/>
  <c r="M518" i="25" s="1"/>
  <c r="M528" i="25" s="1"/>
  <c r="M538" i="25" s="1"/>
  <c r="M548" i="25" s="1"/>
  <c r="M558" i="25" s="1"/>
  <c r="L506" i="25"/>
  <c r="L516" i="25" s="1"/>
  <c r="L526" i="25" s="1"/>
  <c r="L536" i="25" s="1"/>
  <c r="L546" i="25" s="1"/>
  <c r="L556" i="25" s="1"/>
  <c r="L566" i="25" s="1"/>
  <c r="K500" i="25"/>
  <c r="K510" i="25" s="1"/>
  <c r="K520" i="25" s="1"/>
  <c r="K530" i="25" s="1"/>
  <c r="K540" i="25" s="1"/>
  <c r="K550" i="25" s="1"/>
  <c r="K560" i="25" s="1"/>
  <c r="O497" i="25"/>
  <c r="O507" i="25" s="1"/>
  <c r="O517" i="25" s="1"/>
  <c r="O527" i="25" s="1"/>
  <c r="O537" i="25" s="1"/>
  <c r="O547" i="25" s="1"/>
  <c r="O557" i="25" s="1"/>
  <c r="O567" i="25" s="1"/>
  <c r="K497" i="25"/>
  <c r="K507" i="25" s="1"/>
  <c r="K517" i="25" s="1"/>
  <c r="K527" i="25" s="1"/>
  <c r="K537" i="25" s="1"/>
  <c r="K547" i="25" s="1"/>
  <c r="K557" i="25" s="1"/>
  <c r="K567" i="25" s="1"/>
  <c r="J497" i="25"/>
  <c r="J507" i="25" s="1"/>
  <c r="J517" i="25" s="1"/>
  <c r="J527" i="25" s="1"/>
  <c r="J537" i="25" s="1"/>
  <c r="J547" i="25" s="1"/>
  <c r="J557" i="25" s="1"/>
  <c r="J567" i="25" s="1"/>
  <c r="N495" i="25"/>
  <c r="N505" i="25" s="1"/>
  <c r="N515" i="25" s="1"/>
  <c r="N525" i="25" s="1"/>
  <c r="N535" i="25" s="1"/>
  <c r="N545" i="25" s="1"/>
  <c r="N555" i="25" s="1"/>
  <c r="N565" i="25" s="1"/>
  <c r="T493" i="25"/>
  <c r="O492" i="25"/>
  <c r="O502" i="25" s="1"/>
  <c r="O512" i="25" s="1"/>
  <c r="O522" i="25" s="1"/>
  <c r="O532" i="25" s="1"/>
  <c r="O542" i="25" s="1"/>
  <c r="O552" i="25" s="1"/>
  <c r="O562" i="25" s="1"/>
  <c r="T490" i="25"/>
  <c r="J489" i="25"/>
  <c r="J499" i="25" s="1"/>
  <c r="J509" i="25" s="1"/>
  <c r="J519" i="25" s="1"/>
  <c r="J529" i="25" s="1"/>
  <c r="J539" i="25" s="1"/>
  <c r="J549" i="25" s="1"/>
  <c r="J559" i="25" s="1"/>
  <c r="N488" i="25"/>
  <c r="N498" i="25" s="1"/>
  <c r="N508" i="25" s="1"/>
  <c r="N518" i="25" s="1"/>
  <c r="N528" i="25" s="1"/>
  <c r="N538" i="25" s="1"/>
  <c r="N548" i="25" s="1"/>
  <c r="N558" i="25" s="1"/>
  <c r="V487" i="25"/>
  <c r="V497" i="25" s="1"/>
  <c r="V507" i="25" s="1"/>
  <c r="V517" i="25" s="1"/>
  <c r="V527" i="25" s="1"/>
  <c r="V537" i="25" s="1"/>
  <c r="V547" i="25" s="1"/>
  <c r="V557" i="25" s="1"/>
  <c r="V567" i="25" s="1"/>
  <c r="T487" i="25"/>
  <c r="Q487" i="25"/>
  <c r="Q497" i="25" s="1"/>
  <c r="Q507" i="25" s="1"/>
  <c r="Q517" i="25" s="1"/>
  <c r="Q527" i="25" s="1"/>
  <c r="Q537" i="25" s="1"/>
  <c r="P487" i="25"/>
  <c r="P497" i="25" s="1"/>
  <c r="P507" i="25" s="1"/>
  <c r="P517" i="25" s="1"/>
  <c r="P527" i="25" s="1"/>
  <c r="P537" i="25" s="1"/>
  <c r="P547" i="25" s="1"/>
  <c r="P557" i="25" s="1"/>
  <c r="P567" i="25" s="1"/>
  <c r="O487" i="25"/>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V491" i="25" s="1"/>
  <c r="V501" i="25" s="1"/>
  <c r="V511" i="25" s="1"/>
  <c r="V521" i="25" s="1"/>
  <c r="V531" i="25" s="1"/>
  <c r="V541" i="25" s="1"/>
  <c r="V551" i="25" s="1"/>
  <c r="V561" i="25" s="1"/>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K480" i="25"/>
  <c r="K49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AD478" i="25"/>
  <c r="AD488" i="25" s="1"/>
  <c r="AD498" i="25" s="1"/>
  <c r="AD508" i="25" s="1"/>
  <c r="AD518" i="25" s="1"/>
  <c r="AD528" i="25" s="1"/>
  <c r="AD538" i="25" s="1"/>
  <c r="AD548" i="25" s="1"/>
  <c r="AD55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M478" i="25"/>
  <c r="M488" i="25" s="1"/>
  <c r="M49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C470" i="25"/>
  <c r="AD469" i="25"/>
  <c r="AD470" i="25" s="1"/>
  <c r="AD480" i="25" s="1"/>
  <c r="AD490" i="25" s="1"/>
  <c r="AD500" i="25" s="1"/>
  <c r="AC469" i="25"/>
  <c r="AC479" i="25" s="1"/>
  <c r="AC489" i="25" s="1"/>
  <c r="AC499" i="25" s="1"/>
  <c r="AC509" i="25" s="1"/>
  <c r="AC519" i="25" s="1"/>
  <c r="AC529" i="25" s="1"/>
  <c r="AC539" i="25" s="1"/>
  <c r="AC549" i="25" s="1"/>
  <c r="AC559" i="25" s="1"/>
  <c r="G456" i="25"/>
  <c r="G430" i="25"/>
  <c r="G398" i="25"/>
  <c r="V368" i="25"/>
  <c r="V366" i="25"/>
  <c r="V376" i="25" s="1"/>
  <c r="R326" i="25"/>
  <c r="R336" i="25" s="1"/>
  <c r="R346" i="25" s="1"/>
  <c r="R356" i="25" s="1"/>
  <c r="R366" i="25" s="1"/>
  <c r="R376" i="25" s="1"/>
  <c r="R386" i="25" s="1"/>
  <c r="R396" i="25" s="1"/>
  <c r="Q326" i="25"/>
  <c r="Q336" i="25" s="1"/>
  <c r="Q346" i="25" s="1"/>
  <c r="Q356" i="25" s="1"/>
  <c r="Q366" i="25" s="1"/>
  <c r="Q376" i="25" s="1"/>
  <c r="Q386" i="25" s="1"/>
  <c r="Q396" i="25" s="1"/>
  <c r="R325" i="25"/>
  <c r="R335" i="25" s="1"/>
  <c r="R345" i="25" s="1"/>
  <c r="R355" i="25" s="1"/>
  <c r="R365" i="25" s="1"/>
  <c r="R375" i="25" s="1"/>
  <c r="R385" i="25" s="1"/>
  <c r="R395" i="25" s="1"/>
  <c r="Q325" i="25"/>
  <c r="Q335" i="25" s="1"/>
  <c r="Q345" i="25" s="1"/>
  <c r="Q355" i="25" s="1"/>
  <c r="Q365" i="25" s="1"/>
  <c r="Q375" i="25" s="1"/>
  <c r="Q385" i="25" s="1"/>
  <c r="Q395" i="25" s="1"/>
  <c r="R324" i="25"/>
  <c r="R334" i="25" s="1"/>
  <c r="R344" i="25" s="1"/>
  <c r="R354" i="25" s="1"/>
  <c r="R364" i="25" s="1"/>
  <c r="R374" i="25" s="1"/>
  <c r="R384" i="25" s="1"/>
  <c r="R394" i="25" s="1"/>
  <c r="Q324" i="25"/>
  <c r="Q334" i="25" s="1"/>
  <c r="Q344" i="25" s="1"/>
  <c r="Q354" i="25" s="1"/>
  <c r="Q364" i="25" s="1"/>
  <c r="Q374" i="25" s="1"/>
  <c r="Q384" i="25" s="1"/>
  <c r="Q394" i="25" s="1"/>
  <c r="R323" i="25"/>
  <c r="R333" i="25" s="1"/>
  <c r="R343" i="25" s="1"/>
  <c r="R353" i="25" s="1"/>
  <c r="R363" i="25" s="1"/>
  <c r="R373" i="25" s="1"/>
  <c r="R383" i="25" s="1"/>
  <c r="R393" i="25" s="1"/>
  <c r="Q323" i="25"/>
  <c r="Q333" i="25" s="1"/>
  <c r="Q343" i="25" s="1"/>
  <c r="Q353" i="25" s="1"/>
  <c r="Q363" i="25" s="1"/>
  <c r="Q373" i="25" s="1"/>
  <c r="Q383" i="25" s="1"/>
  <c r="Q393" i="25" s="1"/>
  <c r="R322" i="25"/>
  <c r="R332" i="25" s="1"/>
  <c r="R342" i="25" s="1"/>
  <c r="R352" i="25" s="1"/>
  <c r="R362" i="25" s="1"/>
  <c r="R372" i="25" s="1"/>
  <c r="R382" i="25" s="1"/>
  <c r="R392" i="25" s="1"/>
  <c r="Q322" i="25"/>
  <c r="Q332" i="25" s="1"/>
  <c r="Q342" i="25" s="1"/>
  <c r="Q352" i="25" s="1"/>
  <c r="Q362" i="25" s="1"/>
  <c r="Q372" i="25" s="1"/>
  <c r="Q382" i="25" s="1"/>
  <c r="Q392" i="25" s="1"/>
  <c r="R321" i="25"/>
  <c r="R331" i="25" s="1"/>
  <c r="R341" i="25" s="1"/>
  <c r="R351" i="25" s="1"/>
  <c r="R361" i="25" s="1"/>
  <c r="R371" i="25" s="1"/>
  <c r="R381" i="25" s="1"/>
  <c r="R391" i="25" s="1"/>
  <c r="Q321" i="25"/>
  <c r="Q331" i="25" s="1"/>
  <c r="Q341" i="25" s="1"/>
  <c r="Q351" i="25" s="1"/>
  <c r="Q361" i="25" s="1"/>
  <c r="Q371" i="25" s="1"/>
  <c r="Q381" i="25" s="1"/>
  <c r="Q391" i="25" s="1"/>
  <c r="R320" i="25"/>
  <c r="R330" i="25" s="1"/>
  <c r="R340" i="25" s="1"/>
  <c r="R350" i="25" s="1"/>
  <c r="R360" i="25" s="1"/>
  <c r="R370" i="25" s="1"/>
  <c r="R380" i="25" s="1"/>
  <c r="R390" i="25" s="1"/>
  <c r="Q320" i="25"/>
  <c r="Q330" i="25" s="1"/>
  <c r="Q340" i="25" s="1"/>
  <c r="Q350" i="25" s="1"/>
  <c r="Q360" i="25" s="1"/>
  <c r="Q370" i="25" s="1"/>
  <c r="Q380" i="25" s="1"/>
  <c r="Q390" i="25" s="1"/>
  <c r="R319" i="25"/>
  <c r="R329" i="25" s="1"/>
  <c r="R339" i="25" s="1"/>
  <c r="R349" i="25" s="1"/>
  <c r="R359" i="25" s="1"/>
  <c r="R369" i="25" s="1"/>
  <c r="R379" i="25" s="1"/>
  <c r="R389" i="25" s="1"/>
  <c r="Q319" i="25"/>
  <c r="Q329" i="25" s="1"/>
  <c r="Q339" i="25" s="1"/>
  <c r="Q349" i="25" s="1"/>
  <c r="Q359" i="25" s="1"/>
  <c r="Q369" i="25" s="1"/>
  <c r="Q379" i="25" s="1"/>
  <c r="Q389" i="25" s="1"/>
  <c r="R318" i="25"/>
  <c r="R328" i="25" s="1"/>
  <c r="R338" i="25" s="1"/>
  <c r="R348" i="25" s="1"/>
  <c r="R358" i="25" s="1"/>
  <c r="R368" i="25" s="1"/>
  <c r="R378" i="25" s="1"/>
  <c r="R388" i="25" s="1"/>
  <c r="Q318" i="25"/>
  <c r="Q328" i="25" s="1"/>
  <c r="Q338" i="25" s="1"/>
  <c r="Q348" i="25" s="1"/>
  <c r="Q358" i="25" s="1"/>
  <c r="Q368" i="25" s="1"/>
  <c r="Q378" i="25" s="1"/>
  <c r="Q388" i="25" s="1"/>
  <c r="R317" i="25"/>
  <c r="R327" i="25" s="1"/>
  <c r="R337" i="25" s="1"/>
  <c r="R347" i="25" s="1"/>
  <c r="R357" i="25" s="1"/>
  <c r="R367" i="25" s="1"/>
  <c r="R377" i="25" s="1"/>
  <c r="R387" i="25" s="1"/>
  <c r="Q317" i="25"/>
  <c r="Q327" i="25" s="1"/>
  <c r="Q337" i="25" s="1"/>
  <c r="Q347" i="25" s="1"/>
  <c r="Q357" i="25" s="1"/>
  <c r="Q367" i="25" s="1"/>
  <c r="Q377" i="25" s="1"/>
  <c r="Q387"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X346" i="25" s="1"/>
  <c r="X356" i="25" s="1"/>
  <c r="X366" i="25" s="1"/>
  <c r="W316" i="25"/>
  <c r="W326" i="25" s="1"/>
  <c r="W336" i="25" s="1"/>
  <c r="W346" i="25" s="1"/>
  <c r="W356" i="25" s="1"/>
  <c r="V316" i="25"/>
  <c r="V326" i="25" s="1"/>
  <c r="V336" i="25" s="1"/>
  <c r="V346" i="25" s="1"/>
  <c r="V356" i="25" s="1"/>
  <c r="U316" i="25"/>
  <c r="U326" i="25" s="1"/>
  <c r="R316" i="25"/>
  <c r="Q316" i="25"/>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L336" i="25" s="1"/>
  <c r="L346" i="25" s="1"/>
  <c r="L356" i="25" s="1"/>
  <c r="L36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W325" i="25" s="1"/>
  <c r="W335" i="25" s="1"/>
  <c r="W345" i="25" s="1"/>
  <c r="W355" i="25" s="1"/>
  <c r="V315" i="25"/>
  <c r="V325" i="25" s="1"/>
  <c r="V335" i="25" s="1"/>
  <c r="V345" i="25" s="1"/>
  <c r="V355" i="25" s="1"/>
  <c r="V241" i="25" s="1"/>
  <c r="U315" i="25"/>
  <c r="U325" i="25" s="1"/>
  <c r="R315" i="25"/>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V334" i="25" s="1"/>
  <c r="V344" i="25" s="1"/>
  <c r="V354" i="25" s="1"/>
  <c r="V364" i="25" s="1"/>
  <c r="V374" i="25" s="1"/>
  <c r="V384" i="25" s="1"/>
  <c r="U314" i="25"/>
  <c r="U324" i="25" s="1"/>
  <c r="R314" i="25"/>
  <c r="Q314" i="25"/>
  <c r="P314" i="25"/>
  <c r="P324" i="25" s="1"/>
  <c r="P334" i="25" s="1"/>
  <c r="P344" i="25" s="1"/>
  <c r="P354" i="25" s="1"/>
  <c r="P364" i="25" s="1"/>
  <c r="P374" i="25" s="1"/>
  <c r="P384" i="25" s="1"/>
  <c r="P394" i="25" s="1"/>
  <c r="O314" i="25"/>
  <c r="O324" i="25" s="1"/>
  <c r="O334" i="25" s="1"/>
  <c r="O344" i="25" s="1"/>
  <c r="O354" i="25" s="1"/>
  <c r="O364" i="25" s="1"/>
  <c r="N314" i="25"/>
  <c r="N324" i="25" s="1"/>
  <c r="N334" i="25" s="1"/>
  <c r="N344" i="25" s="1"/>
  <c r="N354" i="25" s="1"/>
  <c r="N240" i="25" s="1"/>
  <c r="M314" i="25"/>
  <c r="M324" i="25" s="1"/>
  <c r="M334" i="25" s="1"/>
  <c r="M344" i="25" s="1"/>
  <c r="M354" i="25" s="1"/>
  <c r="M364" i="25" s="1"/>
  <c r="M374" i="25" s="1"/>
  <c r="L314" i="25"/>
  <c r="L324" i="25" s="1"/>
  <c r="L334" i="25" s="1"/>
  <c r="L344" i="25" s="1"/>
  <c r="L354" i="25" s="1"/>
  <c r="L240" i="25" s="1"/>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Q313" i="25"/>
  <c r="P313" i="25"/>
  <c r="P323" i="25" s="1"/>
  <c r="P333" i="25" s="1"/>
  <c r="P343" i="25" s="1"/>
  <c r="P353" i="25" s="1"/>
  <c r="P363" i="25" s="1"/>
  <c r="P373" i="25" s="1"/>
  <c r="P383" i="25" s="1"/>
  <c r="P393" i="25" s="1"/>
  <c r="O313" i="25"/>
  <c r="O323" i="25" s="1"/>
  <c r="O333" i="25" s="1"/>
  <c r="O343" i="25" s="1"/>
  <c r="O353" i="25" s="1"/>
  <c r="O363" i="25" s="1"/>
  <c r="N313" i="25"/>
  <c r="N323" i="25" s="1"/>
  <c r="N333" i="25" s="1"/>
  <c r="N343" i="25" s="1"/>
  <c r="N353" i="25" s="1"/>
  <c r="N239" i="25" s="1"/>
  <c r="M313" i="25"/>
  <c r="M323" i="25" s="1"/>
  <c r="M333" i="25" s="1"/>
  <c r="M343" i="25" s="1"/>
  <c r="M353" i="25" s="1"/>
  <c r="M363" i="25" s="1"/>
  <c r="M373" i="25" s="1"/>
  <c r="L313" i="25"/>
  <c r="L323" i="25" s="1"/>
  <c r="L333" i="25" s="1"/>
  <c r="L343" i="25" s="1"/>
  <c r="L353" i="25" s="1"/>
  <c r="L36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W342" i="25" s="1"/>
  <c r="W352" i="25" s="1"/>
  <c r="W362" i="25" s="1"/>
  <c r="W372" i="25" s="1"/>
  <c r="V312" i="25"/>
  <c r="V322" i="25" s="1"/>
  <c r="V332" i="25" s="1"/>
  <c r="V342" i="25" s="1"/>
  <c r="V352" i="25" s="1"/>
  <c r="V362" i="25" s="1"/>
  <c r="U312" i="25"/>
  <c r="U322" i="25" s="1"/>
  <c r="R312" i="25"/>
  <c r="Q312" i="25"/>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W321" i="25" s="1"/>
  <c r="W331" i="25" s="1"/>
  <c r="W341" i="25" s="1"/>
  <c r="W351" i="25" s="1"/>
  <c r="V311" i="25"/>
  <c r="V321" i="25" s="1"/>
  <c r="V331" i="25" s="1"/>
  <c r="V341" i="25" s="1"/>
  <c r="V351" i="25" s="1"/>
  <c r="V237" i="25" s="1"/>
  <c r="U311" i="25"/>
  <c r="U321" i="25" s="1"/>
  <c r="R311" i="25"/>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X330" i="25" s="1"/>
  <c r="X340" i="25" s="1"/>
  <c r="X350" i="25" s="1"/>
  <c r="X360" i="25" s="1"/>
  <c r="X370" i="25" s="1"/>
  <c r="W310" i="25"/>
  <c r="W320" i="25" s="1"/>
  <c r="W330" i="25" s="1"/>
  <c r="W340" i="25" s="1"/>
  <c r="W350" i="25" s="1"/>
  <c r="W360" i="25" s="1"/>
  <c r="V310" i="25"/>
  <c r="V320" i="25" s="1"/>
  <c r="V330" i="25" s="1"/>
  <c r="V340" i="25" s="1"/>
  <c r="V350" i="25" s="1"/>
  <c r="V360" i="25" s="1"/>
  <c r="V370" i="25" s="1"/>
  <c r="V380" i="25" s="1"/>
  <c r="U310" i="25"/>
  <c r="U320" i="25" s="1"/>
  <c r="R310" i="25"/>
  <c r="Q310" i="25"/>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L320" i="25" s="1"/>
  <c r="L330" i="25" s="1"/>
  <c r="L340" i="25" s="1"/>
  <c r="L350" i="25" s="1"/>
  <c r="L236" i="25" s="1"/>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Q309" i="25"/>
  <c r="P309" i="25"/>
  <c r="P319" i="25" s="1"/>
  <c r="P329" i="25" s="1"/>
  <c r="P339" i="25" s="1"/>
  <c r="P349" i="25" s="1"/>
  <c r="P359" i="25" s="1"/>
  <c r="P369" i="25" s="1"/>
  <c r="P379" i="25" s="1"/>
  <c r="P389" i="25" s="1"/>
  <c r="O309" i="25"/>
  <c r="O319" i="25" s="1"/>
  <c r="O329" i="25" s="1"/>
  <c r="O339" i="25" s="1"/>
  <c r="O349" i="25" s="1"/>
  <c r="O359" i="25" s="1"/>
  <c r="O369" i="25" s="1"/>
  <c r="N309" i="25"/>
  <c r="N319" i="25" s="1"/>
  <c r="N329" i="25" s="1"/>
  <c r="N339" i="25" s="1"/>
  <c r="N349" i="25" s="1"/>
  <c r="M309" i="25"/>
  <c r="M319" i="25" s="1"/>
  <c r="M329" i="25" s="1"/>
  <c r="M339" i="25" s="1"/>
  <c r="M349" i="25" s="1"/>
  <c r="M359" i="25" s="1"/>
  <c r="M369" i="25" s="1"/>
  <c r="L309" i="25"/>
  <c r="L319" i="25" s="1"/>
  <c r="L329" i="25" s="1"/>
  <c r="L339" i="25" s="1"/>
  <c r="L349" i="25" s="1"/>
  <c r="L35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X338" i="25" s="1"/>
  <c r="X348" i="25" s="1"/>
  <c r="X358" i="25" s="1"/>
  <c r="W308" i="25"/>
  <c r="W318" i="25" s="1"/>
  <c r="W328" i="25" s="1"/>
  <c r="W338" i="25" s="1"/>
  <c r="W348" i="25" s="1"/>
  <c r="W358" i="25" s="1"/>
  <c r="W368" i="25" s="1"/>
  <c r="V308" i="25"/>
  <c r="V318" i="25" s="1"/>
  <c r="V328" i="25" s="1"/>
  <c r="V338" i="25" s="1"/>
  <c r="V348" i="25" s="1"/>
  <c r="V358" i="25" s="1"/>
  <c r="U308" i="25"/>
  <c r="U318" i="25" s="1"/>
  <c r="R308" i="25"/>
  <c r="Q308" i="25"/>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W317" i="25" s="1"/>
  <c r="W327" i="25" s="1"/>
  <c r="W337" i="25" s="1"/>
  <c r="W347" i="25" s="1"/>
  <c r="W357" i="25" s="1"/>
  <c r="W367" i="25" s="1"/>
  <c r="V307" i="25"/>
  <c r="V317" i="25" s="1"/>
  <c r="V327" i="25" s="1"/>
  <c r="V337" i="25" s="1"/>
  <c r="V347" i="25" s="1"/>
  <c r="V357" i="25" s="1"/>
  <c r="V367" i="25" s="1"/>
  <c r="U307" i="25"/>
  <c r="U317" i="25" s="1"/>
  <c r="R307" i="25"/>
  <c r="Q307" i="25"/>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61" i="25"/>
  <c r="V260" i="25"/>
  <c r="O251" i="25"/>
  <c r="V250" i="25"/>
  <c r="O248" i="25"/>
  <c r="O247" i="25"/>
  <c r="L247" i="25"/>
  <c r="X246" i="25"/>
  <c r="V246" i="25"/>
  <c r="O245" i="25"/>
  <c r="V244" i="25"/>
  <c r="O244" i="25"/>
  <c r="M244" i="25"/>
  <c r="L243" i="25"/>
  <c r="Y242" i="25"/>
  <c r="V242" i="25"/>
  <c r="V240" i="25"/>
  <c r="M239" i="25"/>
  <c r="L239" i="25"/>
  <c r="Y238" i="25"/>
  <c r="V238" i="25"/>
  <c r="O237" i="25"/>
  <c r="L237" i="25"/>
  <c r="V236" i="25"/>
  <c r="L235" i="25"/>
  <c r="Y234" i="25"/>
  <c r="X234" i="25"/>
  <c r="W234" i="25"/>
  <c r="V234" i="25"/>
  <c r="L234" i="25"/>
  <c r="Y233" i="25"/>
  <c r="V233" i="25"/>
  <c r="L233" i="25"/>
  <c r="Y232" i="25"/>
  <c r="V232" i="25"/>
  <c r="O231" i="25"/>
  <c r="L231" i="25"/>
  <c r="Y230" i="25"/>
  <c r="X230" i="25"/>
  <c r="W230" i="25"/>
  <c r="V230" i="25"/>
  <c r="O229" i="25"/>
  <c r="L229" i="25"/>
  <c r="Y228" i="25"/>
  <c r="V228" i="25"/>
  <c r="O228" i="25"/>
  <c r="N228" i="25"/>
  <c r="Y227" i="25"/>
  <c r="L227" i="25"/>
  <c r="Y226" i="25"/>
  <c r="X226" i="25"/>
  <c r="W226" i="25"/>
  <c r="V226" i="25"/>
  <c r="O226" i="25"/>
  <c r="L226" i="25"/>
  <c r="V224" i="25"/>
  <c r="L223" i="25"/>
  <c r="Y222" i="25"/>
  <c r="X222" i="25"/>
  <c r="W222" i="25"/>
  <c r="V222" i="25"/>
  <c r="O221" i="25"/>
  <c r="L221" i="25"/>
  <c r="Y220" i="25"/>
  <c r="V220" i="25"/>
  <c r="O220" i="25"/>
  <c r="N220" i="25"/>
  <c r="L220" i="25"/>
  <c r="Y219" i="25"/>
  <c r="V219" i="25"/>
  <c r="O219" i="25"/>
  <c r="L219" i="25"/>
  <c r="Y218" i="25"/>
  <c r="X218" i="25"/>
  <c r="W218" i="25"/>
  <c r="V218" i="25"/>
  <c r="O217" i="25"/>
  <c r="L217" i="25"/>
  <c r="Y216" i="25"/>
  <c r="V216" i="25"/>
  <c r="L215" i="25"/>
  <c r="Y214" i="25"/>
  <c r="X214" i="25"/>
  <c r="W214" i="25"/>
  <c r="V214" i="25"/>
  <c r="L213" i="25"/>
  <c r="Y212" i="25"/>
  <c r="V212" i="25"/>
  <c r="O212" i="25"/>
  <c r="N212" i="25"/>
  <c r="L212" i="25"/>
  <c r="Y211" i="25"/>
  <c r="V211" i="25"/>
  <c r="O211" i="25"/>
  <c r="L211" i="25"/>
  <c r="Y210" i="25"/>
  <c r="X210" i="25"/>
  <c r="W210" i="25"/>
  <c r="V210" i="25"/>
  <c r="O209" i="25"/>
  <c r="L209" i="25"/>
  <c r="Y208" i="25"/>
  <c r="V208" i="25"/>
  <c r="O207" i="25"/>
  <c r="L207" i="25"/>
  <c r="Y206" i="25"/>
  <c r="X206" i="25"/>
  <c r="W206" i="25"/>
  <c r="V206" i="25"/>
  <c r="O206" i="25"/>
  <c r="L206" i="25"/>
  <c r="Y205" i="25"/>
  <c r="V205" i="25"/>
  <c r="O205" i="25"/>
  <c r="L205" i="25"/>
  <c r="Y204" i="25"/>
  <c r="V204" i="25"/>
  <c r="L203" i="25"/>
  <c r="Y202" i="25"/>
  <c r="X202" i="25"/>
  <c r="W202" i="25"/>
  <c r="V202" i="25"/>
  <c r="U202" i="25"/>
  <c r="O202" i="25"/>
  <c r="N202" i="25"/>
  <c r="M202" i="25"/>
  <c r="L202" i="25"/>
  <c r="K202" i="25"/>
  <c r="Y201" i="25"/>
  <c r="X201" i="25"/>
  <c r="W201" i="25"/>
  <c r="V201" i="25"/>
  <c r="U201" i="25"/>
  <c r="O201" i="25"/>
  <c r="N201" i="25"/>
  <c r="M201" i="25"/>
  <c r="L201" i="25"/>
  <c r="K201" i="25"/>
  <c r="Y200" i="25"/>
  <c r="X200" i="25"/>
  <c r="W200" i="25"/>
  <c r="V200" i="25"/>
  <c r="U200" i="25"/>
  <c r="O200" i="25"/>
  <c r="N200" i="25"/>
  <c r="M200" i="25"/>
  <c r="L200" i="25"/>
  <c r="K200" i="25"/>
  <c r="Y199" i="25"/>
  <c r="X199" i="25"/>
  <c r="W199" i="25"/>
  <c r="V199" i="25"/>
  <c r="U199" i="25"/>
  <c r="O199" i="25"/>
  <c r="N199" i="25"/>
  <c r="M199" i="25"/>
  <c r="L199" i="25"/>
  <c r="K199" i="25"/>
  <c r="Y198" i="25"/>
  <c r="X198" i="25"/>
  <c r="W198" i="25"/>
  <c r="V198" i="25"/>
  <c r="U198" i="25"/>
  <c r="O198" i="25"/>
  <c r="N198" i="25"/>
  <c r="M198" i="25"/>
  <c r="L198" i="25"/>
  <c r="K198" i="25"/>
  <c r="Y197" i="25"/>
  <c r="X197" i="25"/>
  <c r="W197" i="25"/>
  <c r="V197" i="25"/>
  <c r="U197" i="25"/>
  <c r="O197" i="25"/>
  <c r="N197" i="25"/>
  <c r="M197" i="25"/>
  <c r="L197" i="25"/>
  <c r="K197" i="25"/>
  <c r="Y196" i="25"/>
  <c r="X196" i="25"/>
  <c r="W196" i="25"/>
  <c r="V196" i="25"/>
  <c r="U196" i="25"/>
  <c r="O196" i="25"/>
  <c r="N196" i="25"/>
  <c r="M196" i="25"/>
  <c r="L196" i="25"/>
  <c r="K196" i="25"/>
  <c r="Y195" i="25"/>
  <c r="X195" i="25"/>
  <c r="W195" i="25"/>
  <c r="V195" i="25"/>
  <c r="U195" i="25"/>
  <c r="O195" i="25"/>
  <c r="N195" i="25"/>
  <c r="M195" i="25"/>
  <c r="L195" i="25"/>
  <c r="K195" i="25"/>
  <c r="Y194" i="25"/>
  <c r="X194" i="25"/>
  <c r="W194" i="25"/>
  <c r="V194" i="25"/>
  <c r="U194" i="25"/>
  <c r="O194" i="25"/>
  <c r="N194" i="25"/>
  <c r="M194" i="25"/>
  <c r="L194" i="25"/>
  <c r="K194" i="25"/>
  <c r="Y193" i="25"/>
  <c r="X193" i="25"/>
  <c r="W193" i="25"/>
  <c r="V193" i="25"/>
  <c r="U193" i="25"/>
  <c r="O193" i="25"/>
  <c r="N193" i="25"/>
  <c r="M193" i="25"/>
  <c r="L193" i="25"/>
  <c r="K193" i="25"/>
  <c r="G170" i="25"/>
  <c r="N167" i="25"/>
  <c r="N165" i="25"/>
  <c r="N164" i="25"/>
  <c r="N163" i="25"/>
  <c r="N159"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R134" i="25" s="1"/>
  <c r="Q126" i="25"/>
  <c r="Q134" i="25" s="1"/>
  <c r="P126" i="25"/>
  <c r="O126" i="25"/>
  <c r="N126" i="25"/>
  <c r="N162" i="25" s="1"/>
  <c r="M126" i="25"/>
  <c r="M134" i="25" s="1"/>
  <c r="L126" i="25"/>
  <c r="K126" i="25"/>
  <c r="J126" i="25"/>
  <c r="J122" i="25"/>
  <c r="J122" i="25" a="1"/>
  <c r="O134" i="25" s="1"/>
  <c r="G110" i="25"/>
  <c r="G82" i="25"/>
  <c r="T16" i="25"/>
  <c r="S16" i="25"/>
  <c r="R16" i="25"/>
  <c r="Q16" i="25"/>
  <c r="P16" i="25"/>
  <c r="O16" i="25"/>
  <c r="N16" i="25"/>
  <c r="M16" i="25"/>
  <c r="L16" i="25"/>
  <c r="K16" i="25"/>
  <c r="Y207" i="25" l="1"/>
  <c r="Y225" i="25"/>
  <c r="V243" i="25"/>
  <c r="V227" i="25"/>
  <c r="V213" i="25"/>
  <c r="L214" i="25"/>
  <c r="Y237" i="25"/>
  <c r="O208" i="25"/>
  <c r="N222" i="25"/>
  <c r="V229" i="25"/>
  <c r="L238" i="25"/>
  <c r="O253" i="25"/>
  <c r="Y368" i="25"/>
  <c r="V207" i="25"/>
  <c r="Y221" i="25"/>
  <c r="V252" i="25"/>
  <c r="V215" i="25"/>
  <c r="O222" i="25"/>
  <c r="Y229" i="25"/>
  <c r="N238" i="25"/>
  <c r="Y215" i="25"/>
  <c r="L230" i="25"/>
  <c r="O238" i="25"/>
  <c r="V256" i="25"/>
  <c r="L364" i="25"/>
  <c r="L222" i="25"/>
  <c r="L216" i="25"/>
  <c r="O230" i="25"/>
  <c r="X259" i="25"/>
  <c r="V235" i="25"/>
  <c r="V221" i="25"/>
  <c r="N216" i="25"/>
  <c r="L228" i="25"/>
  <c r="V209" i="25"/>
  <c r="O216" i="25"/>
  <c r="N208" i="25"/>
  <c r="Y213" i="25"/>
  <c r="V361" i="25"/>
  <c r="V371" i="25" s="1"/>
  <c r="Y209" i="25"/>
  <c r="L210" i="25"/>
  <c r="V223" i="25"/>
  <c r="O239" i="25"/>
  <c r="O214" i="25"/>
  <c r="X251" i="25"/>
  <c r="N210" i="25"/>
  <c r="Y223" i="25"/>
  <c r="V239" i="25"/>
  <c r="V203" i="25"/>
  <c r="O210" i="25"/>
  <c r="L224" i="25"/>
  <c r="Y239" i="25"/>
  <c r="Y203" i="25"/>
  <c r="V217" i="25"/>
  <c r="N224" i="25"/>
  <c r="V231" i="25"/>
  <c r="O240" i="25"/>
  <c r="L204" i="25"/>
  <c r="Y217" i="25"/>
  <c r="O224" i="25"/>
  <c r="Y231" i="25"/>
  <c r="L218" i="25"/>
  <c r="L208" i="25"/>
  <c r="N204" i="25"/>
  <c r="L232" i="25"/>
  <c r="O204" i="25"/>
  <c r="O218" i="25"/>
  <c r="L225" i="25"/>
  <c r="N232" i="25"/>
  <c r="L242" i="25"/>
  <c r="Y365" i="25"/>
  <c r="Y375" i="25" s="1"/>
  <c r="X241" i="25"/>
  <c r="V225" i="25"/>
  <c r="O232" i="25"/>
  <c r="K328" i="25"/>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08" i="25"/>
  <c r="U210" i="25"/>
  <c r="U334" i="25"/>
  <c r="U211" i="25"/>
  <c r="U335" i="25"/>
  <c r="U336" i="25"/>
  <c r="U212" i="25"/>
  <c r="Y371" i="25"/>
  <c r="Y247" i="25"/>
  <c r="O249" i="25"/>
  <c r="O373" i="25"/>
  <c r="Y376" i="25"/>
  <c r="Y252" i="25"/>
  <c r="M367" i="25"/>
  <c r="M243" i="25"/>
  <c r="W369" i="25"/>
  <c r="W245" i="25"/>
  <c r="W382" i="25"/>
  <c r="W258" i="25"/>
  <c r="W365" i="25"/>
  <c r="W241" i="25"/>
  <c r="M205" i="25"/>
  <c r="W235" i="25"/>
  <c r="M248" i="25"/>
  <c r="Y251" i="25"/>
  <c r="M258" i="25"/>
  <c r="X377" i="25"/>
  <c r="X253" i="25"/>
  <c r="X389" i="25"/>
  <c r="X275" i="25" s="1"/>
  <c r="X265" i="25"/>
  <c r="N371" i="25"/>
  <c r="N247" i="25"/>
  <c r="X372" i="25"/>
  <c r="X248" i="25"/>
  <c r="X385" i="25"/>
  <c r="X261" i="25"/>
  <c r="M392" i="25"/>
  <c r="M278" i="25" s="1"/>
  <c r="M268" i="25"/>
  <c r="M375" i="25"/>
  <c r="M251" i="25"/>
  <c r="V381" i="25"/>
  <c r="V257" i="25"/>
  <c r="M209" i="25"/>
  <c r="M213" i="25"/>
  <c r="M225" i="25"/>
  <c r="N367" i="25"/>
  <c r="N243" i="25"/>
  <c r="X368" i="25"/>
  <c r="X244" i="25"/>
  <c r="X380" i="25"/>
  <c r="X256" i="25"/>
  <c r="N372" i="25"/>
  <c r="N248" i="25"/>
  <c r="N375" i="25"/>
  <c r="N251" i="25"/>
  <c r="X376" i="25"/>
  <c r="X252" i="25"/>
  <c r="W203" i="25"/>
  <c r="N205" i="25"/>
  <c r="W207" i="25"/>
  <c r="N209" i="25"/>
  <c r="W211" i="25"/>
  <c r="N213" i="25"/>
  <c r="W215" i="25"/>
  <c r="N217" i="25"/>
  <c r="W219" i="25"/>
  <c r="N221" i="25"/>
  <c r="W223"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V386" i="25"/>
  <c r="V262" i="25"/>
  <c r="S618" i="25"/>
  <c r="T492" i="25"/>
  <c r="S622" i="25"/>
  <c r="T496" i="25"/>
  <c r="T840" i="25"/>
  <c r="I840" i="25"/>
  <c r="M581" i="25"/>
  <c r="M442" i="25"/>
  <c r="M388" i="25"/>
  <c r="M274" i="25" s="1"/>
  <c r="M264" i="25"/>
  <c r="M371" i="25"/>
  <c r="M247" i="25"/>
  <c r="M396" i="25"/>
  <c r="M282" i="25" s="1"/>
  <c r="M272" i="25"/>
  <c r="J134" i="25"/>
  <c r="M217" i="25"/>
  <c r="M221" i="25"/>
  <c r="M229" i="25"/>
  <c r="N368" i="25"/>
  <c r="N244" i="25"/>
  <c r="N359" i="25"/>
  <c r="N235" i="25"/>
  <c r="X393" i="25"/>
  <c r="X279" i="25" s="1"/>
  <c r="X269" i="25"/>
  <c r="X364" i="25"/>
  <c r="X240" i="25"/>
  <c r="N376" i="25"/>
  <c r="N252" i="25"/>
  <c r="X361" i="25"/>
  <c r="K134" i="25"/>
  <c r="S134" i="25"/>
  <c r="L134" i="25"/>
  <c r="N166" i="25"/>
  <c r="X203" i="25"/>
  <c r="M206" i="25"/>
  <c r="X207" i="25"/>
  <c r="M210" i="25"/>
  <c r="X211" i="25"/>
  <c r="O213" i="25"/>
  <c r="M214" i="25"/>
  <c r="X215" i="25"/>
  <c r="M218" i="25"/>
  <c r="X219" i="25"/>
  <c r="M222" i="25"/>
  <c r="X223" i="25"/>
  <c r="O225" i="25"/>
  <c r="M226" i="25"/>
  <c r="X227" i="25"/>
  <c r="M230" i="25"/>
  <c r="X231" i="25"/>
  <c r="O233" i="25"/>
  <c r="M234" i="25"/>
  <c r="Y235" i="25"/>
  <c r="X236" i="25"/>
  <c r="W238" i="25"/>
  <c r="W240" i="25"/>
  <c r="O243" i="25"/>
  <c r="X249" i="25"/>
  <c r="L360" i="25"/>
  <c r="N364" i="25"/>
  <c r="Y369" i="25"/>
  <c r="R442" i="25"/>
  <c r="W377" i="25"/>
  <c r="W253" i="25"/>
  <c r="W370" i="25"/>
  <c r="W246" i="25"/>
  <c r="W374" i="25"/>
  <c r="W250" i="25"/>
  <c r="Y385" i="25"/>
  <c r="Y261" i="25"/>
  <c r="M233" i="25"/>
  <c r="W220" i="25"/>
  <c r="N360" i="25"/>
  <c r="Y364" i="25"/>
  <c r="M380" i="25"/>
  <c r="M256" i="25"/>
  <c r="W373" i="25"/>
  <c r="W249" i="25"/>
  <c r="N206" i="25"/>
  <c r="W228" i="25"/>
  <c r="N230" i="25"/>
  <c r="W239" i="25"/>
  <c r="N134" i="25"/>
  <c r="N160" i="25"/>
  <c r="N168" i="25"/>
  <c r="M203" i="25"/>
  <c r="X204" i="25"/>
  <c r="M207" i="25"/>
  <c r="X208" i="25"/>
  <c r="M211" i="25"/>
  <c r="X212" i="25"/>
  <c r="M215" i="25"/>
  <c r="X216" i="25"/>
  <c r="M219" i="25"/>
  <c r="X220" i="25"/>
  <c r="M223" i="25"/>
  <c r="X224" i="25"/>
  <c r="M227" i="25"/>
  <c r="X228" i="25"/>
  <c r="M231" i="25"/>
  <c r="X232" i="25"/>
  <c r="O234" i="25"/>
  <c r="M235" i="25"/>
  <c r="M236" i="25"/>
  <c r="X239" i="25"/>
  <c r="M241" i="25"/>
  <c r="N242" i="25"/>
  <c r="W243" i="25"/>
  <c r="M246" i="25"/>
  <c r="V247" i="25"/>
  <c r="W248"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W213" i="25"/>
  <c r="N215" i="25"/>
  <c r="W217" i="25"/>
  <c r="N219" i="25"/>
  <c r="W221" i="25"/>
  <c r="N223" i="25"/>
  <c r="Y224" i="25"/>
  <c r="W225" i="25"/>
  <c r="N227" i="25"/>
  <c r="W229" i="25"/>
  <c r="N231" i="25"/>
  <c r="W233"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P134"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L245" i="25"/>
  <c r="L369" i="25"/>
  <c r="V369" i="25"/>
  <c r="V245" i="25"/>
  <c r="V390" i="25"/>
  <c r="V276" i="25" s="1"/>
  <c r="V266" i="25"/>
  <c r="L381" i="25"/>
  <c r="L257" i="25"/>
  <c r="L372" i="25"/>
  <c r="L248" i="25"/>
  <c r="L373" i="25"/>
  <c r="L249" i="25"/>
  <c r="V373" i="25"/>
  <c r="V249" i="25"/>
  <c r="V394" i="25"/>
  <c r="V280" i="25" s="1"/>
  <c r="V270" i="25"/>
  <c r="L241" i="25"/>
  <c r="L365" i="25"/>
  <c r="L376" i="25"/>
  <c r="L252" i="25"/>
  <c r="V365" i="25"/>
  <c r="S630" i="25"/>
  <c r="T504" i="25"/>
  <c r="T501" i="25"/>
  <c r="S627" i="25"/>
  <c r="T626" i="25"/>
  <c r="S626" i="25"/>
  <c r="T500" i="25"/>
  <c r="S615" i="25"/>
  <c r="T615" i="25"/>
  <c r="S619" i="25"/>
  <c r="S623" i="25"/>
  <c r="T497" i="25"/>
  <c r="K636" i="25"/>
  <c r="K646" i="25" s="1"/>
  <c r="K656" i="25" s="1"/>
  <c r="K666" i="25" s="1"/>
  <c r="K676" i="25" s="1"/>
  <c r="K686" i="25" s="1"/>
  <c r="K696" i="25" s="1"/>
  <c r="P626" i="25"/>
  <c r="T489" i="25"/>
  <c r="T616"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36" i="25"/>
  <c r="N626" i="25"/>
  <c r="J628" i="25"/>
  <c r="P618" i="25"/>
  <c r="N619" i="25"/>
  <c r="J629" i="25"/>
  <c r="N618" i="25"/>
  <c r="J633" i="25"/>
  <c r="P623" i="25"/>
  <c r="J647" i="25"/>
  <c r="J640" i="25"/>
  <c r="P630" i="25"/>
  <c r="N630" i="25"/>
  <c r="AD607" i="25"/>
  <c r="T606"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L374" i="25" l="1"/>
  <c r="L250" i="25"/>
  <c r="Y378" i="25"/>
  <c r="Y254" i="25"/>
  <c r="X395" i="25"/>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L383" i="25"/>
  <c r="L259" i="25"/>
  <c r="V379" i="25"/>
  <c r="V255" i="25"/>
  <c r="M385" i="25"/>
  <c r="M261" i="25"/>
  <c r="X382" i="25"/>
  <c r="X258" i="25"/>
  <c r="U219" i="25"/>
  <c r="U343" i="25"/>
  <c r="U339" i="25"/>
  <c r="U215" i="25"/>
  <c r="P635" i="25"/>
  <c r="J645" i="25"/>
  <c r="N635" i="25"/>
  <c r="V383" i="25"/>
  <c r="V259" i="25"/>
  <c r="V391" i="25"/>
  <c r="V277" i="25" s="1"/>
  <c r="V267" i="25"/>
  <c r="K343" i="25"/>
  <c r="K219" i="25"/>
  <c r="N628" i="25"/>
  <c r="P628" i="25"/>
  <c r="J638" i="25"/>
  <c r="X378" i="25"/>
  <c r="X254" i="25"/>
  <c r="P636" i="25"/>
  <c r="N636" i="25"/>
  <c r="J646" i="25"/>
  <c r="S631" i="25"/>
  <c r="T505" i="25"/>
  <c r="S637" i="25"/>
  <c r="T511" i="25"/>
  <c r="L375" i="25"/>
  <c r="L251" i="25"/>
  <c r="L379" i="25"/>
  <c r="L255" i="25"/>
  <c r="M394" i="25"/>
  <c r="M280" i="25" s="1"/>
  <c r="M270" i="25"/>
  <c r="M389" i="25"/>
  <c r="M275" i="25" s="1"/>
  <c r="M265" i="25"/>
  <c r="W383" i="25"/>
  <c r="W259" i="25"/>
  <c r="Y395" i="25"/>
  <c r="Y281" i="25" s="1"/>
  <c r="Y271" i="25"/>
  <c r="Y379" i="25"/>
  <c r="Y255" i="25"/>
  <c r="X371" i="25"/>
  <c r="X247" i="25"/>
  <c r="N369" i="25"/>
  <c r="N245" i="25"/>
  <c r="V396" i="25"/>
  <c r="V282" i="25" s="1"/>
  <c r="V272"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L370" i="25"/>
  <c r="L246" i="25"/>
  <c r="N386" i="25"/>
  <c r="N262" i="25"/>
  <c r="N378" i="25"/>
  <c r="N254" i="25"/>
  <c r="M381" i="25"/>
  <c r="M257"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X390" i="25"/>
  <c r="X276" i="25" s="1"/>
  <c r="X266" i="25"/>
  <c r="W375" i="25"/>
  <c r="W251" i="25"/>
  <c r="Y386" i="25"/>
  <c r="Y262" i="25"/>
  <c r="K213" i="25"/>
  <c r="K337" i="25"/>
  <c r="V387" i="25"/>
  <c r="V273" i="25" s="1"/>
  <c r="V263" i="25"/>
  <c r="K342" i="25"/>
  <c r="K218" i="25"/>
  <c r="K338" i="25"/>
  <c r="K214" i="25"/>
  <c r="Y264" i="25" l="1"/>
  <c r="Y388" i="25"/>
  <c r="Y274" i="25" s="1"/>
  <c r="L384" i="25"/>
  <c r="L260" i="25"/>
  <c r="L380" i="25"/>
  <c r="L256" i="25"/>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L393" i="25"/>
  <c r="L279" i="25" s="1"/>
  <c r="L269"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L389" i="25"/>
  <c r="L275" i="25" s="1"/>
  <c r="L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X388" i="25"/>
  <c r="X274" i="25" s="1"/>
  <c r="X264"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L394" i="25" l="1"/>
  <c r="L280" i="25" s="1"/>
  <c r="L270" i="25"/>
  <c r="K363" i="25"/>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0" i="25"/>
  <c r="L276" i="25" s="1"/>
  <c r="L266" i="25"/>
  <c r="U368" i="25" l="1"/>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K677" i="25" l="1"/>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K265" i="25" l="1"/>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K697" i="25" l="1"/>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4" i="18" l="1"/>
  <c r="Q193" i="18"/>
  <c r="Q192" i="18"/>
  <c r="Q191" i="18"/>
  <c r="Q190" i="18"/>
  <c r="Q189" i="18"/>
  <c r="Q188" i="18"/>
  <c r="Q187" i="18"/>
  <c r="Q186" i="18"/>
  <c r="Q185" i="18"/>
  <c r="Q184" i="18"/>
  <c r="Q183"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AC664" i="24"/>
  <c r="AC674" i="24" s="1"/>
  <c r="AC684" i="24" s="1"/>
  <c r="AC694" i="24" s="1"/>
  <c r="L653" i="24"/>
  <c r="L663" i="24" s="1"/>
  <c r="L673" i="24" s="1"/>
  <c r="L683" i="24" s="1"/>
  <c r="L693" i="24" s="1"/>
  <c r="L703" i="24" s="1"/>
  <c r="K632" i="24"/>
  <c r="K642" i="24" s="1"/>
  <c r="K652" i="24" s="1"/>
  <c r="K662" i="24" s="1"/>
  <c r="K672" i="24" s="1"/>
  <c r="K682" i="24" s="1"/>
  <c r="K692" i="24" s="1"/>
  <c r="K702" i="24" s="1"/>
  <c r="L627" i="24"/>
  <c r="L637" i="24" s="1"/>
  <c r="L647" i="24" s="1"/>
  <c r="L657" i="24" s="1"/>
  <c r="L667" i="24" s="1"/>
  <c r="L677" i="24" s="1"/>
  <c r="L687" i="24" s="1"/>
  <c r="L697" i="24" s="1"/>
  <c r="J625" i="24"/>
  <c r="P625" i="24" s="1"/>
  <c r="AC624" i="24"/>
  <c r="AC634" i="24" s="1"/>
  <c r="AC644" i="24" s="1"/>
  <c r="AC654"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P621" i="24" s="1"/>
  <c r="L620" i="24"/>
  <c r="L630" i="24" s="1"/>
  <c r="L640" i="24" s="1"/>
  <c r="L650" i="24" s="1"/>
  <c r="L660" i="24" s="1"/>
  <c r="L670" i="24" s="1"/>
  <c r="L680" i="24" s="1"/>
  <c r="L690" i="24" s="1"/>
  <c r="L700" i="24" s="1"/>
  <c r="K620" i="24"/>
  <c r="N620" i="24" s="1"/>
  <c r="J620" i="24"/>
  <c r="P619"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N619" i="24" s="1"/>
  <c r="N618" i="24"/>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N628" i="24" s="1"/>
  <c r="P617" i="24"/>
  <c r="L617" i="24"/>
  <c r="K617" i="24"/>
  <c r="K627" i="24" s="1"/>
  <c r="K637" i="24" s="1"/>
  <c r="K647" i="24" s="1"/>
  <c r="K657" i="24" s="1"/>
  <c r="K667" i="24" s="1"/>
  <c r="K677" i="24" s="1"/>
  <c r="K687" i="24" s="1"/>
  <c r="K697" i="24" s="1"/>
  <c r="J617" i="24"/>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AD614" i="24"/>
  <c r="AD624" i="24" s="1"/>
  <c r="AD634" i="24" s="1"/>
  <c r="AD644" i="24" s="1"/>
  <c r="AD654" i="24" s="1"/>
  <c r="AD664" i="24" s="1"/>
  <c r="AD674" i="24" s="1"/>
  <c r="AD684" i="24" s="1"/>
  <c r="AD694" i="24" s="1"/>
  <c r="AC614" i="24"/>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T497" i="24"/>
  <c r="N496" i="24"/>
  <c r="N506" i="24" s="1"/>
  <c r="N516" i="24" s="1"/>
  <c r="N526" i="24" s="1"/>
  <c r="N536" i="24" s="1"/>
  <c r="N546" i="24" s="1"/>
  <c r="N556" i="24" s="1"/>
  <c r="N566" i="24" s="1"/>
  <c r="V487" i="24"/>
  <c r="V497" i="24" s="1"/>
  <c r="V507" i="24" s="1"/>
  <c r="V517" i="24" s="1"/>
  <c r="V527" i="24" s="1"/>
  <c r="V537" i="24" s="1"/>
  <c r="V547" i="24" s="1"/>
  <c r="V557" i="24" s="1"/>
  <c r="V567" i="24" s="1"/>
  <c r="T487" i="24"/>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AB371" i="24"/>
  <c r="AB381" i="24" s="1"/>
  <c r="AB391" i="24" s="1"/>
  <c r="U326" i="24"/>
  <c r="K326" i="24"/>
  <c r="Y324" i="24"/>
  <c r="Y210" i="24" s="1"/>
  <c r="K324" i="24"/>
  <c r="Q323" i="24"/>
  <c r="Q333" i="24" s="1"/>
  <c r="Q343" i="24" s="1"/>
  <c r="Q353" i="24" s="1"/>
  <c r="Q363" i="24" s="1"/>
  <c r="Q373" i="24" s="1"/>
  <c r="Q383" i="24" s="1"/>
  <c r="Q393" i="24" s="1"/>
  <c r="P322" i="24"/>
  <c r="P332" i="24" s="1"/>
  <c r="P342" i="24" s="1"/>
  <c r="P352" i="24" s="1"/>
  <c r="P362" i="24" s="1"/>
  <c r="P372" i="24" s="1"/>
  <c r="P382" i="24" s="1"/>
  <c r="P392" i="24" s="1"/>
  <c r="P321" i="24"/>
  <c r="P331" i="24" s="1"/>
  <c r="P341" i="24" s="1"/>
  <c r="P351" i="24" s="1"/>
  <c r="P361" i="24" s="1"/>
  <c r="P371" i="24" s="1"/>
  <c r="P381" i="24" s="1"/>
  <c r="P391" i="24" s="1"/>
  <c r="P320" i="24"/>
  <c r="P330" i="24" s="1"/>
  <c r="P340" i="24" s="1"/>
  <c r="P350" i="24" s="1"/>
  <c r="P360" i="24" s="1"/>
  <c r="P370" i="24" s="1"/>
  <c r="P380" i="24" s="1"/>
  <c r="P390" i="24" s="1"/>
  <c r="P319" i="24"/>
  <c r="P329" i="24" s="1"/>
  <c r="P339" i="24" s="1"/>
  <c r="P349" i="24" s="1"/>
  <c r="P359" i="24" s="1"/>
  <c r="P369" i="24" s="1"/>
  <c r="P379" i="24" s="1"/>
  <c r="P389" i="24" s="1"/>
  <c r="P318" i="24"/>
  <c r="P328" i="24" s="1"/>
  <c r="P338" i="24" s="1"/>
  <c r="P348" i="24" s="1"/>
  <c r="P358" i="24" s="1"/>
  <c r="P368" i="24" s="1"/>
  <c r="P378" i="24" s="1"/>
  <c r="P388" i="24" s="1"/>
  <c r="P317" i="24"/>
  <c r="P327" i="24" s="1"/>
  <c r="P337" i="24" s="1"/>
  <c r="P347" i="24" s="1"/>
  <c r="P357" i="24" s="1"/>
  <c r="P367" i="24" s="1"/>
  <c r="P377" i="24" s="1"/>
  <c r="P387" i="24" s="1"/>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O312" i="24"/>
  <c r="O198" i="24" s="1"/>
  <c r="N312" i="24"/>
  <c r="N198" i="24" s="1"/>
  <c r="M312" i="24"/>
  <c r="M198" i="24" s="1"/>
  <c r="L312" i="24"/>
  <c r="L198" i="24" s="1"/>
  <c r="K312" i="24"/>
  <c r="K198" i="24" s="1"/>
  <c r="AB311" i="24"/>
  <c r="AB321" i="24" s="1"/>
  <c r="AB331" i="24" s="1"/>
  <c r="AB341" i="24" s="1"/>
  <c r="AB351" i="24" s="1"/>
  <c r="AB36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O307" i="24"/>
  <c r="O193" i="24" s="1"/>
  <c r="N307" i="24"/>
  <c r="M307" i="24"/>
  <c r="L307" i="24"/>
  <c r="K307" i="24"/>
  <c r="K193" i="24" s="1"/>
  <c r="G284" i="24"/>
  <c r="G170" i="24"/>
  <c r="N165" i="24"/>
  <c r="N162"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S134" i="24" s="1"/>
  <c r="R126" i="24"/>
  <c r="Q126" i="24"/>
  <c r="P126" i="24"/>
  <c r="O126" i="24"/>
  <c r="N126" i="24"/>
  <c r="N164" i="24" s="1"/>
  <c r="M126" i="24"/>
  <c r="L126" i="24"/>
  <c r="K126" i="24"/>
  <c r="K134" i="24" s="1"/>
  <c r="J126" i="24"/>
  <c r="J122" i="24" a="1"/>
  <c r="O134" i="24" s="1"/>
  <c r="G110" i="24"/>
  <c r="G82" i="24"/>
  <c r="T16" i="24"/>
  <c r="S16" i="24"/>
  <c r="R16" i="24"/>
  <c r="Q16" i="24"/>
  <c r="P16" i="24"/>
  <c r="O16" i="24"/>
  <c r="N16" i="24"/>
  <c r="M16" i="24"/>
  <c r="L16" i="24"/>
  <c r="K16" i="24"/>
  <c r="L633" i="9"/>
  <c r="L643" i="9" s="1"/>
  <c r="L653" i="9" s="1"/>
  <c r="L663" i="9" s="1"/>
  <c r="L673" i="9" s="1"/>
  <c r="L683" i="9" s="1"/>
  <c r="L693" i="9" s="1"/>
  <c r="L703" i="9" s="1"/>
  <c r="J632" i="9"/>
  <c r="P632" i="9" s="1"/>
  <c r="K631" i="9"/>
  <c r="K641" i="9" s="1"/>
  <c r="K651" i="9" s="1"/>
  <c r="K661" i="9" s="1"/>
  <c r="K671" i="9" s="1"/>
  <c r="K681" i="9" s="1"/>
  <c r="K691" i="9" s="1"/>
  <c r="K701" i="9" s="1"/>
  <c r="L630" i="9"/>
  <c r="L640" i="9" s="1"/>
  <c r="L650" i="9" s="1"/>
  <c r="L660" i="9" s="1"/>
  <c r="L670" i="9" s="1"/>
  <c r="L680" i="9" s="1"/>
  <c r="L690" i="9" s="1"/>
  <c r="L700" i="9" s="1"/>
  <c r="K630" i="9"/>
  <c r="K640" i="9" s="1"/>
  <c r="K650" i="9" s="1"/>
  <c r="K660" i="9" s="1"/>
  <c r="K670" i="9" s="1"/>
  <c r="K680" i="9" s="1"/>
  <c r="K690" i="9" s="1"/>
  <c r="K700" i="9" s="1"/>
  <c r="J628" i="9"/>
  <c r="J638" i="9" s="1"/>
  <c r="K627" i="9"/>
  <c r="K637" i="9" s="1"/>
  <c r="K647" i="9" s="1"/>
  <c r="K657" i="9" s="1"/>
  <c r="K667" i="9" s="1"/>
  <c r="K677" i="9" s="1"/>
  <c r="K687" i="9" s="1"/>
  <c r="K697" i="9" s="1"/>
  <c r="J627" i="9"/>
  <c r="P627" i="9" s="1"/>
  <c r="L626" i="9"/>
  <c r="L636" i="9" s="1"/>
  <c r="L646" i="9" s="1"/>
  <c r="L656" i="9" s="1"/>
  <c r="L666" i="9" s="1"/>
  <c r="L676" i="9" s="1"/>
  <c r="L686" i="9" s="1"/>
  <c r="L696" i="9" s="1"/>
  <c r="L625" i="9"/>
  <c r="L635" i="9" s="1"/>
  <c r="L645" i="9" s="1"/>
  <c r="L655" i="9" s="1"/>
  <c r="L665" i="9" s="1"/>
  <c r="L675" i="9" s="1"/>
  <c r="L685" i="9" s="1"/>
  <c r="L695" i="9" s="1"/>
  <c r="J624" i="9"/>
  <c r="P624" i="9" s="1"/>
  <c r="P623" i="9"/>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P622" i="9" s="1"/>
  <c r="P621" i="9"/>
  <c r="N621" i="9"/>
  <c r="L621" i="9"/>
  <c r="L631" i="9" s="1"/>
  <c r="L641" i="9" s="1"/>
  <c r="L651" i="9" s="1"/>
  <c r="L661" i="9" s="1"/>
  <c r="L671" i="9" s="1"/>
  <c r="L681" i="9" s="1"/>
  <c r="L691" i="9" s="1"/>
  <c r="L701" i="9" s="1"/>
  <c r="K621" i="9"/>
  <c r="J621" i="9"/>
  <c r="J631" i="9" s="1"/>
  <c r="P620" i="9"/>
  <c r="N620" i="9"/>
  <c r="L620" i="9"/>
  <c r="K620" i="9"/>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N618" i="9"/>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K616" i="9"/>
  <c r="K626" i="9" s="1"/>
  <c r="K636" i="9" s="1"/>
  <c r="K646" i="9" s="1"/>
  <c r="K656" i="9" s="1"/>
  <c r="K666" i="9" s="1"/>
  <c r="K676" i="9" s="1"/>
  <c r="K686" i="9" s="1"/>
  <c r="K696" i="9" s="1"/>
  <c r="J616" i="9"/>
  <c r="P616" i="9" s="1"/>
  <c r="P615" i="9"/>
  <c r="L615" i="9"/>
  <c r="K615" i="9"/>
  <c r="K625" i="9" s="1"/>
  <c r="K635" i="9" s="1"/>
  <c r="K645" i="9" s="1"/>
  <c r="K655" i="9" s="1"/>
  <c r="K665" i="9" s="1"/>
  <c r="K675" i="9" s="1"/>
  <c r="K685" i="9" s="1"/>
  <c r="K695" i="9" s="1"/>
  <c r="J615" i="9"/>
  <c r="N615" i="9" s="1"/>
  <c r="L614" i="9"/>
  <c r="L624" i="9" s="1"/>
  <c r="L634" i="9" s="1"/>
  <c r="L644" i="9" s="1"/>
  <c r="L654" i="9" s="1"/>
  <c r="L664" i="9" s="1"/>
  <c r="L674" i="9" s="1"/>
  <c r="L684" i="9" s="1"/>
  <c r="L694" i="9" s="1"/>
  <c r="K614" i="9"/>
  <c r="K624" i="9" s="1"/>
  <c r="K634" i="9" s="1"/>
  <c r="K644" i="9" s="1"/>
  <c r="K654" i="9" s="1"/>
  <c r="K664" i="9" s="1"/>
  <c r="K674" i="9" s="1"/>
  <c r="K684" i="9" s="1"/>
  <c r="K694" i="9" s="1"/>
  <c r="J614" i="9"/>
  <c r="P614" i="9" s="1"/>
  <c r="P613" i="9"/>
  <c r="N613" i="9"/>
  <c r="P612" i="9"/>
  <c r="N612" i="9"/>
  <c r="P611" i="9"/>
  <c r="N611" i="9"/>
  <c r="P610" i="9"/>
  <c r="N610" i="9"/>
  <c r="P609" i="9"/>
  <c r="N609" i="9"/>
  <c r="P608" i="9"/>
  <c r="N608" i="9"/>
  <c r="P607" i="9"/>
  <c r="N607" i="9"/>
  <c r="P606" i="9"/>
  <c r="N606" i="9"/>
  <c r="P605" i="9"/>
  <c r="N605" i="9"/>
  <c r="P604" i="9"/>
  <c r="N604" i="9"/>
  <c r="T537" i="9"/>
  <c r="T547" i="9" s="1"/>
  <c r="T557" i="9" s="1"/>
  <c r="T567" i="9" s="1"/>
  <c r="L527" i="9"/>
  <c r="L537" i="9" s="1"/>
  <c r="L547" i="9" s="1"/>
  <c r="L557" i="9" s="1"/>
  <c r="L567" i="9" s="1"/>
  <c r="N525" i="9"/>
  <c r="N535" i="9" s="1"/>
  <c r="N545" i="9" s="1"/>
  <c r="N555" i="9" s="1"/>
  <c r="N565" i="9" s="1"/>
  <c r="O524" i="9"/>
  <c r="O534" i="9" s="1"/>
  <c r="O544" i="9" s="1"/>
  <c r="O554" i="9" s="1"/>
  <c r="O564" i="9" s="1"/>
  <c r="P523" i="9"/>
  <c r="P533" i="9" s="1"/>
  <c r="P543" i="9" s="1"/>
  <c r="P553" i="9" s="1"/>
  <c r="P563" i="9" s="1"/>
  <c r="N517" i="9"/>
  <c r="N527" i="9" s="1"/>
  <c r="N537" i="9" s="1"/>
  <c r="N547" i="9" s="1"/>
  <c r="N557" i="9" s="1"/>
  <c r="N567" i="9" s="1"/>
  <c r="O516" i="9"/>
  <c r="O526" i="9" s="1"/>
  <c r="O536" i="9" s="1"/>
  <c r="O546" i="9" s="1"/>
  <c r="O556" i="9" s="1"/>
  <c r="O566" i="9" s="1"/>
  <c r="Q514" i="9"/>
  <c r="Q524" i="9" s="1"/>
  <c r="Q534" i="9" s="1"/>
  <c r="Q544" i="9" s="1"/>
  <c r="Q554" i="9" s="1"/>
  <c r="Q564" i="9" s="1"/>
  <c r="T513" i="9"/>
  <c r="T523" i="9" s="1"/>
  <c r="T533" i="9" s="1"/>
  <c r="T543" i="9" s="1"/>
  <c r="T553" i="9" s="1"/>
  <c r="T563" i="9" s="1"/>
  <c r="P507" i="9"/>
  <c r="P517" i="9" s="1"/>
  <c r="P527" i="9" s="1"/>
  <c r="P537" i="9" s="1"/>
  <c r="P547" i="9" s="1"/>
  <c r="P557" i="9" s="1"/>
  <c r="P567" i="9" s="1"/>
  <c r="Q506" i="9"/>
  <c r="Q516" i="9" s="1"/>
  <c r="Q526" i="9" s="1"/>
  <c r="Q536" i="9" s="1"/>
  <c r="Q546" i="9" s="1"/>
  <c r="Q556" i="9" s="1"/>
  <c r="Q566" i="9" s="1"/>
  <c r="T505" i="9"/>
  <c r="T515" i="9" s="1"/>
  <c r="T525" i="9" s="1"/>
  <c r="T535" i="9" s="1"/>
  <c r="T545" i="9" s="1"/>
  <c r="T555" i="9" s="1"/>
  <c r="T565" i="9" s="1"/>
  <c r="J504" i="9"/>
  <c r="J514" i="9" s="1"/>
  <c r="J524" i="9" s="1"/>
  <c r="J534" i="9" s="1"/>
  <c r="J544" i="9" s="1"/>
  <c r="J554" i="9" s="1"/>
  <c r="J564" i="9" s="1"/>
  <c r="L503" i="9"/>
  <c r="L513" i="9" s="1"/>
  <c r="L523" i="9" s="1"/>
  <c r="L533" i="9" s="1"/>
  <c r="L543" i="9" s="1"/>
  <c r="L553" i="9" s="1"/>
  <c r="L563" i="9" s="1"/>
  <c r="T497" i="9"/>
  <c r="T507" i="9" s="1"/>
  <c r="T517" i="9" s="1"/>
  <c r="T527" i="9" s="1"/>
  <c r="T496" i="9"/>
  <c r="T506" i="9" s="1"/>
  <c r="T516" i="9" s="1"/>
  <c r="T526" i="9" s="1"/>
  <c r="T536" i="9" s="1"/>
  <c r="T546" i="9" s="1"/>
  <c r="T556" i="9" s="1"/>
  <c r="T566" i="9" s="1"/>
  <c r="K496" i="9"/>
  <c r="K506" i="9" s="1"/>
  <c r="K516" i="9" s="1"/>
  <c r="K526" i="9" s="1"/>
  <c r="K536" i="9" s="1"/>
  <c r="K546" i="9" s="1"/>
  <c r="K556" i="9" s="1"/>
  <c r="K566" i="9" s="1"/>
  <c r="K495" i="9"/>
  <c r="K505" i="9" s="1"/>
  <c r="K515" i="9" s="1"/>
  <c r="K525" i="9" s="1"/>
  <c r="K535" i="9" s="1"/>
  <c r="K545" i="9" s="1"/>
  <c r="K555" i="9" s="1"/>
  <c r="K565" i="9" s="1"/>
  <c r="M494" i="9"/>
  <c r="M504" i="9" s="1"/>
  <c r="M514" i="9" s="1"/>
  <c r="M524" i="9" s="1"/>
  <c r="M534" i="9" s="1"/>
  <c r="M544" i="9" s="1"/>
  <c r="M554" i="9" s="1"/>
  <c r="M564" i="9" s="1"/>
  <c r="N492" i="9"/>
  <c r="N502" i="9" s="1"/>
  <c r="N512" i="9" s="1"/>
  <c r="N522" i="9" s="1"/>
  <c r="N532" i="9" s="1"/>
  <c r="N542" i="9" s="1"/>
  <c r="N552" i="9" s="1"/>
  <c r="N562" i="9" s="1"/>
  <c r="O491" i="9"/>
  <c r="O501" i="9" s="1"/>
  <c r="O511" i="9" s="1"/>
  <c r="O521" i="9" s="1"/>
  <c r="O531" i="9" s="1"/>
  <c r="O541" i="9" s="1"/>
  <c r="O551" i="9" s="1"/>
  <c r="O561" i="9" s="1"/>
  <c r="P490" i="9"/>
  <c r="P500" i="9" s="1"/>
  <c r="P510" i="9" s="1"/>
  <c r="P520" i="9" s="1"/>
  <c r="P530" i="9" s="1"/>
  <c r="P540" i="9" s="1"/>
  <c r="P550" i="9" s="1"/>
  <c r="P560" i="9" s="1"/>
  <c r="Q489" i="9"/>
  <c r="Q499" i="9" s="1"/>
  <c r="Q509" i="9" s="1"/>
  <c r="Q519" i="9" s="1"/>
  <c r="Q529" i="9" s="1"/>
  <c r="Q539" i="9" s="1"/>
  <c r="Q549" i="9" s="1"/>
  <c r="Q559" i="9" s="1"/>
  <c r="T488" i="9"/>
  <c r="T498" i="9" s="1"/>
  <c r="T508" i="9" s="1"/>
  <c r="T518" i="9" s="1"/>
  <c r="T528" i="9" s="1"/>
  <c r="T538" i="9" s="1"/>
  <c r="T548" i="9" s="1"/>
  <c r="T558" i="9" s="1"/>
  <c r="J488" i="9"/>
  <c r="J498" i="9" s="1"/>
  <c r="J508" i="9" s="1"/>
  <c r="J518" i="9" s="1"/>
  <c r="J528" i="9" s="1"/>
  <c r="J538" i="9" s="1"/>
  <c r="J548" i="9" s="1"/>
  <c r="J558" i="9" s="1"/>
  <c r="T487" i="9"/>
  <c r="Q487" i="9"/>
  <c r="Q497" i="9" s="1"/>
  <c r="Q507" i="9" s="1"/>
  <c r="Q517" i="9" s="1"/>
  <c r="Q527" i="9" s="1"/>
  <c r="Q537" i="9" s="1"/>
  <c r="Q547" i="9" s="1"/>
  <c r="Q557" i="9" s="1"/>
  <c r="Q567" i="9" s="1"/>
  <c r="P487" i="9"/>
  <c r="P497" i="9" s="1"/>
  <c r="O487" i="9"/>
  <c r="O497" i="9" s="1"/>
  <c r="O507" i="9" s="1"/>
  <c r="O517" i="9" s="1"/>
  <c r="O527" i="9" s="1"/>
  <c r="O537" i="9" s="1"/>
  <c r="O547" i="9" s="1"/>
  <c r="O557" i="9" s="1"/>
  <c r="O567" i="9" s="1"/>
  <c r="N487" i="9"/>
  <c r="N497" i="9" s="1"/>
  <c r="N507" i="9" s="1"/>
  <c r="M487" i="9"/>
  <c r="M497" i="9" s="1"/>
  <c r="M507" i="9" s="1"/>
  <c r="M517" i="9" s="1"/>
  <c r="M527" i="9" s="1"/>
  <c r="M537" i="9" s="1"/>
  <c r="M547" i="9" s="1"/>
  <c r="M557" i="9" s="1"/>
  <c r="M567" i="9" s="1"/>
  <c r="L487" i="9"/>
  <c r="L497" i="9" s="1"/>
  <c r="L507" i="9" s="1"/>
  <c r="L517" i="9" s="1"/>
  <c r="K487" i="9"/>
  <c r="K497" i="9" s="1"/>
  <c r="K507" i="9" s="1"/>
  <c r="K517" i="9" s="1"/>
  <c r="K527" i="9" s="1"/>
  <c r="K537" i="9" s="1"/>
  <c r="K547" i="9" s="1"/>
  <c r="K557" i="9" s="1"/>
  <c r="K567" i="9" s="1"/>
  <c r="J487" i="9"/>
  <c r="J497" i="9" s="1"/>
  <c r="J507" i="9" s="1"/>
  <c r="J517" i="9" s="1"/>
  <c r="J527" i="9" s="1"/>
  <c r="J537" i="9" s="1"/>
  <c r="J547" i="9" s="1"/>
  <c r="J557" i="9" s="1"/>
  <c r="J567" i="9" s="1"/>
  <c r="T486" i="9"/>
  <c r="Q486" i="9"/>
  <c r="Q496" i="9" s="1"/>
  <c r="P486" i="9"/>
  <c r="P496" i="9" s="1"/>
  <c r="P506" i="9" s="1"/>
  <c r="P516" i="9" s="1"/>
  <c r="P526" i="9" s="1"/>
  <c r="P536" i="9" s="1"/>
  <c r="P546" i="9" s="1"/>
  <c r="P556" i="9" s="1"/>
  <c r="P566" i="9" s="1"/>
  <c r="O486" i="9"/>
  <c r="O496" i="9" s="1"/>
  <c r="O50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J486" i="9"/>
  <c r="J496" i="9" s="1"/>
  <c r="J506" i="9" s="1"/>
  <c r="J516" i="9" s="1"/>
  <c r="J526" i="9" s="1"/>
  <c r="J536" i="9" s="1"/>
  <c r="J546" i="9" s="1"/>
  <c r="J556" i="9" s="1"/>
  <c r="J566" i="9" s="1"/>
  <c r="T485" i="9"/>
  <c r="T49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L484" i="9"/>
  <c r="L494" i="9" s="1"/>
  <c r="L504" i="9" s="1"/>
  <c r="L514" i="9" s="1"/>
  <c r="L524" i="9" s="1"/>
  <c r="L534" i="9" s="1"/>
  <c r="L544" i="9" s="1"/>
  <c r="L554" i="9" s="1"/>
  <c r="L564" i="9" s="1"/>
  <c r="K484" i="9"/>
  <c r="K494" i="9" s="1"/>
  <c r="K504" i="9" s="1"/>
  <c r="K514" i="9" s="1"/>
  <c r="K524" i="9" s="1"/>
  <c r="K534" i="9" s="1"/>
  <c r="K544" i="9" s="1"/>
  <c r="K554" i="9" s="1"/>
  <c r="K564" i="9" s="1"/>
  <c r="J484" i="9"/>
  <c r="J494" i="9" s="1"/>
  <c r="T483" i="9"/>
  <c r="T493" i="9" s="1"/>
  <c r="T503" i="9" s="1"/>
  <c r="Q483" i="9"/>
  <c r="Q493" i="9" s="1"/>
  <c r="Q503" i="9" s="1"/>
  <c r="Q513" i="9" s="1"/>
  <c r="Q523" i="9" s="1"/>
  <c r="Q533" i="9" s="1"/>
  <c r="Q543" i="9" s="1"/>
  <c r="Q553" i="9" s="1"/>
  <c r="Q563" i="9" s="1"/>
  <c r="P483" i="9"/>
  <c r="P493" i="9" s="1"/>
  <c r="P503" i="9" s="1"/>
  <c r="P51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K365" i="9"/>
  <c r="L344" i="9"/>
  <c r="L328" i="9"/>
  <c r="L338" i="9" s="1"/>
  <c r="L224" i="9" s="1"/>
  <c r="L324" i="9"/>
  <c r="L334" i="9" s="1"/>
  <c r="L220" i="9" s="1"/>
  <c r="N320" i="9"/>
  <c r="P318" i="9"/>
  <c r="P328" i="9" s="1"/>
  <c r="P338" i="9" s="1"/>
  <c r="P348" i="9" s="1"/>
  <c r="P358" i="9" s="1"/>
  <c r="P368" i="9" s="1"/>
  <c r="P378" i="9" s="1"/>
  <c r="P388"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W316" i="9"/>
  <c r="W326" i="9" s="1"/>
  <c r="W336" i="9" s="1"/>
  <c r="W346" i="9" s="1"/>
  <c r="W356" i="9" s="1"/>
  <c r="W366" i="9" s="1"/>
  <c r="W376" i="9" s="1"/>
  <c r="W386" i="9" s="1"/>
  <c r="W396" i="9" s="1"/>
  <c r="V316" i="9"/>
  <c r="V326" i="9" s="1"/>
  <c r="V336" i="9" s="1"/>
  <c r="U316" i="9"/>
  <c r="U326" i="9" s="1"/>
  <c r="U336" i="9" s="1"/>
  <c r="U346" i="9" s="1"/>
  <c r="U356" i="9" s="1"/>
  <c r="U366" i="9" s="1"/>
  <c r="U376" i="9" s="1"/>
  <c r="U386" i="9" s="1"/>
  <c r="U396"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L316" i="9"/>
  <c r="L326" i="9" s="1"/>
  <c r="L336" i="9" s="1"/>
  <c r="K316" i="9"/>
  <c r="K326" i="9" s="1"/>
  <c r="K336" i="9" s="1"/>
  <c r="K346" i="9" s="1"/>
  <c r="K356" i="9" s="1"/>
  <c r="K366" i="9" s="1"/>
  <c r="K376" i="9" s="1"/>
  <c r="K386" i="9" s="1"/>
  <c r="K396"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W315" i="9"/>
  <c r="W325" i="9" s="1"/>
  <c r="W335" i="9" s="1"/>
  <c r="W345" i="9" s="1"/>
  <c r="W355" i="9" s="1"/>
  <c r="W365" i="9" s="1"/>
  <c r="W375" i="9" s="1"/>
  <c r="W385" i="9" s="1"/>
  <c r="W395" i="9" s="1"/>
  <c r="V315" i="9"/>
  <c r="V325" i="9" s="1"/>
  <c r="V335" i="9" s="1"/>
  <c r="V345" i="9" s="1"/>
  <c r="V355" i="9" s="1"/>
  <c r="V365" i="9" s="1"/>
  <c r="V375" i="9" s="1"/>
  <c r="U315" i="9"/>
  <c r="U325" i="9" s="1"/>
  <c r="U335" i="9" s="1"/>
  <c r="U345" i="9" s="1"/>
  <c r="U355" i="9" s="1"/>
  <c r="U365" i="9" s="1"/>
  <c r="U375" i="9" s="1"/>
  <c r="U385" i="9" s="1"/>
  <c r="U395"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L315" i="9"/>
  <c r="L325" i="9" s="1"/>
  <c r="K315" i="9"/>
  <c r="K325" i="9" s="1"/>
  <c r="K335" i="9" s="1"/>
  <c r="K345" i="9" s="1"/>
  <c r="K355"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W314" i="9"/>
  <c r="W324" i="9" s="1"/>
  <c r="W334" i="9" s="1"/>
  <c r="W344" i="9" s="1"/>
  <c r="W354" i="9" s="1"/>
  <c r="V314" i="9"/>
  <c r="V324" i="9" s="1"/>
  <c r="V334" i="9" s="1"/>
  <c r="U314" i="9"/>
  <c r="U324" i="9" s="1"/>
  <c r="U334" i="9" s="1"/>
  <c r="U344" i="9" s="1"/>
  <c r="U354" i="9" s="1"/>
  <c r="U364" i="9" s="1"/>
  <c r="U374" i="9" s="1"/>
  <c r="U384" i="9" s="1"/>
  <c r="U394"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M314" i="9"/>
  <c r="M324" i="9" s="1"/>
  <c r="M334" i="9" s="1"/>
  <c r="M344" i="9" s="1"/>
  <c r="M354" i="9" s="1"/>
  <c r="M364" i="9" s="1"/>
  <c r="M374" i="9" s="1"/>
  <c r="M384" i="9" s="1"/>
  <c r="M394" i="9" s="1"/>
  <c r="L314" i="9"/>
  <c r="K314" i="9"/>
  <c r="K324" i="9" s="1"/>
  <c r="K334" i="9" s="1"/>
  <c r="K344" i="9" s="1"/>
  <c r="K354" i="9" s="1"/>
  <c r="K364" i="9" s="1"/>
  <c r="K374" i="9" s="1"/>
  <c r="K384" i="9" s="1"/>
  <c r="K394"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W313" i="9"/>
  <c r="W323" i="9" s="1"/>
  <c r="W333" i="9" s="1"/>
  <c r="W343" i="9" s="1"/>
  <c r="W353" i="9" s="1"/>
  <c r="W363" i="9" s="1"/>
  <c r="W373" i="9" s="1"/>
  <c r="W383" i="9" s="1"/>
  <c r="W393" i="9" s="1"/>
  <c r="V313" i="9"/>
  <c r="V323" i="9" s="1"/>
  <c r="V333" i="9" s="1"/>
  <c r="V343" i="9" s="1"/>
  <c r="V353" i="9" s="1"/>
  <c r="V363" i="9" s="1"/>
  <c r="V373" i="9" s="1"/>
  <c r="V383" i="9" s="1"/>
  <c r="U313" i="9"/>
  <c r="U323" i="9" s="1"/>
  <c r="U333" i="9" s="1"/>
  <c r="U343" i="9" s="1"/>
  <c r="U353" i="9" s="1"/>
  <c r="U363" i="9" s="1"/>
  <c r="U373" i="9" s="1"/>
  <c r="U383" i="9" s="1"/>
  <c r="U393"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M313" i="9"/>
  <c r="M323" i="9" s="1"/>
  <c r="M333" i="9" s="1"/>
  <c r="M343" i="9" s="1"/>
  <c r="M353" i="9" s="1"/>
  <c r="M363" i="9" s="1"/>
  <c r="M373" i="9" s="1"/>
  <c r="M383" i="9" s="1"/>
  <c r="M393"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V312" i="9"/>
  <c r="V322" i="9" s="1"/>
  <c r="V332" i="9" s="1"/>
  <c r="U312" i="9"/>
  <c r="U322" i="9" s="1"/>
  <c r="U332" i="9" s="1"/>
  <c r="U342" i="9" s="1"/>
  <c r="U352" i="9" s="1"/>
  <c r="U362" i="9" s="1"/>
  <c r="U372" i="9" s="1"/>
  <c r="U382" i="9" s="1"/>
  <c r="U392"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L312" i="9"/>
  <c r="L322" i="9" s="1"/>
  <c r="L332" i="9" s="1"/>
  <c r="K312" i="9"/>
  <c r="K322" i="9" s="1"/>
  <c r="K332" i="9" s="1"/>
  <c r="K342" i="9" s="1"/>
  <c r="K352" i="9" s="1"/>
  <c r="K362" i="9" s="1"/>
  <c r="K372" i="9" s="1"/>
  <c r="K382" i="9" s="1"/>
  <c r="K392"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N311" i="9"/>
  <c r="N321" i="9" s="1"/>
  <c r="N331" i="9" s="1"/>
  <c r="N341" i="9" s="1"/>
  <c r="N351" i="9" s="1"/>
  <c r="N361" i="9" s="1"/>
  <c r="N371" i="9" s="1"/>
  <c r="N381" i="9" s="1"/>
  <c r="N391" i="9" s="1"/>
  <c r="M311" i="9"/>
  <c r="M321" i="9" s="1"/>
  <c r="M331" i="9" s="1"/>
  <c r="M341" i="9" s="1"/>
  <c r="M351" i="9" s="1"/>
  <c r="M361" i="9" s="1"/>
  <c r="M371" i="9" s="1"/>
  <c r="M381" i="9" s="1"/>
  <c r="M391"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N310" i="9"/>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V309" i="9"/>
  <c r="V319" i="9" s="1"/>
  <c r="V329" i="9" s="1"/>
  <c r="V339" i="9" s="1"/>
  <c r="V349" i="9" s="1"/>
  <c r="V359" i="9" s="1"/>
  <c r="V369" i="9" s="1"/>
  <c r="V379" i="9" s="1"/>
  <c r="U309" i="9"/>
  <c r="U319" i="9" s="1"/>
  <c r="U329" i="9" s="1"/>
  <c r="U339" i="9" s="1"/>
  <c r="U349" i="9" s="1"/>
  <c r="U359" i="9" s="1"/>
  <c r="U369" i="9" s="1"/>
  <c r="U379" i="9" s="1"/>
  <c r="U389"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N309" i="9"/>
  <c r="N319" i="9" s="1"/>
  <c r="N329" i="9" s="1"/>
  <c r="M309" i="9"/>
  <c r="M319" i="9" s="1"/>
  <c r="M329" i="9" s="1"/>
  <c r="M339" i="9" s="1"/>
  <c r="M349" i="9" s="1"/>
  <c r="M359" i="9" s="1"/>
  <c r="M369" i="9" s="1"/>
  <c r="M379" i="9" s="1"/>
  <c r="M389"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R308" i="9"/>
  <c r="R318" i="9" s="1"/>
  <c r="R328" i="9" s="1"/>
  <c r="R338" i="9" s="1"/>
  <c r="R348" i="9" s="1"/>
  <c r="R358" i="9" s="1"/>
  <c r="R368" i="9" s="1"/>
  <c r="R378" i="9" s="1"/>
  <c r="R388" i="9" s="1"/>
  <c r="Q308" i="9"/>
  <c r="Q318" i="9" s="1"/>
  <c r="Q328" i="9" s="1"/>
  <c r="Q338" i="9" s="1"/>
  <c r="Q348" i="9" s="1"/>
  <c r="Q358" i="9" s="1"/>
  <c r="Q368" i="9" s="1"/>
  <c r="Q378" i="9" s="1"/>
  <c r="Q388" i="9" s="1"/>
  <c r="P308" i="9"/>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K308" i="9"/>
  <c r="K318" i="9" s="1"/>
  <c r="K328" i="9" s="1"/>
  <c r="K338" i="9" s="1"/>
  <c r="K348" i="9" s="1"/>
  <c r="K358" i="9" s="1"/>
  <c r="K368" i="9" s="1"/>
  <c r="K378" i="9" s="1"/>
  <c r="K388"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X282" i="9"/>
  <c r="W282" i="9"/>
  <c r="U282" i="9"/>
  <c r="O282" i="9"/>
  <c r="N282" i="9"/>
  <c r="M282" i="9"/>
  <c r="K282" i="9"/>
  <c r="Y281" i="9"/>
  <c r="X281" i="9"/>
  <c r="W281" i="9"/>
  <c r="U281" i="9"/>
  <c r="O281" i="9"/>
  <c r="N281" i="9"/>
  <c r="M281" i="9"/>
  <c r="Y280" i="9"/>
  <c r="X280" i="9"/>
  <c r="U280" i="9"/>
  <c r="O280" i="9"/>
  <c r="N280" i="9"/>
  <c r="M280" i="9"/>
  <c r="K280" i="9"/>
  <c r="X279" i="9"/>
  <c r="W279" i="9"/>
  <c r="U279" i="9"/>
  <c r="O279" i="9"/>
  <c r="N279" i="9"/>
  <c r="M279" i="9"/>
  <c r="Y278" i="9"/>
  <c r="X278" i="9"/>
  <c r="W278" i="9"/>
  <c r="U278" i="9"/>
  <c r="O278" i="9"/>
  <c r="M278" i="9"/>
  <c r="K278" i="9"/>
  <c r="Y277" i="9"/>
  <c r="X277" i="9"/>
  <c r="W277" i="9"/>
  <c r="O277" i="9"/>
  <c r="N277" i="9"/>
  <c r="M277" i="9"/>
  <c r="Y276" i="9"/>
  <c r="X276" i="9"/>
  <c r="U276" i="9"/>
  <c r="O276" i="9"/>
  <c r="M276" i="9"/>
  <c r="K276" i="9"/>
  <c r="W275" i="9"/>
  <c r="U275" i="9"/>
  <c r="O275" i="9"/>
  <c r="M275" i="9"/>
  <c r="Y274" i="9"/>
  <c r="U274" i="9"/>
  <c r="O274" i="9"/>
  <c r="K274" i="9"/>
  <c r="Y273" i="9"/>
  <c r="Y272" i="9"/>
  <c r="X272" i="9"/>
  <c r="W272" i="9"/>
  <c r="U272" i="9"/>
  <c r="O272" i="9"/>
  <c r="N272" i="9"/>
  <c r="M272" i="9"/>
  <c r="K272" i="9"/>
  <c r="Y271" i="9"/>
  <c r="X271" i="9"/>
  <c r="W271" i="9"/>
  <c r="U271" i="9"/>
  <c r="O271" i="9"/>
  <c r="N271" i="9"/>
  <c r="M271" i="9"/>
  <c r="Y270" i="9"/>
  <c r="X270" i="9"/>
  <c r="U270" i="9"/>
  <c r="O270" i="9"/>
  <c r="M270" i="9"/>
  <c r="K270" i="9"/>
  <c r="Y269" i="9"/>
  <c r="X269" i="9"/>
  <c r="W269" i="9"/>
  <c r="O269" i="9"/>
  <c r="N269" i="9"/>
  <c r="M269" i="9"/>
  <c r="Y268" i="9"/>
  <c r="X268" i="9"/>
  <c r="U268" i="9"/>
  <c r="O268" i="9"/>
  <c r="N268" i="9"/>
  <c r="M268" i="9"/>
  <c r="K268" i="9"/>
  <c r="X267" i="9"/>
  <c r="W267" i="9"/>
  <c r="V267" i="9"/>
  <c r="U267" i="9"/>
  <c r="O267" i="9"/>
  <c r="N267" i="9"/>
  <c r="M267" i="9"/>
  <c r="Y266" i="9"/>
  <c r="X266" i="9"/>
  <c r="W266" i="9"/>
  <c r="U266" i="9"/>
  <c r="O266" i="9"/>
  <c r="M266" i="9"/>
  <c r="K266" i="9"/>
  <c r="Y265" i="9"/>
  <c r="W265" i="9"/>
  <c r="O265" i="9"/>
  <c r="M265" i="9"/>
  <c r="Y264" i="9"/>
  <c r="U264" i="9"/>
  <c r="O264" i="9"/>
  <c r="K264" i="9"/>
  <c r="Y262" i="9"/>
  <c r="X262" i="9"/>
  <c r="W262" i="9"/>
  <c r="U262" i="9"/>
  <c r="O262" i="9"/>
  <c r="N262" i="9"/>
  <c r="M262" i="9"/>
  <c r="K262" i="9"/>
  <c r="Y261" i="9"/>
  <c r="X261" i="9"/>
  <c r="W261" i="9"/>
  <c r="U261" i="9"/>
  <c r="O261" i="9"/>
  <c r="N261" i="9"/>
  <c r="M261" i="9"/>
  <c r="Y260" i="9"/>
  <c r="X260" i="9"/>
  <c r="U260" i="9"/>
  <c r="O260" i="9"/>
  <c r="N260" i="9"/>
  <c r="M260" i="9"/>
  <c r="K260" i="9"/>
  <c r="Y259" i="9"/>
  <c r="X259" i="9"/>
  <c r="W259" i="9"/>
  <c r="V259" i="9"/>
  <c r="U259" i="9"/>
  <c r="O259" i="9"/>
  <c r="N259" i="9"/>
  <c r="M259" i="9"/>
  <c r="Y258" i="9"/>
  <c r="X258" i="9"/>
  <c r="W258" i="9"/>
  <c r="U258" i="9"/>
  <c r="O258" i="9"/>
  <c r="M258" i="9"/>
  <c r="K258" i="9"/>
  <c r="Y257" i="9"/>
  <c r="X257" i="9"/>
  <c r="W257" i="9"/>
  <c r="V257" i="9"/>
  <c r="O257" i="9"/>
  <c r="N257" i="9"/>
  <c r="M257" i="9"/>
  <c r="Y256" i="9"/>
  <c r="X256" i="9"/>
  <c r="U256" i="9"/>
  <c r="O256" i="9"/>
  <c r="M256" i="9"/>
  <c r="K256" i="9"/>
  <c r="W255" i="9"/>
  <c r="V255" i="9"/>
  <c r="U255" i="9"/>
  <c r="O255" i="9"/>
  <c r="M255" i="9"/>
  <c r="Y254" i="9"/>
  <c r="X254" i="9"/>
  <c r="W254" i="9"/>
  <c r="U254" i="9"/>
  <c r="O254" i="9"/>
  <c r="M254" i="9"/>
  <c r="K254" i="9"/>
  <c r="Y253" i="9"/>
  <c r="M253" i="9"/>
  <c r="Y252" i="9"/>
  <c r="X252" i="9"/>
  <c r="W252" i="9"/>
  <c r="U252" i="9"/>
  <c r="O252" i="9"/>
  <c r="N252" i="9"/>
  <c r="M252" i="9"/>
  <c r="K252" i="9"/>
  <c r="Y251" i="9"/>
  <c r="X251" i="9"/>
  <c r="W251" i="9"/>
  <c r="V251" i="9"/>
  <c r="U251" i="9"/>
  <c r="O251" i="9"/>
  <c r="N251" i="9"/>
  <c r="M251" i="9"/>
  <c r="Y250" i="9"/>
  <c r="X250" i="9"/>
  <c r="U250" i="9"/>
  <c r="O250" i="9"/>
  <c r="N250" i="9"/>
  <c r="M250" i="9"/>
  <c r="K250" i="9"/>
  <c r="Y249" i="9"/>
  <c r="X249" i="9"/>
  <c r="W249" i="9"/>
  <c r="V249" i="9"/>
  <c r="U249" i="9"/>
  <c r="O249" i="9"/>
  <c r="N249" i="9"/>
  <c r="M249" i="9"/>
  <c r="K249" i="9"/>
  <c r="Y248" i="9"/>
  <c r="X248" i="9"/>
  <c r="U248" i="9"/>
  <c r="O248" i="9"/>
  <c r="N248" i="9"/>
  <c r="M248" i="9"/>
  <c r="K248" i="9"/>
  <c r="Y247" i="9"/>
  <c r="X247" i="9"/>
  <c r="W247" i="9"/>
  <c r="V247" i="9"/>
  <c r="U247" i="9"/>
  <c r="O247" i="9"/>
  <c r="N247" i="9"/>
  <c r="M247" i="9"/>
  <c r="Y246" i="9"/>
  <c r="X246" i="9"/>
  <c r="W246" i="9"/>
  <c r="U246" i="9"/>
  <c r="O246" i="9"/>
  <c r="M246" i="9"/>
  <c r="K246" i="9"/>
  <c r="Y245" i="9"/>
  <c r="W245" i="9"/>
  <c r="O245" i="9"/>
  <c r="M245" i="9"/>
  <c r="K245" i="9"/>
  <c r="Y244" i="9"/>
  <c r="X244" i="9"/>
  <c r="U244" i="9"/>
  <c r="O244" i="9"/>
  <c r="M244" i="9"/>
  <c r="K244" i="9"/>
  <c r="W243" i="9"/>
  <c r="V243" i="9"/>
  <c r="M243" i="9"/>
  <c r="Y242" i="9"/>
  <c r="X242" i="9"/>
  <c r="W242" i="9"/>
  <c r="U242" i="9"/>
  <c r="O242" i="9"/>
  <c r="N242" i="9"/>
  <c r="M242" i="9"/>
  <c r="K242" i="9"/>
  <c r="Y241" i="9"/>
  <c r="X241" i="9"/>
  <c r="W241" i="9"/>
  <c r="V241" i="9"/>
  <c r="U241" i="9"/>
  <c r="O241" i="9"/>
  <c r="N241" i="9"/>
  <c r="M241" i="9"/>
  <c r="K241" i="9"/>
  <c r="Y240" i="9"/>
  <c r="X240" i="9"/>
  <c r="U240" i="9"/>
  <c r="O240" i="9"/>
  <c r="N240" i="9"/>
  <c r="M240" i="9"/>
  <c r="K240" i="9"/>
  <c r="Y239" i="9"/>
  <c r="X239" i="9"/>
  <c r="W239" i="9"/>
  <c r="V239" i="9"/>
  <c r="U239" i="9"/>
  <c r="O239" i="9"/>
  <c r="N239" i="9"/>
  <c r="M239" i="9"/>
  <c r="K239" i="9"/>
  <c r="Y238" i="9"/>
  <c r="X238" i="9"/>
  <c r="W238" i="9"/>
  <c r="U238" i="9"/>
  <c r="O238" i="9"/>
  <c r="N238" i="9"/>
  <c r="M238" i="9"/>
  <c r="K238" i="9"/>
  <c r="Y237" i="9"/>
  <c r="X237" i="9"/>
  <c r="W237" i="9"/>
  <c r="V237" i="9"/>
  <c r="U237" i="9"/>
  <c r="O237" i="9"/>
  <c r="N237" i="9"/>
  <c r="M237" i="9"/>
  <c r="K237" i="9"/>
  <c r="Y236" i="9"/>
  <c r="X236" i="9"/>
  <c r="U236" i="9"/>
  <c r="O236" i="9"/>
  <c r="M236" i="9"/>
  <c r="K236" i="9"/>
  <c r="W235" i="9"/>
  <c r="V235" i="9"/>
  <c r="U235" i="9"/>
  <c r="O235" i="9"/>
  <c r="M235" i="9"/>
  <c r="K235" i="9"/>
  <c r="Y234" i="9"/>
  <c r="X234" i="9"/>
  <c r="W234" i="9"/>
  <c r="U234" i="9"/>
  <c r="O234" i="9"/>
  <c r="M234" i="9"/>
  <c r="K234" i="9"/>
  <c r="Y233" i="9"/>
  <c r="W233" i="9"/>
  <c r="V233" i="9"/>
  <c r="M233" i="9"/>
  <c r="Y232" i="9"/>
  <c r="X232" i="9"/>
  <c r="W232" i="9"/>
  <c r="U232" i="9"/>
  <c r="O232" i="9"/>
  <c r="N232" i="9"/>
  <c r="M232" i="9"/>
  <c r="K232" i="9"/>
  <c r="Y231" i="9"/>
  <c r="X231" i="9"/>
  <c r="W231" i="9"/>
  <c r="V231" i="9"/>
  <c r="U231" i="9"/>
  <c r="O231" i="9"/>
  <c r="N231" i="9"/>
  <c r="M231" i="9"/>
  <c r="K231" i="9"/>
  <c r="Y230" i="9"/>
  <c r="X230" i="9"/>
  <c r="W230" i="9"/>
  <c r="U230" i="9"/>
  <c r="O230" i="9"/>
  <c r="N230" i="9"/>
  <c r="M230" i="9"/>
  <c r="K230" i="9"/>
  <c r="Y229" i="9"/>
  <c r="X229" i="9"/>
  <c r="W229" i="9"/>
  <c r="V229" i="9"/>
  <c r="U229" i="9"/>
  <c r="O229" i="9"/>
  <c r="N229" i="9"/>
  <c r="M229" i="9"/>
  <c r="K229" i="9"/>
  <c r="Y228" i="9"/>
  <c r="X228" i="9"/>
  <c r="W228" i="9"/>
  <c r="U228" i="9"/>
  <c r="O228" i="9"/>
  <c r="N228" i="9"/>
  <c r="M228" i="9"/>
  <c r="K228" i="9"/>
  <c r="Y227" i="9"/>
  <c r="X227" i="9"/>
  <c r="W227" i="9"/>
  <c r="V227" i="9"/>
  <c r="U227" i="9"/>
  <c r="O227" i="9"/>
  <c r="N227" i="9"/>
  <c r="M227" i="9"/>
  <c r="K227" i="9"/>
  <c r="Y226" i="9"/>
  <c r="X226" i="9"/>
  <c r="W226" i="9"/>
  <c r="U226" i="9"/>
  <c r="O226" i="9"/>
  <c r="M226" i="9"/>
  <c r="K226" i="9"/>
  <c r="Y225" i="9"/>
  <c r="W225" i="9"/>
  <c r="V225" i="9"/>
  <c r="U225" i="9"/>
  <c r="O225" i="9"/>
  <c r="M225" i="9"/>
  <c r="K225" i="9"/>
  <c r="Y224" i="9"/>
  <c r="X224" i="9"/>
  <c r="U224" i="9"/>
  <c r="O224" i="9"/>
  <c r="M224" i="9"/>
  <c r="K224" i="9"/>
  <c r="W223" i="9"/>
  <c r="V223" i="9"/>
  <c r="M223" i="9"/>
  <c r="Y222" i="9"/>
  <c r="X222" i="9"/>
  <c r="W222" i="9"/>
  <c r="U222" i="9"/>
  <c r="O222" i="9"/>
  <c r="N222" i="9"/>
  <c r="M222" i="9"/>
  <c r="K222" i="9"/>
  <c r="Y221" i="9"/>
  <c r="X221" i="9"/>
  <c r="W221" i="9"/>
  <c r="V221" i="9"/>
  <c r="U221" i="9"/>
  <c r="O221" i="9"/>
  <c r="N221" i="9"/>
  <c r="M221" i="9"/>
  <c r="K221" i="9"/>
  <c r="Y220" i="9"/>
  <c r="X220" i="9"/>
  <c r="W220" i="9"/>
  <c r="U220" i="9"/>
  <c r="O220" i="9"/>
  <c r="N220" i="9"/>
  <c r="M220" i="9"/>
  <c r="K220" i="9"/>
  <c r="Y219" i="9"/>
  <c r="X219" i="9"/>
  <c r="W219" i="9"/>
  <c r="V219" i="9"/>
  <c r="U219" i="9"/>
  <c r="O219" i="9"/>
  <c r="N219" i="9"/>
  <c r="M219" i="9"/>
  <c r="K219" i="9"/>
  <c r="Y218" i="9"/>
  <c r="X218" i="9"/>
  <c r="W218" i="9"/>
  <c r="U218" i="9"/>
  <c r="O218" i="9"/>
  <c r="N218" i="9"/>
  <c r="M218" i="9"/>
  <c r="K218" i="9"/>
  <c r="Y217" i="9"/>
  <c r="X217" i="9"/>
  <c r="W217" i="9"/>
  <c r="V217" i="9"/>
  <c r="U217" i="9"/>
  <c r="O217" i="9"/>
  <c r="N217" i="9"/>
  <c r="M217" i="9"/>
  <c r="K217" i="9"/>
  <c r="Y216" i="9"/>
  <c r="X216" i="9"/>
  <c r="W216" i="9"/>
  <c r="U216" i="9"/>
  <c r="O216" i="9"/>
  <c r="M216" i="9"/>
  <c r="K216" i="9"/>
  <c r="Y215" i="9"/>
  <c r="W215" i="9"/>
  <c r="V215" i="9"/>
  <c r="U215" i="9"/>
  <c r="O215" i="9"/>
  <c r="M215" i="9"/>
  <c r="K215" i="9"/>
  <c r="Y214" i="9"/>
  <c r="X214" i="9"/>
  <c r="W214" i="9"/>
  <c r="U214" i="9"/>
  <c r="O214" i="9"/>
  <c r="M214" i="9"/>
  <c r="K214" i="9"/>
  <c r="Y213" i="9"/>
  <c r="X213" i="9"/>
  <c r="W213" i="9"/>
  <c r="V213" i="9"/>
  <c r="N213" i="9"/>
  <c r="M213" i="9"/>
  <c r="K213" i="9"/>
  <c r="Y212" i="9"/>
  <c r="X212" i="9"/>
  <c r="W212" i="9"/>
  <c r="V212" i="9"/>
  <c r="U212" i="9"/>
  <c r="O212" i="9"/>
  <c r="N212" i="9"/>
  <c r="M212" i="9"/>
  <c r="L212" i="9"/>
  <c r="K212" i="9"/>
  <c r="Y211" i="9"/>
  <c r="X211" i="9"/>
  <c r="W211" i="9"/>
  <c r="V211" i="9"/>
  <c r="U211" i="9"/>
  <c r="O211" i="9"/>
  <c r="N211" i="9"/>
  <c r="M211" i="9"/>
  <c r="K211" i="9"/>
  <c r="Y210" i="9"/>
  <c r="X210" i="9"/>
  <c r="W210" i="9"/>
  <c r="V210" i="9"/>
  <c r="U210" i="9"/>
  <c r="O210" i="9"/>
  <c r="N210" i="9"/>
  <c r="M210" i="9"/>
  <c r="L210" i="9"/>
  <c r="K210" i="9"/>
  <c r="Y209" i="9"/>
  <c r="X209" i="9"/>
  <c r="W209" i="9"/>
  <c r="V209" i="9"/>
  <c r="U209" i="9"/>
  <c r="O209" i="9"/>
  <c r="N209" i="9"/>
  <c r="M209" i="9"/>
  <c r="L209" i="9"/>
  <c r="K209" i="9"/>
  <c r="Y208" i="9"/>
  <c r="X208" i="9"/>
  <c r="W208" i="9"/>
  <c r="V208" i="9"/>
  <c r="U208" i="9"/>
  <c r="O208" i="9"/>
  <c r="N208" i="9"/>
  <c r="M208" i="9"/>
  <c r="L208" i="9"/>
  <c r="K208" i="9"/>
  <c r="Y207" i="9"/>
  <c r="X207" i="9"/>
  <c r="W207" i="9"/>
  <c r="V207" i="9"/>
  <c r="U207" i="9"/>
  <c r="O207" i="9"/>
  <c r="N207" i="9"/>
  <c r="M207" i="9"/>
  <c r="K207" i="9"/>
  <c r="Y206" i="9"/>
  <c r="X206" i="9"/>
  <c r="W206" i="9"/>
  <c r="V206" i="9"/>
  <c r="U206" i="9"/>
  <c r="O206" i="9"/>
  <c r="M206" i="9"/>
  <c r="L206" i="9"/>
  <c r="K206" i="9"/>
  <c r="Y205" i="9"/>
  <c r="X205" i="9"/>
  <c r="W205" i="9"/>
  <c r="V205" i="9"/>
  <c r="U205" i="9"/>
  <c r="O205" i="9"/>
  <c r="N205" i="9"/>
  <c r="M205" i="9"/>
  <c r="L205" i="9"/>
  <c r="K205" i="9"/>
  <c r="Y204" i="9"/>
  <c r="X204" i="9"/>
  <c r="V204" i="9"/>
  <c r="U204" i="9"/>
  <c r="O204" i="9"/>
  <c r="N204" i="9"/>
  <c r="M204" i="9"/>
  <c r="L204" i="9"/>
  <c r="K204" i="9"/>
  <c r="Y203" i="9"/>
  <c r="X203" i="9"/>
  <c r="W203" i="9"/>
  <c r="V203" i="9"/>
  <c r="U203" i="9"/>
  <c r="N203" i="9"/>
  <c r="M203" i="9"/>
  <c r="K203" i="9"/>
  <c r="Y202" i="9"/>
  <c r="X202" i="9"/>
  <c r="W202" i="9"/>
  <c r="V202" i="9"/>
  <c r="U202" i="9"/>
  <c r="O202" i="9"/>
  <c r="N202" i="9"/>
  <c r="M202" i="9"/>
  <c r="L202" i="9"/>
  <c r="K202" i="9"/>
  <c r="Y201" i="9"/>
  <c r="X201" i="9"/>
  <c r="W201" i="9"/>
  <c r="V201" i="9"/>
  <c r="U201" i="9"/>
  <c r="O201" i="9"/>
  <c r="N201" i="9"/>
  <c r="M201" i="9"/>
  <c r="L201" i="9"/>
  <c r="K201" i="9"/>
  <c r="Y200" i="9"/>
  <c r="X200" i="9"/>
  <c r="W200" i="9"/>
  <c r="V200" i="9"/>
  <c r="U200" i="9"/>
  <c r="O200" i="9"/>
  <c r="N200" i="9"/>
  <c r="M200" i="9"/>
  <c r="L200" i="9"/>
  <c r="K200" i="9"/>
  <c r="Y199" i="9"/>
  <c r="X199" i="9"/>
  <c r="W199" i="9"/>
  <c r="V199" i="9"/>
  <c r="U199" i="9"/>
  <c r="O199" i="9"/>
  <c r="N199" i="9"/>
  <c r="M199" i="9"/>
  <c r="L199" i="9"/>
  <c r="K199" i="9"/>
  <c r="Y198" i="9"/>
  <c r="X198" i="9"/>
  <c r="W198" i="9"/>
  <c r="V198" i="9"/>
  <c r="U198" i="9"/>
  <c r="O198" i="9"/>
  <c r="N198" i="9"/>
  <c r="M198" i="9"/>
  <c r="L198" i="9"/>
  <c r="K198" i="9"/>
  <c r="Y197" i="9"/>
  <c r="X197" i="9"/>
  <c r="W197" i="9"/>
  <c r="V197" i="9"/>
  <c r="U197" i="9"/>
  <c r="O197" i="9"/>
  <c r="N197" i="9"/>
  <c r="M197" i="9"/>
  <c r="L197" i="9"/>
  <c r="K197" i="9"/>
  <c r="Y196" i="9"/>
  <c r="X196" i="9"/>
  <c r="W196" i="9"/>
  <c r="V196" i="9"/>
  <c r="U196" i="9"/>
  <c r="O196" i="9"/>
  <c r="N196" i="9"/>
  <c r="M196" i="9"/>
  <c r="L196" i="9"/>
  <c r="K196" i="9"/>
  <c r="Y195" i="9"/>
  <c r="X195" i="9"/>
  <c r="W195" i="9"/>
  <c r="V195" i="9"/>
  <c r="U195" i="9"/>
  <c r="O195" i="9"/>
  <c r="N195" i="9"/>
  <c r="M195" i="9"/>
  <c r="L195" i="9"/>
  <c r="K195" i="9"/>
  <c r="Y194" i="9"/>
  <c r="X194" i="9"/>
  <c r="W194" i="9"/>
  <c r="V194" i="9"/>
  <c r="U194" i="9"/>
  <c r="O194" i="9"/>
  <c r="N194" i="9"/>
  <c r="M194" i="9"/>
  <c r="L194" i="9"/>
  <c r="K194" i="9"/>
  <c r="Y193" i="9"/>
  <c r="X193" i="9"/>
  <c r="W193" i="9"/>
  <c r="V193" i="9"/>
  <c r="U193" i="9"/>
  <c r="O193" i="9"/>
  <c r="N193" i="9"/>
  <c r="M193" i="9"/>
  <c r="L193" i="9"/>
  <c r="K193" i="9"/>
  <c r="F100" i="17"/>
  <c r="F101" i="17" s="1"/>
  <c r="F102" i="17" s="1"/>
  <c r="F103" i="17" s="1"/>
  <c r="F104" i="17" s="1"/>
  <c r="F105" i="17" s="1"/>
  <c r="F106" i="17" s="1"/>
  <c r="F107" i="17" s="1"/>
  <c r="F108" i="17" s="1"/>
  <c r="F109" i="17" s="1"/>
  <c r="F110" i="17" s="1"/>
  <c r="F111" i="17" s="1"/>
  <c r="J629" i="24" l="1"/>
  <c r="K630" i="24"/>
  <c r="K640" i="24" s="1"/>
  <c r="K650" i="24" s="1"/>
  <c r="K660" i="24" s="1"/>
  <c r="K670" i="24" s="1"/>
  <c r="K680" i="24" s="1"/>
  <c r="K690" i="24" s="1"/>
  <c r="K700" i="24" s="1"/>
  <c r="P620" i="24"/>
  <c r="P618" i="24"/>
  <c r="N622" i="24"/>
  <c r="N621" i="24"/>
  <c r="M196" i="24"/>
  <c r="M320" i="24"/>
  <c r="K212" i="24"/>
  <c r="K336" i="24"/>
  <c r="L134"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M134" i="24"/>
  <c r="N159" i="24"/>
  <c r="N167" i="24"/>
  <c r="U317" i="24"/>
  <c r="U318" i="24"/>
  <c r="U319" i="24"/>
  <c r="U320" i="24"/>
  <c r="U321" i="24"/>
  <c r="U322" i="24"/>
  <c r="Y323" i="24"/>
  <c r="K325" i="24"/>
  <c r="U212" i="24"/>
  <c r="U336" i="24"/>
  <c r="S641" i="24"/>
  <c r="T515" i="24"/>
  <c r="W194" i="24"/>
  <c r="W318" i="24"/>
  <c r="N134" i="24"/>
  <c r="N160" i="24"/>
  <c r="N168" i="24"/>
  <c r="Y317" i="24"/>
  <c r="Y318" i="24"/>
  <c r="Y319" i="24"/>
  <c r="Y320" i="24"/>
  <c r="Y321" i="24"/>
  <c r="Y322" i="24"/>
  <c r="O325" i="24"/>
  <c r="Y326" i="24"/>
  <c r="M194" i="24"/>
  <c r="M318" i="24"/>
  <c r="W195" i="24"/>
  <c r="W319" i="24"/>
  <c r="N161" i="24"/>
  <c r="K210" i="24"/>
  <c r="K334"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P134" i="24"/>
  <c r="O324" i="24"/>
  <c r="U325" i="24"/>
  <c r="W193" i="24"/>
  <c r="W317" i="24"/>
  <c r="J122" i="24"/>
  <c r="Q134" i="24"/>
  <c r="N163" i="24"/>
  <c r="K317" i="24"/>
  <c r="K318" i="24"/>
  <c r="K319" i="24"/>
  <c r="K320" i="24"/>
  <c r="K321" i="24"/>
  <c r="K322" i="24"/>
  <c r="K323" i="24"/>
  <c r="Y325" i="24"/>
  <c r="M195" i="24"/>
  <c r="M319" i="24"/>
  <c r="R134"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Y33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P624" i="24"/>
  <c r="J634" i="24"/>
  <c r="N617" i="24"/>
  <c r="J627" i="24"/>
  <c r="AC606" i="24"/>
  <c r="P614" i="24"/>
  <c r="P622" i="24"/>
  <c r="J626" i="24"/>
  <c r="J630" i="24"/>
  <c r="P631" i="9"/>
  <c r="N631" i="9"/>
  <c r="J641" i="9"/>
  <c r="K638" i="9"/>
  <c r="K648" i="9" s="1"/>
  <c r="K658" i="9" s="1"/>
  <c r="K668" i="9" s="1"/>
  <c r="K678" i="9" s="1"/>
  <c r="K688" i="9" s="1"/>
  <c r="K698" i="9" s="1"/>
  <c r="N628" i="9"/>
  <c r="P628" i="9"/>
  <c r="J648" i="9"/>
  <c r="P638" i="9"/>
  <c r="N638" i="9"/>
  <c r="P630" i="9"/>
  <c r="N630" i="9"/>
  <c r="J640" i="9"/>
  <c r="N614" i="9"/>
  <c r="N622" i="9"/>
  <c r="J629" i="9"/>
  <c r="J637" i="9"/>
  <c r="N619" i="9"/>
  <c r="J626" i="9"/>
  <c r="N627"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24" i="24" l="1"/>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J134"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P637"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U100" i="17"/>
  <c r="K692" i="18"/>
  <c r="L692" i="18"/>
  <c r="M692" i="18"/>
  <c r="K716" i="18"/>
  <c r="L716" i="18"/>
  <c r="M716" i="18"/>
  <c r="K740" i="18"/>
  <c r="L740" i="18"/>
  <c r="M740" i="18"/>
  <c r="G102" i="17" l="1"/>
  <c r="M743" i="18"/>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4" i="18" l="1"/>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I103" i="17" l="1"/>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K688" i="18" l="1"/>
  <c r="L688" i="18" s="1"/>
  <c r="AJ85" i="18"/>
  <c r="T326" i="18"/>
  <c r="U696" i="18"/>
  <c r="U743" i="18"/>
  <c r="T744" i="18"/>
  <c r="Q270" i="18"/>
  <c r="U327"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Q271" i="18" l="1"/>
  <c r="AH166" i="18"/>
  <c r="R166" i="18" s="1" a="1"/>
  <c r="R166" i="18" s="1"/>
  <c r="AH85" i="18"/>
  <c r="R85" i="18" s="1" a="1"/>
  <c r="R85" i="18" s="1"/>
  <c r="L801" i="18"/>
  <c r="L800" i="18"/>
  <c r="Q287" i="18"/>
  <c r="Q288" i="18" s="1"/>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V146" i="18" a="1"/>
  <c r="V146" i="18" s="1"/>
  <c r="R156" i="18" a="1"/>
  <c r="R156" i="18" s="1"/>
  <c r="Q156" i="18" a="1"/>
  <c r="Q156" i="18" s="1"/>
  <c r="T156" i="18" a="1"/>
  <c r="T156" i="18" s="1"/>
  <c r="V156" i="18" a="1"/>
  <c r="V156" i="18" s="1"/>
  <c r="P156" i="18" a="1"/>
  <c r="P156" i="18" s="1"/>
  <c r="U156" i="18" a="1"/>
  <c r="U156" i="18" s="1"/>
  <c r="U145" i="18" a="1"/>
  <c r="U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V155" i="18" a="1"/>
  <c r="V155" i="18" s="1"/>
  <c r="U155" i="18" a="1"/>
  <c r="U155" i="18" s="1"/>
  <c r="R155" i="18" a="1"/>
  <c r="R155" i="18" s="1"/>
  <c r="T155" i="18" a="1"/>
  <c r="T155" i="18" s="1"/>
  <c r="Q155" i="18" a="1"/>
  <c r="Q155" i="18" s="1"/>
  <c r="P155" i="18" a="1"/>
  <c r="P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U328" i="18"/>
  <c r="Q272" i="18"/>
  <c r="N287" i="18"/>
  <c r="R343" i="18"/>
  <c r="SI51" i="19" s="1"/>
  <c r="SI52" i="19" s="1"/>
  <c r="O287" i="18"/>
  <c r="S343" i="18"/>
  <c r="S327" i="18"/>
  <c r="O271" i="18"/>
  <c r="P287" i="18"/>
  <c r="T343" i="18"/>
  <c r="P166" i="18" l="1" a="1"/>
  <c r="P166" i="18" s="1"/>
  <c r="V166" i="18" a="1"/>
  <c r="V166" i="18" s="1"/>
  <c r="U344" i="18"/>
  <c r="AH152" i="18"/>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AH163" i="18"/>
  <c r="AH118" i="18"/>
  <c r="AH171" i="18"/>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Q138" i="18" a="1"/>
  <c r="Q138" i="18" s="1"/>
  <c r="U138" i="18" a="1"/>
  <c r="U138" i="18" s="1"/>
  <c r="P162" i="18" a="1"/>
  <c r="P162" i="18" s="1"/>
  <c r="T162" i="18" a="1"/>
  <c r="T162" i="18" s="1"/>
  <c r="U162" i="18" a="1"/>
  <c r="U162" i="18" s="1"/>
  <c r="P142" i="18" a="1"/>
  <c r="P142" i="18" s="1"/>
  <c r="U142" i="18" a="1"/>
  <c r="U142" i="18" s="1"/>
  <c r="R142" i="18" a="1"/>
  <c r="R142" i="18" s="1"/>
  <c r="R108" i="18" a="1"/>
  <c r="R108" i="18" s="1"/>
  <c r="P138" i="18" a="1"/>
  <c r="P138" i="18" s="1"/>
  <c r="Q108" i="18" a="1"/>
  <c r="Q108" i="18" s="1"/>
  <c r="T127" i="18" a="1"/>
  <c r="T127" i="18" s="1"/>
  <c r="P127" i="18" a="1"/>
  <c r="P127" i="18" s="1"/>
  <c r="P94" i="18" a="1"/>
  <c r="P94" i="18" s="1"/>
  <c r="Q94" i="18" a="1"/>
  <c r="Q94" i="18" s="1"/>
  <c r="R97" i="18" a="1"/>
  <c r="R97" i="18" s="1"/>
  <c r="U97" i="18" a="1"/>
  <c r="U97" i="18" s="1"/>
  <c r="P97" i="18" a="1"/>
  <c r="P97" i="18" s="1"/>
  <c r="V128" i="18" a="1"/>
  <c r="V128" i="18" s="1"/>
  <c r="V136" i="18" a="1"/>
  <c r="V136" i="18" s="1"/>
  <c r="R136" i="18" a="1"/>
  <c r="R136" i="18" s="1"/>
  <c r="P136" i="18" a="1"/>
  <c r="P136" i="18" s="1"/>
  <c r="T136" i="18" a="1"/>
  <c r="T136" i="18" s="1"/>
  <c r="U102" i="18" a="1"/>
  <c r="U102" i="18" s="1"/>
  <c r="V102" i="18" a="1"/>
  <c r="V102" i="18" s="1"/>
  <c r="Q133" i="18" a="1"/>
  <c r="Q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Q114" i="18" a="1"/>
  <c r="Q114" i="18" s="1"/>
  <c r="T114" i="18" a="1"/>
  <c r="T114" i="18" s="1"/>
  <c r="U114" i="18" a="1"/>
  <c r="U114" i="18" s="1"/>
  <c r="U110" i="18" a="1"/>
  <c r="U110" i="18" s="1"/>
  <c r="P110" i="18" a="1"/>
  <c r="P110" i="18" s="1"/>
  <c r="Q113" i="18" a="1"/>
  <c r="Q113" i="18" s="1"/>
  <c r="R113" i="18" a="1"/>
  <c r="R113" i="18" s="1"/>
  <c r="T113" i="18" a="1"/>
  <c r="T113" i="18" s="1"/>
  <c r="U123" i="18" a="1"/>
  <c r="U123" i="18" s="1"/>
  <c r="Q123" i="18" a="1"/>
  <c r="Q123" i="18" s="1"/>
  <c r="P272" i="18"/>
  <c r="T329" i="18" s="1"/>
  <c r="V162" i="18" a="1"/>
  <c r="V162" i="18" s="1"/>
  <c r="T703" i="18"/>
  <c r="R750" i="18"/>
  <c r="R701" i="18"/>
  <c r="U751" i="18"/>
  <c r="T702" i="18"/>
  <c r="O750" i="18"/>
  <c r="S750" i="18"/>
  <c r="U701" i="18"/>
  <c r="R749" i="18"/>
  <c r="S701" i="18"/>
  <c r="N705" i="18"/>
  <c r="P750" i="18"/>
  <c r="S751" i="18"/>
  <c r="T172" i="18" a="1"/>
  <c r="T172" i="18" s="1"/>
  <c r="O91" i="18" a="1"/>
  <c r="O91" i="18" s="1"/>
  <c r="N750" i="18"/>
  <c r="T750" i="18"/>
  <c r="S702" i="18"/>
  <c r="U89" i="18" a="1"/>
  <c r="U89" i="18" s="1"/>
  <c r="Q750" i="18"/>
  <c r="R702" i="18"/>
  <c r="U749" i="18"/>
  <c r="U703" i="18"/>
  <c r="S703" i="18"/>
  <c r="T749" i="18"/>
  <c r="Q162" i="18" a="1"/>
  <c r="Q162" i="18" s="1"/>
  <c r="R751" i="18"/>
  <c r="P702" i="18"/>
  <c r="O702" i="18"/>
  <c r="R703" i="18"/>
  <c r="S749" i="18"/>
  <c r="T751" i="18"/>
  <c r="U750" i="18"/>
  <c r="T701" i="18"/>
  <c r="R162" i="18" a="1"/>
  <c r="R162" i="18" s="1"/>
  <c r="R138" i="18" a="1"/>
  <c r="R138" i="18" s="1"/>
  <c r="U702" i="18"/>
  <c r="Q702" i="18"/>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V99" i="18" a="1"/>
  <c r="V99" i="18" s="1"/>
  <c r="R99" i="18" a="1"/>
  <c r="R99" i="18" s="1"/>
  <c r="R150" i="18" a="1"/>
  <c r="R150" i="18" s="1"/>
  <c r="P150" i="18" a="1"/>
  <c r="P150" i="18" s="1"/>
  <c r="V150" i="18" a="1"/>
  <c r="V150" i="18" s="1"/>
  <c r="U150" i="18" a="1"/>
  <c r="U150" i="18" s="1"/>
  <c r="T150" i="18" a="1"/>
  <c r="T150" i="18" s="1"/>
  <c r="Q150" i="18" a="1"/>
  <c r="Q150" i="18" s="1"/>
  <c r="Q130" i="18" a="1"/>
  <c r="Q130" i="18" s="1"/>
  <c r="P130" i="18" a="1"/>
  <c r="P130" i="18" s="1"/>
  <c r="U130" i="18" a="1"/>
  <c r="U130" i="18" s="1"/>
  <c r="T130" i="18" a="1"/>
  <c r="T130" i="18" s="1"/>
  <c r="Q151" i="18" a="1"/>
  <c r="Q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R126" i="18" a="1"/>
  <c r="R126" i="18" s="1"/>
  <c r="T126" i="18" a="1"/>
  <c r="T126" i="18" s="1"/>
  <c r="Q126" i="18" a="1"/>
  <c r="Q126" i="18" s="1"/>
  <c r="P126" i="18" a="1"/>
  <c r="P126" i="18" s="1"/>
  <c r="V126" i="18" a="1"/>
  <c r="V126" i="18" s="1"/>
  <c r="Q158" i="18" a="1"/>
  <c r="Q158" i="18" s="1"/>
  <c r="P158" i="18" a="1"/>
  <c r="P158" i="18" s="1"/>
  <c r="V158" i="18" a="1"/>
  <c r="V158" i="18" s="1"/>
  <c r="U158" i="18" a="1"/>
  <c r="U158" i="18" s="1"/>
  <c r="T158" i="18" a="1"/>
  <c r="T158" i="18" s="1"/>
  <c r="T124" i="18" a="1"/>
  <c r="T124" i="18" s="1"/>
  <c r="V124" i="18" a="1"/>
  <c r="V124" i="18" s="1"/>
  <c r="U124" i="18" a="1"/>
  <c r="U124" i="18" s="1"/>
  <c r="R124" i="18" a="1"/>
  <c r="R124" i="18" s="1"/>
  <c r="Q124" i="18" a="1"/>
  <c r="Q124" i="18" s="1"/>
  <c r="U144" i="18" a="1"/>
  <c r="U144" i="18" s="1"/>
  <c r="R144" i="18" a="1"/>
  <c r="R144" i="18" s="1"/>
  <c r="R147" i="18" a="1"/>
  <c r="R147" i="18" s="1"/>
  <c r="Q147" i="18" a="1"/>
  <c r="Q147" i="18" s="1"/>
  <c r="V147" i="18" a="1"/>
  <c r="V147" i="18" s="1"/>
  <c r="P147" i="18" a="1"/>
  <c r="P147" i="18" s="1"/>
  <c r="U147" i="18" a="1"/>
  <c r="U147" i="18" s="1"/>
  <c r="R130" i="18" a="1"/>
  <c r="R130" i="18" s="1"/>
  <c r="R87" i="18" a="1"/>
  <c r="R87" i="18" s="1"/>
  <c r="P144" i="18" a="1"/>
  <c r="P144" i="18" s="1"/>
  <c r="T129" i="18" a="1"/>
  <c r="T129" i="18" s="1"/>
  <c r="R129" i="18" a="1"/>
  <c r="R129" i="18" s="1"/>
  <c r="Q129" i="18" a="1"/>
  <c r="Q129" i="18" s="1"/>
  <c r="U129" i="18" a="1"/>
  <c r="U129" i="18" s="1"/>
  <c r="P129" i="18" a="1"/>
  <c r="P129" i="18" s="1"/>
  <c r="R158" i="18" a="1"/>
  <c r="R158" i="18" s="1"/>
  <c r="P124" i="18" a="1"/>
  <c r="P124" i="18" s="1"/>
  <c r="V160" i="18" a="1"/>
  <c r="V160"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R101" i="18" a="1"/>
  <c r="R101" i="18" s="1"/>
  <c r="U101" i="18" a="1"/>
  <c r="U101" i="18" s="1"/>
  <c r="Q101" i="18" a="1"/>
  <c r="Q101" i="18" s="1"/>
  <c r="U91" i="18" a="1"/>
  <c r="U91" i="18" s="1"/>
  <c r="Q91" i="18" a="1"/>
  <c r="Q91" i="18" s="1"/>
  <c r="T91" i="18" a="1"/>
  <c r="T91" i="18" s="1"/>
  <c r="P91" i="18" a="1"/>
  <c r="P91" i="18" s="1"/>
  <c r="R91" i="18" a="1"/>
  <c r="R91" i="18" s="1"/>
  <c r="P140" i="18" a="1"/>
  <c r="P140" i="18" s="1"/>
  <c r="T140" i="18" a="1"/>
  <c r="T140" i="18" s="1"/>
  <c r="R140" i="18" a="1"/>
  <c r="R140" i="18" s="1"/>
  <c r="V140" i="18" a="1"/>
  <c r="V140" i="18" s="1"/>
  <c r="Q140" i="18" a="1"/>
  <c r="Q140" i="18" s="1"/>
  <c r="Q87" i="18" a="1"/>
  <c r="Q87" i="18" s="1"/>
  <c r="T87" i="18" a="1"/>
  <c r="T87" i="18" s="1"/>
  <c r="P151" i="18" a="1"/>
  <c r="P151" i="18" s="1"/>
  <c r="Q144" i="18" a="1"/>
  <c r="Q144" i="18" s="1"/>
  <c r="R151" i="18" a="1"/>
  <c r="R151" i="18" s="1"/>
  <c r="V144" i="18" a="1"/>
  <c r="V144" i="18" s="1"/>
  <c r="R119" i="18" a="1"/>
  <c r="R119" i="18" s="1"/>
  <c r="V129" i="18" a="1"/>
  <c r="V129" i="18" s="1"/>
  <c r="U168" i="18" a="1"/>
  <c r="U168" i="18" s="1"/>
  <c r="T168" i="18" a="1"/>
  <c r="T168" i="18" s="1"/>
  <c r="P168" i="18" a="1"/>
  <c r="P168" i="18" s="1"/>
  <c r="V168" i="18" a="1"/>
  <c r="V168" i="18" s="1"/>
  <c r="R168" i="18" a="1"/>
  <c r="R168" i="18" s="1"/>
  <c r="V103" i="18" a="1"/>
  <c r="V103" i="18" s="1"/>
  <c r="Q103" i="18" a="1"/>
  <c r="Q103" i="18" s="1"/>
  <c r="P103" i="18" a="1"/>
  <c r="P103" i="18" s="1"/>
  <c r="U103" i="18" a="1"/>
  <c r="U103" i="18" s="1"/>
  <c r="T103" i="18" a="1"/>
  <c r="T103" i="18" s="1"/>
  <c r="R103" i="18" a="1"/>
  <c r="R103" i="18" s="1"/>
  <c r="U140" i="18" a="1"/>
  <c r="U140" i="18" s="1"/>
  <c r="V87" i="18" a="1"/>
  <c r="V87" i="18" s="1"/>
  <c r="P87" i="18" a="1"/>
  <c r="P87" i="18" s="1"/>
  <c r="U159" i="18" a="1"/>
  <c r="U159" i="18" s="1"/>
  <c r="P153" i="18" a="1"/>
  <c r="P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P148" i="18" a="1"/>
  <c r="P148" i="18" s="1"/>
  <c r="V148" i="18" a="1"/>
  <c r="V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Q134" i="18" a="1"/>
  <c r="Q134" i="18" s="1"/>
  <c r="V134" i="18" a="1"/>
  <c r="V134" i="18" s="1"/>
  <c r="P134" i="18" a="1"/>
  <c r="P134" i="18" s="1"/>
  <c r="U134" i="18" a="1"/>
  <c r="U134" i="18" s="1"/>
  <c r="T134" i="18" a="1"/>
  <c r="T134" i="18" s="1"/>
  <c r="R134" i="18" a="1"/>
  <c r="R134" i="18" s="1"/>
  <c r="Q105" i="18" a="1"/>
  <c r="Q105" i="18" s="1"/>
  <c r="U105" i="18" a="1"/>
  <c r="U105" i="18" s="1"/>
  <c r="V105" i="18" a="1"/>
  <c r="V105" i="18" s="1"/>
  <c r="P105" i="18" a="1"/>
  <c r="P105" i="18" s="1"/>
  <c r="T105" i="18" a="1"/>
  <c r="T105" i="18" s="1"/>
  <c r="R152" i="18" a="1"/>
  <c r="R152" i="18" s="1"/>
  <c r="Q152" i="18" a="1"/>
  <c r="Q152" i="18" s="1"/>
  <c r="V152" i="18" a="1"/>
  <c r="V152" i="18" s="1"/>
  <c r="O87" i="18" a="1"/>
  <c r="O87" i="18" s="1"/>
  <c r="U151" i="18" a="1"/>
  <c r="U151" i="18" s="1"/>
  <c r="U152" i="18" a="1"/>
  <c r="U152" i="18" s="1"/>
  <c r="Q107" i="18" a="1"/>
  <c r="Q107" i="18" s="1"/>
  <c r="V107" i="18" a="1"/>
  <c r="V107" i="18" s="1"/>
  <c r="R107" i="18" a="1"/>
  <c r="R107" i="18" s="1"/>
  <c r="R112" i="18" a="1"/>
  <c r="R112" i="18" s="1"/>
  <c r="U93" i="18" a="1"/>
  <c r="U93" i="18" s="1"/>
  <c r="T93" i="18" a="1"/>
  <c r="T93" i="18" s="1"/>
  <c r="R93" i="18" a="1"/>
  <c r="R93" i="18" s="1"/>
  <c r="V93" i="18" a="1"/>
  <c r="V93" i="18" s="1"/>
  <c r="O93" i="18" a="1"/>
  <c r="O93" i="18" s="1"/>
  <c r="R86" i="18" a="1"/>
  <c r="R86" i="18" s="1"/>
  <c r="T153" i="18" a="1"/>
  <c r="T153" i="18" s="1"/>
  <c r="V106" i="18" a="1"/>
  <c r="V106" i="18" s="1"/>
  <c r="T106" i="18" a="1"/>
  <c r="T106" i="18" s="1"/>
  <c r="U106" i="18" a="1"/>
  <c r="U106" i="18" s="1"/>
  <c r="R106" i="18" a="1"/>
  <c r="R106" i="18" s="1"/>
  <c r="Q106" i="18" a="1"/>
  <c r="Q106" i="18" s="1"/>
  <c r="P106" i="18" a="1"/>
  <c r="P106" i="18" s="1"/>
  <c r="V167" i="18" a="1"/>
  <c r="V167" i="18" s="1"/>
  <c r="R105" i="18" a="1"/>
  <c r="R105" i="18" s="1"/>
  <c r="T151" i="18" a="1"/>
  <c r="T151" i="18" s="1"/>
  <c r="R160" i="18" a="1"/>
  <c r="R160" i="18" s="1"/>
  <c r="V130" i="18" a="1"/>
  <c r="V130" i="18" s="1"/>
  <c r="P152" i="18" a="1"/>
  <c r="P152"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U122" i="18" a="1"/>
  <c r="U122" i="18" s="1"/>
  <c r="T122" i="18" a="1"/>
  <c r="T122" i="18" s="1"/>
  <c r="R122" i="18" a="1"/>
  <c r="R122" i="18" s="1"/>
  <c r="Q122" i="18" a="1"/>
  <c r="Q122" i="18" s="1"/>
  <c r="P122" i="18" a="1"/>
  <c r="P122" i="18" s="1"/>
  <c r="U149" i="18" a="1"/>
  <c r="U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V114" i="18" a="1"/>
  <c r="V114" i="18" s="1"/>
  <c r="V113" i="18" a="1"/>
  <c r="V113" i="18" s="1"/>
  <c r="V94" i="18" a="1"/>
  <c r="V94" i="18" s="1"/>
  <c r="T97" i="18" a="1"/>
  <c r="T97" i="18" s="1"/>
  <c r="P128" i="18" a="1"/>
  <c r="P128" i="18" s="1"/>
  <c r="R95" i="18" a="1"/>
  <c r="R95" i="18" s="1"/>
  <c r="Q102" i="18" a="1"/>
  <c r="Q102" i="18" s="1"/>
  <c r="P123" i="18" a="1"/>
  <c r="P123" i="18" s="1"/>
  <c r="V123" i="18" a="1"/>
  <c r="V123" i="18" s="1"/>
  <c r="R127" i="18" a="1"/>
  <c r="R127" i="18" s="1"/>
  <c r="U113" i="18" a="1"/>
  <c r="U113" i="18" s="1"/>
  <c r="R94" i="18" a="1"/>
  <c r="R94"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R114" i="18" a="1"/>
  <c r="R114" i="18" s="1"/>
  <c r="P113" i="18" a="1"/>
  <c r="P113" i="18" s="1"/>
  <c r="T94" i="18" a="1"/>
  <c r="T94" i="18" s="1"/>
  <c r="Q136" i="18" a="1"/>
  <c r="Q136" i="18" s="1"/>
  <c r="Q97" i="18" a="1"/>
  <c r="Q97" i="18" s="1"/>
  <c r="T128" i="18" a="1"/>
  <c r="T128" i="18" s="1"/>
  <c r="P102" i="18" a="1"/>
  <c r="P102" i="18" s="1"/>
  <c r="V110" i="18" a="1"/>
  <c r="V110" i="18" s="1"/>
  <c r="R123" i="18" a="1"/>
  <c r="R123" i="18" s="1"/>
  <c r="V133" i="18" a="1"/>
  <c r="V133" i="18" s="1"/>
  <c r="R143" i="18" a="1"/>
  <c r="R143" i="18" s="1"/>
  <c r="R96" i="18" a="1"/>
  <c r="R96" i="18" s="1"/>
  <c r="U94" i="18" a="1"/>
  <c r="U94" i="18" s="1"/>
  <c r="U136" i="18" a="1"/>
  <c r="U136" i="18" s="1"/>
  <c r="Q128" i="18" a="1"/>
  <c r="Q128" i="18" s="1"/>
  <c r="U95" i="18" a="1"/>
  <c r="U95" i="18" s="1"/>
  <c r="T102" i="18" a="1"/>
  <c r="T102" i="18" s="1"/>
  <c r="R110" i="18" a="1"/>
  <c r="R110" i="18" s="1"/>
  <c r="P133" i="18" a="1"/>
  <c r="P133" i="18" s="1"/>
  <c r="T142" i="18" a="1"/>
  <c r="T142" i="18" s="1"/>
  <c r="P114" i="18" a="1"/>
  <c r="P114" i="18" s="1"/>
  <c r="U128" i="18" a="1"/>
  <c r="U128" i="18" s="1"/>
  <c r="T110" i="18" a="1"/>
  <c r="T110" i="18" s="1"/>
  <c r="T123" i="18" a="1"/>
  <c r="T123" i="18" s="1"/>
  <c r="T109" i="18" a="1"/>
  <c r="T109" i="18" s="1"/>
  <c r="N272" i="18"/>
  <c r="R329" i="18" s="1"/>
  <c r="M817" i="18"/>
  <c r="R328" i="18"/>
  <c r="T328" i="18"/>
  <c r="Q289" i="18"/>
  <c r="U345" i="18"/>
  <c r="T344" i="18"/>
  <c r="P288" i="18"/>
  <c r="N288" i="18"/>
  <c r="R344" i="18"/>
  <c r="Q273" i="18"/>
  <c r="U329" i="18"/>
  <c r="O272" i="18"/>
  <c r="S328" i="18"/>
  <c r="O288" i="18"/>
  <c r="S344" i="18"/>
  <c r="P107" i="18" l="1" a="1"/>
  <c r="P107" i="18" s="1"/>
  <c r="V100" i="18" a="1"/>
  <c r="V100" i="18" s="1"/>
  <c r="Q172" i="18" a="1"/>
  <c r="Q172" i="18" s="1"/>
  <c r="R172" i="18" a="1"/>
  <c r="R172" i="18" s="1"/>
  <c r="U172" i="18" a="1"/>
  <c r="U172" i="18" s="1"/>
  <c r="P172" i="18" a="1"/>
  <c r="P172" i="18" s="1"/>
  <c r="T163" i="18" a="1"/>
  <c r="T163" i="18" s="1"/>
  <c r="R159" i="18" a="1"/>
  <c r="R159" i="18" s="1"/>
  <c r="V159" i="18" a="1"/>
  <c r="V159" i="18" s="1"/>
  <c r="P159" i="18" a="1"/>
  <c r="P159" i="18" s="1"/>
  <c r="T159" i="18" a="1"/>
  <c r="T159" i="18" s="1"/>
  <c r="R163" i="18" a="1"/>
  <c r="R163" i="18" s="1"/>
  <c r="Q163" i="18" a="1"/>
  <c r="Q163" i="18" s="1"/>
  <c r="V141" i="18" a="1"/>
  <c r="V141" i="18" s="1"/>
  <c r="P141" i="18" a="1"/>
  <c r="P141" i="18" s="1"/>
  <c r="Q141" i="18" a="1"/>
  <c r="Q141" i="18" s="1"/>
  <c r="T139" i="18" a="1"/>
  <c r="T139" i="18" s="1"/>
  <c r="T132" i="18" a="1"/>
  <c r="T132" i="18" s="1"/>
  <c r="R132" i="18" a="1"/>
  <c r="R132" i="18" s="1"/>
  <c r="R131" i="18" a="1"/>
  <c r="R131" i="18" s="1"/>
  <c r="V122" i="18" a="1"/>
  <c r="V122" i="18" s="1"/>
  <c r="U112" i="18" a="1"/>
  <c r="U112" i="18" s="1"/>
  <c r="T107" i="18" a="1"/>
  <c r="T107" i="18" s="1"/>
  <c r="T112" i="18" a="1"/>
  <c r="T112" i="18" s="1"/>
  <c r="Q112" i="18" a="1"/>
  <c r="Q112" i="18" s="1"/>
  <c r="Q96" i="18" a="1"/>
  <c r="Q96" i="18" s="1"/>
  <c r="T96" i="18" a="1"/>
  <c r="T96" i="18" s="1"/>
  <c r="P96" i="18" a="1"/>
  <c r="P96" i="18" s="1"/>
  <c r="O92" i="18" a="1"/>
  <c r="O92" i="18" s="1"/>
  <c r="V88" i="18" a="1"/>
  <c r="V88" i="18" s="1"/>
  <c r="P92" i="18" a="1"/>
  <c r="P92" i="18" s="1"/>
  <c r="Q93" i="18" a="1"/>
  <c r="Q93" i="18" s="1"/>
  <c r="R92" i="18" a="1"/>
  <c r="R92" i="18" s="1"/>
  <c r="U92" i="18" a="1"/>
  <c r="U92" i="18" s="1"/>
  <c r="T154" i="18" a="1"/>
  <c r="T154" i="18" s="1"/>
  <c r="U116" i="18" a="1"/>
  <c r="U116" i="18" s="1"/>
  <c r="R116" i="18" a="1"/>
  <c r="R116" i="18" s="1"/>
  <c r="Q86" i="18" a="1"/>
  <c r="Q86" i="18" s="1"/>
  <c r="T86" i="18" a="1"/>
  <c r="T86" i="18" s="1"/>
  <c r="V164" i="18" a="1"/>
  <c r="V164" i="18" s="1"/>
  <c r="O86" i="18" a="1"/>
  <c r="O86" i="18" s="1"/>
  <c r="P164" i="18" a="1"/>
  <c r="P164" i="18" s="1"/>
  <c r="R164" i="18" a="1"/>
  <c r="R164" i="18" s="1"/>
  <c r="V116" i="18" a="1"/>
  <c r="V116" i="18" s="1"/>
  <c r="V117" i="18" a="1"/>
  <c r="V117" i="18" s="1"/>
  <c r="U86" i="18" a="1"/>
  <c r="U86" i="18" s="1"/>
  <c r="T164" i="18" a="1"/>
  <c r="T164" i="18" s="1"/>
  <c r="P116" i="18" a="1"/>
  <c r="P116" i="18" s="1"/>
  <c r="V86" i="18" a="1"/>
  <c r="V86" i="18" s="1"/>
  <c r="Q164" i="18" a="1"/>
  <c r="Q164" i="18" s="1"/>
  <c r="Q116" i="18" a="1"/>
  <c r="Q116" i="18" s="1"/>
  <c r="R117" i="18" a="1"/>
  <c r="R117" i="18" s="1"/>
  <c r="Q117" i="18" a="1"/>
  <c r="Q117" i="18" s="1"/>
  <c r="P273" i="18"/>
  <c r="T330" i="18" s="1"/>
  <c r="U161" i="18" a="1"/>
  <c r="U161" i="18" s="1"/>
  <c r="P118" i="18" a="1"/>
  <c r="P118" i="18" s="1"/>
  <c r="U121" i="18" a="1"/>
  <c r="U121" i="18" s="1"/>
  <c r="R137" i="18" a="1"/>
  <c r="R137" i="18" s="1"/>
  <c r="P88" i="18" a="1"/>
  <c r="P88" i="18" s="1"/>
  <c r="U173" i="18" a="1"/>
  <c r="U173" i="18" s="1"/>
  <c r="Q88" i="18" a="1"/>
  <c r="Q88" i="18" s="1"/>
  <c r="P157" i="18" a="1"/>
  <c r="P157" i="18" s="1"/>
  <c r="T160" i="18" a="1"/>
  <c r="T160" i="18" s="1"/>
  <c r="T88" i="18" a="1"/>
  <c r="T88" i="18" s="1"/>
  <c r="Q157" i="18" a="1"/>
  <c r="Q157" i="18" s="1"/>
  <c r="T137" i="18" a="1"/>
  <c r="T137" i="18" s="1"/>
  <c r="Q160" i="18" a="1"/>
  <c r="Q160" i="18" s="1"/>
  <c r="P160" i="18" a="1"/>
  <c r="P160" i="18" s="1"/>
  <c r="O88" i="18" a="1"/>
  <c r="O88" i="18" s="1"/>
  <c r="U88" i="18" a="1"/>
  <c r="U88" i="18" s="1"/>
  <c r="Q139" i="18" a="1"/>
  <c r="Q139" i="18" s="1"/>
  <c r="P100" i="18" a="1"/>
  <c r="P100" i="18" s="1"/>
  <c r="U171" i="18" a="1"/>
  <c r="U171" i="18" s="1"/>
  <c r="Q171" i="18" a="1"/>
  <c r="Q171"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V161" i="18" a="1"/>
  <c r="V161" i="18" s="1"/>
  <c r="Q100" i="18" a="1"/>
  <c r="Q100" i="18" s="1"/>
  <c r="T118" i="18" a="1"/>
  <c r="T118" i="18" s="1"/>
  <c r="P173" i="18" a="1"/>
  <c r="P173" i="18" s="1"/>
  <c r="O90" i="18" a="1"/>
  <c r="O90" i="18" s="1"/>
  <c r="T90" i="18" a="1"/>
  <c r="T90" i="18" s="1"/>
  <c r="V115" i="18" a="1"/>
  <c r="V115" i="18" s="1"/>
  <c r="R173" i="18" a="1"/>
  <c r="R173" i="18" s="1"/>
  <c r="T108" i="18" a="1"/>
  <c r="T108" i="18" s="1"/>
  <c r="V109" i="18" a="1"/>
  <c r="V109" i="18" s="1"/>
  <c r="Q161" i="18" a="1"/>
  <c r="Q161" i="18" s="1"/>
  <c r="V92" i="18" a="1"/>
  <c r="V92"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Q290" i="18"/>
  <c r="U346" i="18"/>
  <c r="S345" i="18"/>
  <c r="O289" i="18"/>
  <c r="U330" i="18"/>
  <c r="Q274" i="18"/>
  <c r="P274" i="18" l="1"/>
  <c r="R330" i="18"/>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G59" i="17"/>
  <c r="E69" i="17"/>
  <c r="E35" i="17"/>
  <c r="E116" i="17"/>
  <c r="G60" i="17" l="1"/>
  <c r="AJ165" i="18"/>
  <c r="L164" i="18"/>
  <c r="L174" i="18"/>
  <c r="L95" i="18"/>
  <c r="L96" i="18"/>
  <c r="L97" i="18"/>
  <c r="L165" i="18"/>
  <c r="L104" i="18"/>
  <c r="L155" i="18"/>
  <c r="L154" i="18"/>
  <c r="AH165" i="18" l="1"/>
  <c r="V165" i="18" s="1" a="1"/>
  <c r="V165" i="18" s="1"/>
  <c r="U107" i="17"/>
  <c r="K178" i="18"/>
  <c r="G131" i="10"/>
  <c r="H131" i="10"/>
  <c r="I131" i="10"/>
  <c r="J131" i="10"/>
  <c r="K131" i="10"/>
  <c r="L131" i="10"/>
  <c r="M131" i="10"/>
  <c r="N131" i="10"/>
  <c r="O131" i="10"/>
  <c r="P131" i="10"/>
  <c r="Q131" i="10"/>
  <c r="F131" i="10"/>
  <c r="U165" i="18" l="1" a="1"/>
  <c r="U165" i="18" s="1"/>
  <c r="R165" i="18" a="1"/>
  <c r="R165" i="18" s="1"/>
  <c r="Q165" i="18" a="1"/>
  <c r="Q165" i="18" s="1"/>
  <c r="T165" i="18" a="1"/>
  <c r="T165" i="18" s="1"/>
  <c r="P165" i="18" a="1"/>
  <c r="P165"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QE53"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53"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6" i="18" l="1"/>
  <c r="O67"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 r="S122" i="24"/>
  <c r="R122" i="24"/>
  <c r="Q122" i="24"/>
  <c r="P122" i="24"/>
  <c r="O122" i="24"/>
  <c r="N122" i="24"/>
  <c r="M122" i="24"/>
  <c r="L122" i="24"/>
  <c r="K122" i="24"/>
  <c r="S122" i="25"/>
  <c r="R122" i="25"/>
  <c r="Q122" i="25"/>
  <c r="P122" i="25"/>
  <c r="O122" i="25"/>
  <c r="N122" i="25"/>
  <c r="M122" i="25"/>
  <c r="L122" i="25"/>
  <c r="K122" i="25"/>
  <c r="S122" i="9"/>
  <c r="R122" i="9"/>
  <c r="Q122" i="9"/>
  <c r="P122" i="9"/>
  <c r="O122" i="9"/>
  <c r="N122" i="9"/>
  <c r="M122" i="9"/>
  <c r="L122" i="9"/>
  <c r="K122" i="9"/>
  <c r="I634" i="1"/>
  <c r="I633" i="1"/>
  <c r="I63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<sst xmlns="http://schemas.openxmlformats.org/spreadsheetml/2006/main" count="8594" uniqueCount="1181">
  <si>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</si>
  <si>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</si>
  <si>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</si>
  <si>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</si>
  <si>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</si>
  <si>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</si>
  <si>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</si>
  <si>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</si>
  <si>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</si>
  <si>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</si>
  <si>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</si>
  <si>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</si>
  <si>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</si>
  <si>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</si>
  <si>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</si>
  <si>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</si>
  <si>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</si>
  <si>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</si>
  <si>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</si>
  <si>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</si>
  <si>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</si>
  <si>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</si>
  <si>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</si>
  <si>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</si>
  <si>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</si>
  <si>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</si>
  <si>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</si>
  <si>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</si>
  <si>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</si>
  <si>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</si>
  <si>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</si>
  <si>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</si>
  <si>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</si>
  <si>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</si>
  <si>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</si>
  <si>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</si>
  <si>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</si>
  <si>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</si>
  <si>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</si>
  <si>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</si>
  <si>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</si>
  <si>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</si>
  <si>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</si>
  <si>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</si>
  <si>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</si>
  <si>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</si>
  <si>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</si>
  <si>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</si>
  <si>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</si>
  <si>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</si>
  <si>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</si>
  <si>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</si>
  <si>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</si>
  <si>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</si>
  <si>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</si>
  <si>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</si>
  <si>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</si>
  <si>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</si>
  <si>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</si>
  <si>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</si>
  <si>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</si>
  <si>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</si>
  <si>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</si>
  <si>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</si>
  <si>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</si>
  <si>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</si>
  <si>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</si>
  <si>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</si>
  <si>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</si>
  <si>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</si>
  <si>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</si>
  <si>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</si>
  <si>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</si>
  <si>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</si>
  <si>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</si>
  <si>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</si>
  <si>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</si>
  <si>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</si>
  <si>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</si>
  <si>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</si>
  <si>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</si>
  <si>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</si>
  <si>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</si>
  <si>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</si>
  <si>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</si>
  <si>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</si>
  <si>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</si>
  <si>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</si>
  <si>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</si>
  <si>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</si>
  <si>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</si>
  <si>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</si>
  <si>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</si>
  <si>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</si>
  <si>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</si>
  <si>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</si>
  <si>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</si>
  <si>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</si>
  <si>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</si>
  <si>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</si>
  <si>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</si>
  <si>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</si>
  <si>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</si>
  <si>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</si>
  <si>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</si>
  <si>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</si>
  <si>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</si>
  <si>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</si>
  <si>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</si>
  <si>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</si>
  <si>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</si>
  <si>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</si>
  <si>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</si>
  <si>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</si>
  <si>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</si>
  <si>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</si>
  <si>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</si>
  <si>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</si>
  <si>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</si>
  <si>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</si>
  <si>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</si>
  <si>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</si>
  <si>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</si>
  <si>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</si>
  <si>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</si>
  <si>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</si>
  <si>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</si>
  <si>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</si>
  <si>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</si>
  <si>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</si>
  <si>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</si>
  <si>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</si>
  <si>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</si>
  <si>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</si>
  <si>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</si>
  <si>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</si>
  <si>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</si>
  <si>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</si>
  <si>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</si>
  <si>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</si>
  <si>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</si>
  <si>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</si>
  <si>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</si>
  <si>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</si>
  <si>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</si>
  <si>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</si>
  <si>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</si>
  <si>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</si>
  <si>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</si>
  <si>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</si>
  <si>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</si>
  <si>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</si>
  <si>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</si>
  <si>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</si>
  <si>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</si>
  <si>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</si>
  <si>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</si>
  <si>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</si>
  <si>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</si>
  <si>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</si>
  <si>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</si>
  <si>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</si>
  <si>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</si>
  <si>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</si>
  <si>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</si>
  <si>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</si>
  <si>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</si>
  <si>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</si>
  <si>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</si>
  <si>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</si>
  <si>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</si>
  <si>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</si>
  <si>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</si>
  <si>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</si>
  <si>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</si>
  <si>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</si>
  <si>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</si>
  <si>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</si>
  <si>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</si>
  <si>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</si>
  <si>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</si>
  <si>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</si>
  <si>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</si>
  <si>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</si>
  <si>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</si>
  <si>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</si>
  <si>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</si>
  <si>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</si>
  <si>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</si>
  <si>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</si>
  <si>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</si>
  <si>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</si>
  <si>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</si>
  <si>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</si>
  <si>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</si>
  <si>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</si>
  <si>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</si>
  <si>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</si>
  <si>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</si>
  <si>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</si>
  <si>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</si>
  <si>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</si>
  <si>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</si>
  <si>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</si>
  <si>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</si>
  <si>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</si>
  <si>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</si>
  <si>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</si>
  <si>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</si>
  <si>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</si>
  <si>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</si>
  <si>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</si>
  <si>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</si>
  <si>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</si>
  <si>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</si>
  <si>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</si>
  <si>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</si>
  <si>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</si>
  <si>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</si>
  <si>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</si>
  <si>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</si>
  <si>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</si>
  <si>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</si>
  <si>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</si>
  <si>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</si>
  <si>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</si>
  <si>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</si>
  <si>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</si>
  <si>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</si>
  <si>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</si>
  <si>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</si>
  <si>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</si>
  <si>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</si>
  <si>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</si>
  <si>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</si>
  <si>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</si>
  <si>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</si>
  <si>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</si>
  <si>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</si>
  <si>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</si>
  <si>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</si>
  <si>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</si>
  <si>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</si>
  <si>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</si>
  <si>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</si>
  <si>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</si>
  <si>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</si>
  <si>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</si>
  <si>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</si>
  <si>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</si>
  <si>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</si>
  <si>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</si>
  <si>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</si>
  <si>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</si>
  <si>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</si>
  <si>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</si>
  <si>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</si>
  <si>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</si>
  <si>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</si>
  <si>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</si>
  <si>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</si>
  <si>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</si>
  <si>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</si>
  <si>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</si>
  <si>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</si>
  <si>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</si>
  <si>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</si>
  <si>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</si>
  <si>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</si>
  <si>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</si>
  <si>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</si>
  <si>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</si>
  <si>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</si>
  <si>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</si>
  <si>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</si>
  <si>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</si>
  <si>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</si>
  <si>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</si>
  <si>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</si>
  <si>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</si>
  <si>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</si>
  <si>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</si>
  <si>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</si>
  <si>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</si>
  <si>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</si>
  <si>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</si>
  <si>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</si>
  <si>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</si>
  <si>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</si>
  <si>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</si>
  <si>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</si>
  <si>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</si>
  <si>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</si>
  <si>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</si>
  <si>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</si>
  <si>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</si>
  <si>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</si>
  <si>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</si>
  <si>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</si>
  <si>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</si>
  <si>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</si>
  <si>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</si>
  <si>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</si>
  <si>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</si>
  <si>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</si>
  <si>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</si>
  <si>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</si>
  <si>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</si>
  <si>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</si>
  <si>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</si>
  <si>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</si>
  <si>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</si>
  <si>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</si>
  <si>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</si>
  <si>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</si>
  <si>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</si>
  <si>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</si>
  <si>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</si>
  <si>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</si>
  <si>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</si>
  <si>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</si>
  <si>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</si>
  <si>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</si>
  <si>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</si>
  <si>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</si>
  <si>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</si>
  <si>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</si>
  <si>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</si>
  <si>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</si>
  <si>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</si>
  <si>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</si>
  <si>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</si>
  <si>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</si>
  <si>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</si>
  <si>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</si>
  <si>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</si>
  <si>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</si>
  <si>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</si>
  <si>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</si>
  <si>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</si>
  <si>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</si>
  <si>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</si>
  <si>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</si>
  <si>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</si>
  <si>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</si>
  <si>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</si>
  <si>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</si>
  <si>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</si>
  <si>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</si>
  <si>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</si>
  <si>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</si>
  <si>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</si>
  <si>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</si>
  <si>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</si>
  <si>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</si>
  <si>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</si>
  <si>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</si>
  <si>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</si>
  <si>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</si>
  <si>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</si>
  <si>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</si>
  <si>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</si>
  <si>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</si>
  <si>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</si>
  <si>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</si>
  <si>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</si>
  <si>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</si>
  <si>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</si>
  <si>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</si>
  <si>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</si>
  <si>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</si>
  <si>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</si>
  <si>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</si>
  <si>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</si>
  <si>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</si>
  <si>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</si>
  <si>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</si>
  <si>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</si>
  <si>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</si>
  <si>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</si>
  <si>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</si>
  <si>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</si>
  <si>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</si>
  <si>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</si>
  <si>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</si>
  <si>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</si>
  <si>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</si>
  <si>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</si>
  <si>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</si>
  <si>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</si>
  <si>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</si>
  <si>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</si>
  <si>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</si>
  <si>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</si>
  <si>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</si>
  <si>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</si>
  <si>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</si>
  <si>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</si>
  <si>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</si>
  <si>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</si>
  <si>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</si>
  <si>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</si>
  <si>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</si>
  <si>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</si>
  <si>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</si>
  <si>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</si>
  <si>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</si>
  <si>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</si>
  <si>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</si>
  <si>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</si>
  <si>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</si>
  <si>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</si>
  <si>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</si>
  <si>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</si>
  <si>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</si>
  <si>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</si>
  <si>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</si>
  <si>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</si>
  <si>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</si>
  <si>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</si>
  <si>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</si>
  <si>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</si>
  <si>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</si>
  <si>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</si>
  <si>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</si>
  <si>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</si>
  <si>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</si>
  <si>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</si>
  <si>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</si>
  <si>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</si>
  <si>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</si>
  <si>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</si>
  <si>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</si>
  <si>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</si>
  <si>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</si>
  <si>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</si>
  <si>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</si>
  <si>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</si>
  <si>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</si>
  <si>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</si>
  <si>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</si>
  <si>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</si>
  <si>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</si>
  <si>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</si>
  <si>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</si>
  <si>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</si>
  <si>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</si>
  <si>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</si>
  <si>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</si>
  <si>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</si>
  <si>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</si>
  <si>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</si>
  <si>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</si>
  <si>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</si>
  <si>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</si>
  <si>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</si>
  <si>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</si>
  <si>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</si>
  <si>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</si>
  <si>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</si>
  <si>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</si>
  <si>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</si>
  <si>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</si>
  <si>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</si>
  <si>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</si>
  <si>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</si>
  <si>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</si>
  <si>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</si>
  <si>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</si>
  <si>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</si>
  <si>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</si>
  <si>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</si>
  <si>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</si>
  <si>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</si>
  <si>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</si>
  <si>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</si>
  <si>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</si>
  <si>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</si>
  <si>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</si>
  <si>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</si>
  <si>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</si>
  <si>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</si>
  <si>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</si>
  <si>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</si>
  <si>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</si>
  <si>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</si>
  <si>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</si>
  <si>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</si>
  <si>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</si>
  <si>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</si>
  <si>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</si>
  <si>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</si>
  <si>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</si>
  <si>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</si>
  <si>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</si>
  <si>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</si>
  <si>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</si>
  <si>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</si>
  <si>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</si>
  <si>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</si>
  <si>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</si>
  <si>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</si>
  <si>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</si>
  <si>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</si>
  <si>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</si>
  <si>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</si>
  <si>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</si>
  <si>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</si>
  <si>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</si>
  <si>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</si>
  <si>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</si>
  <si>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</si>
  <si>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</si>
  <si>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</si>
  <si>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</si>
  <si>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</si>
  <si>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</si>
  <si>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</si>
  <si>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</si>
  <si>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</si>
  <si>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</si>
  <si>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</si>
  <si>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</si>
  <si>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</si>
  <si>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</si>
  <si>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</si>
  <si>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</si>
  <si>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</si>
  <si>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</si>
  <si>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</si>
  <si>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</si>
  <si>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</si>
  <si>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</si>
  <si>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</si>
  <si>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</si>
  <si>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</si>
  <si>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</si>
  <si>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</si>
  <si>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</si>
  <si>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</si>
  <si>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</si>
  <si>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</si>
  <si>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</si>
  <si>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</si>
  <si>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</si>
  <si>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</si>
  <si>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</si>
  <si>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</si>
  <si>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</si>
  <si>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</si>
  <si>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</si>
  <si>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</si>
  <si>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</si>
  <si>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</si>
  <si>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</si>
  <si>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</si>
  <si>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</si>
  <si>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</si>
  <si>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</si>
  <si>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</si>
  <si>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</si>
  <si>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</si>
  <si>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</si>
  <si>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</si>
  <si>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</si>
  <si>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</si>
  <si>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</si>
  <si>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</si>
  <si>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</si>
  <si>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</si>
  <si>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</si>
  <si>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</si>
  <si>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</si>
  <si>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</si>
  <si>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</si>
  <si>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</si>
  <si>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</si>
  <si>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</si>
  <si>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</si>
  <si>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</si>
  <si>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</si>
  <si>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</si>
  <si>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</si>
  <si>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</si>
  <si>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</si>
  <si>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</si>
  <si>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</si>
  <si>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</si>
  <si>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</si>
  <si>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</si>
  <si>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</si>
  <si>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</si>
  <si>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</si>
  <si>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</si>
  <si>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</si>
  <si>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</si>
  <si>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</si>
  <si>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</si>
  <si>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</si>
  <si>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</si>
  <si>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</si>
  <si>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</si>
  <si>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</si>
  <si>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</si>
  <si>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</si>
  <si>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</si>
  <si>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</si>
  <si>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</si>
  <si>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</si>
  <si>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</si>
  <si>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</si>
  <si>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</si>
  <si>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</si>
  <si>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</si>
  <si>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</si>
  <si>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</si>
  <si>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</si>
  <si>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</si>
  <si>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</si>
  <si>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</si>
  <si>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</si>
  <si>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</si>
  <si>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</si>
  <si>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</si>
  <si>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</si>
  <si>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</si>
  <si>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</si>
  <si>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</si>
  <si>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</si>
  <si>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</si>
  <si>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</si>
  <si>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</si>
  <si>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</si>
  <si>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</si>
  <si>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</si>
  <si>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</si>
  <si>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</si>
  <si>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</si>
  <si>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</si>
  <si>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</si>
  <si>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</si>
  <si>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</si>
  <si>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</si>
  <si>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</si>
  <si>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</si>
  <si>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</si>
  <si>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</si>
  <si>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</si>
  <si>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</si>
  <si>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</si>
  <si>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</si>
  <si>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</si>
  <si>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</si>
  <si>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</si>
  <si>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</si>
  <si>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</si>
  <si>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</si>
  <si>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</si>
  <si>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</si>
  <si>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</si>
  <si>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</si>
  <si>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</si>
  <si>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</si>
  <si>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</si>
  <si>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</si>
  <si>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</si>
  <si>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</si>
  <si>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</si>
  <si>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</si>
  <si>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</si>
  <si>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</si>
  <si>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</si>
  <si>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</si>
  <si>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</si>
  <si>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</si>
  <si>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</si>
  <si>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</si>
  <si>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</si>
  <si>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</si>
  <si>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</si>
  <si>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</si>
  <si>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</si>
  <si>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</si>
  <si>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</si>
  <si>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</si>
  <si>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</si>
  <si>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</si>
  <si>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</si>
  <si>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</si>
  <si>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</si>
  <si>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</si>
  <si>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</si>
  <si>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</si>
  <si>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</si>
  <si>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</si>
  <si>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</si>
  <si>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</si>
  <si>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</si>
  <si>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</si>
  <si>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</si>
  <si>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</si>
  <si>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</si>
  <si>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</si>
  <si>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</si>
  <si>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</si>
  <si>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</si>
  <si>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</si>
  <si>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</si>
  <si>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</si>
  <si>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</si>
  <si>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</si>
  <si>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</si>
  <si>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</si>
  <si>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</si>
  <si>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</si>
  <si>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</si>
  <si>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</si>
  <si>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</si>
  <si>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</si>
  <si>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</si>
  <si>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</si>
  <si>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</si>
  <si>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</si>
  <si>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</si>
  <si>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</si>
  <si>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</si>
  <si>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</si>
  <si>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</si>
  <si>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</si>
  <si>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</si>
  <si>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</si>
  <si>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</si>
  <si>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</si>
  <si>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</si>
  <si>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</si>
  <si>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</si>
  <si>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</si>
  <si>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</si>
  <si>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</si>
  <si>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</si>
  <si>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</si>
  <si>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</si>
  <si>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</si>
  <si>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</si>
  <si>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</si>
  <si>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</si>
  <si>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</si>
  <si>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</si>
  <si>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</si>
  <si>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</si>
  <si>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</si>
  <si>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</si>
  <si>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</si>
  <si>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</si>
  <si>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</si>
  <si>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</si>
  <si>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</si>
  <si>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</si>
  <si>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</si>
  <si>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</si>
  <si>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</si>
  <si>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</si>
  <si>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</si>
  <si>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</si>
  <si>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</si>
  <si>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</si>
  <si>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</si>
  <si>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</si>
  <si>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</si>
  <si>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</si>
  <si>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</si>
  <si>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</si>
  <si>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</si>
  <si>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</si>
  <si>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</si>
  <si>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</si>
  <si>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</si>
  <si>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</si>
  <si>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</si>
  <si>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</si>
  <si>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</si>
  <si>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</si>
  <si>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</si>
  <si>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</si>
  <si>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</si>
  <si>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</si>
  <si>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</si>
  <si>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</si>
  <si>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</si>
  <si>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</si>
  <si>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</si>
  <si>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</si>
  <si>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</si>
  <si>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</si>
  <si>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</si>
  <si>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</si>
  <si>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</si>
  <si>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</si>
  <si>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</si>
  <si>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</si>
  <si>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</si>
  <si>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</si>
  <si>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</si>
  <si>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</si>
  <si>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</si>
  <si>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</si>
  <si>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</si>
  <si>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</si>
  <si>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</si>
  <si>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</si>
  <si>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</si>
  <si>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</si>
  <si>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</si>
  <si>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</si>
  <si>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</si>
  <si>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</si>
  <si>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</si>
  <si>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</si>
  <si>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</si>
  <si>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</si>
  <si>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</si>
  <si>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</si>
  <si>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</si>
  <si>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</si>
  <si>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</si>
  <si>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</si>
  <si>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</si>
  <si>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</si>
  <si>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</si>
  <si>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</si>
  <si>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</si>
  <si>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</si>
  <si>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</si>
  <si>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</si>
  <si>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</si>
  <si>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</si>
  <si>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</si>
  <si>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</si>
  <si>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</si>
  <si>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</si>
  <si>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</si>
  <si>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</si>
  <si>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</si>
  <si>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</si>
  <si>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</si>
  <si>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</si>
  <si>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</si>
  <si>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</si>
  <si>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</si>
  <si>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</si>
  <si>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</si>
  <si>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</si>
  <si>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</si>
  <si>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</si>
  <si>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</si>
  <si>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</si>
  <si>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</si>
  <si>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</si>
  <si>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</si>
  <si>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</si>
  <si>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</si>
  <si>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</si>
  <si>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</si>
  <si>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</si>
  <si>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</si>
  <si>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</si>
  <si>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</si>
  <si>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</si>
  <si>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</si>
  <si>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</si>
  <si>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</si>
  <si>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</si>
  <si>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</si>
  <si>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</si>
  <si>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</si>
  <si>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</si>
  <si>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</si>
  <si>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</si>
  <si>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</si>
  <si>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</si>
  <si>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</si>
  <si>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</si>
  <si>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</si>
  <si>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</si>
  <si>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</si>
  <si>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</si>
  <si>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</si>
  <si>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</si>
  <si>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</si>
  <si>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</si>
  <si>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</si>
  <si>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</si>
  <si>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</si>
  <si>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</si>
  <si>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</si>
  <si>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</si>
  <si>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</si>
  <si>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</si>
  <si>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</si>
  <si>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</si>
  <si>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</si>
  <si>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</si>
  <si>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</si>
  <si>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</si>
  <si>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</si>
  <si>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</si>
  <si>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</si>
  <si>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</si>
  <si>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</si>
  <si>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</si>
  <si>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</si>
  <si>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</si>
  <si>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</si>
  <si>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</si>
  <si>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</si>
  <si>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</si>
  <si>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</si>
  <si>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</si>
  <si>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</si>
  <si>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</si>
  <si>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</si>
  <si>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</si>
  <si>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</si>
  <si>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</si>
  <si>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</si>
  <si>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</si>
  <si>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</si>
  <si>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</si>
  <si>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</si>
  <si>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</si>
  <si>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</si>
  <si>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</si>
  <si>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</si>
  <si>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</si>
  <si>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</si>
  <si>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</si>
  <si>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</si>
  <si>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</si>
  <si>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</si>
  <si>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</si>
  <si>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</si>
  <si>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</si>
  <si>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</si>
  <si>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</si>
  <si>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</si>
  <si>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</si>
  <si>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</si>
  <si>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</si>
  <si>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</si>
  <si>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</si>
  <si>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</si>
  <si>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</si>
  <si>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</si>
  <si>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</si>
  <si>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</si>
  <si>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</si>
  <si>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</si>
  <si>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</si>
  <si>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</si>
  <si>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</si>
  <si>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</si>
  <si>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</si>
  <si>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</si>
  <si>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</si>
  <si>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</si>
  <si>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</si>
  <si>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</si>
  <si>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</si>
  <si>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</si>
  <si>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</si>
  <si>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</si>
  <si>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</si>
  <si>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</si>
  <si>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</si>
  <si>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</si>
  <si>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</si>
  <si>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</si>
  <si>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</si>
  <si>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</si>
  <si>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</si>
  <si>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</si>
  <si>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</si>
  <si>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</si>
  <si>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</si>
  <si>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</si>
  <si>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</si>
  <si>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</si>
  <si>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</si>
  <si>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</si>
  <si>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</si>
  <si>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</si>
  <si>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</si>
  <si>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</si>
  <si>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</si>
  <si>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</si>
  <si>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</si>
  <si>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</si>
  <si>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</si>
  <si>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</si>
  <si>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</si>
  <si>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</si>
  <si>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</si>
  <si>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</si>
  <si>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</si>
  <si>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</si>
  <si>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</si>
  <si>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</si>
  <si>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</si>
  <si>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</si>
  <si>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</si>
  <si>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</si>
  <si>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</si>
  <si>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</si>
  <si>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</si>
  <si>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</si>
  <si>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</si>
  <si>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</si>
  <si>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</si>
  <si>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</si>
  <si>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</si>
  <si>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</si>
  <si>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</si>
  <si>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</si>
  <si>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</si>
  <si>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</si>
  <si>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</si>
  <si>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</si>
  <si>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</si>
  <si>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</si>
  <si>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</si>
  <si>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</si>
  <si>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</si>
  <si>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</si>
  <si>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</si>
  <si>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</si>
  <si>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</si>
  <si>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</si>
  <si>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</si>
  <si>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</si>
  <si>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</si>
  <si>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</si>
  <si>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</si>
  <si>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</si>
  <si>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</si>
  <si>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</si>
  <si>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</si>
  <si>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</si>
  <si>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</si>
  <si>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</si>
  <si>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</si>
  <si>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</si>
  <si>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</si>
  <si>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</si>
  <si>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</si>
  <si>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</si>
  <si>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</si>
  <si>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</si>
  <si>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</si>
  <si>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</si>
  <si>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</si>
  <si>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</si>
  <si>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</si>
  <si>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</si>
  <si>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</si>
  <si>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</si>
  <si>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</si>
  <si>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</si>
  <si>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</si>
  <si>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</si>
  <si>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</si>
  <si>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</si>
  <si>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</si>
  <si>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</si>
  <si>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</si>
  <si>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</si>
  <si>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</si>
  <si>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</si>
  <si>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</si>
  <si>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</si>
  <si>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</si>
  <si>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</si>
  <si>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</si>
  <si>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</si>
  <si>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</si>
  <si>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</si>
  <si>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</si>
  <si>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</si>
  <si>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</si>
  <si>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</si>
  <si>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</si>
  <si>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</si>
  <si>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</si>
  <si>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</si>
  <si>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</si>
  <si>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</si>
  <si>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</si>
  <si>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</si>
  <si>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</si>
  <si>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</si>
  <si>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</si>
  <si>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</si>
  <si>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</si>
  <si>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</si>
  <si>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</si>
  <si>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</si>
  <si>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</si>
  <si>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</si>
  <si>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</si>
  <si>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</si>
  <si>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</si>
  <si>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</si>
  <si>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</si>
  <si>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</si>
  <si>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</si>
  <si>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</si>
  <si>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</si>
  <si>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</si>
  <si>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</si>
  <si>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</si>
  <si>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</si>
  <si>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</si>
  <si>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</si>
  <si>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</si>
  <si>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</si>
  <si>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</si>
  <si>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</si>
  <si>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</si>
  <si>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</si>
  <si>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</si>
  <si>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</si>
  <si>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</si>
  <si>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</si>
  <si>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</si>
  <si>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</si>
  <si>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</si>
  <si>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</si>
  <si>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</si>
  <si>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</si>
  <si>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</si>
  <si>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</si>
  <si>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</si>
  <si>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</si>
  <si>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</si>
  <si>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</si>
  <si>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</si>
  <si>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</si>
  <si>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</si>
  <si>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</si>
  <si>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</si>
  <si>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</si>
  <si>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</si>
  <si>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</si>
  <si>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</si>
  <si>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</si>
  <si>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</si>
  <si>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</si>
  <si>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</si>
  <si>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</si>
  <si>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</si>
  <si>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</si>
  <si>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</si>
  <si>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</si>
  <si>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</si>
  <si>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</si>
  <si>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</si>
  <si>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</si>
  <si>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</si>
  <si>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</si>
  <si>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</si>
  <si>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</si>
  <si>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</si>
  <si>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</si>
  <si>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</si>
  <si>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</si>
  <si>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</si>
  <si>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</si>
  <si>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</si>
  <si>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</si>
  <si>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</si>
  <si>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</si>
  <si>
    <t>18May22: Upgrade SWV to new structure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</si>
</sst>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3">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xf numFmtId="0" fontId="21" fillId="26" borderId="37" xfId="19" applyFont="1" applyBorder="1" applyAlignment="1">
      <alignment horizontal="centerContinuous" vertical="center"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95">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9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1102</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1103</v>
      </c>
      <c r="I6" s="374" t="s">
        <v>1179</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999"/>
      <c r="V100" s="999"/>
      <c r="W100" s="999"/>
      <c r="X100" s="999"/>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999"/>
      <c r="V101" s="999"/>
      <c r="W101" s="999"/>
      <c r="X101" s="999"/>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999" t="s">
        <v>1124</v>
      </c>
      <c r="K102" s="239"/>
      <c r="L102" s="239"/>
      <c r="M102" s="245"/>
      <c r="N102" s="1054" t="s">
        <v>950</v>
      </c>
      <c r="O102" s="246"/>
      <c r="P102" s="971" t="s">
        <v>949</v>
      </c>
      <c r="Q102" s="971"/>
      <c r="R102" s="971"/>
      <c r="S102" s="246"/>
      <c r="T102" s="784" t="s">
        <v>1009</v>
      </c>
      <c r="U102" s="999"/>
      <c r="V102" s="971" t="s">
        <v>949</v>
      </c>
      <c r="W102" s="971"/>
      <c r="X102" s="971"/>
      <c r="Y102" s="935"/>
      <c r="Z102" s="999"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999" t="s">
        <v>1135</v>
      </c>
      <c r="K103" s="239"/>
      <c r="L103" s="245" t="s">
        <v>372</v>
      </c>
      <c r="M103" s="245" t="s">
        <v>374</v>
      </c>
      <c r="N103" s="1055"/>
      <c r="O103" s="246"/>
      <c r="P103" s="850" t="s">
        <v>991</v>
      </c>
      <c r="Q103" s="850" t="s">
        <v>992</v>
      </c>
      <c r="R103" s="850" t="s">
        <v>947</v>
      </c>
      <c r="S103" s="246"/>
      <c r="T103" s="784"/>
      <c r="U103" s="999"/>
      <c r="V103" s="935" t="s">
        <v>991</v>
      </c>
      <c r="W103" s="935" t="s">
        <v>992</v>
      </c>
      <c r="X103" s="935" t="s">
        <v>947</v>
      </c>
      <c r="Y103" s="935"/>
      <c r="Z103" s="999"/>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1125</v>
      </c>
      <c r="K104" s="645" t="s">
        <v>848</v>
      </c>
      <c r="L104" s="325">
        <v>1</v>
      </c>
      <c r="M104" s="1022" t="b">
        <f>NOT(OR(M105:M113))</f>
        <v>1</v>
      </c>
      <c r="N104" s="1016">
        <f>V104</f>
        <v>77</v>
      </c>
      <c r="O104" s="1017"/>
      <c r="P104" s="1020">
        <f>MIN($T$104:$T$113)</f>
        <v>43549</v>
      </c>
      <c r="Q104" s="1020">
        <f>Periods!$K$22</f>
        <v>43593</v>
      </c>
      <c r="R104" s="786">
        <v>43753</v>
      </c>
      <c r="S104" s="252"/>
      <c r="T104" s="1018">
        <f>Periods!$F$21</f>
        <v>43549</v>
      </c>
      <c r="U104" s="252"/>
      <c r="V104" s="1012">
        <f>MIN(51,INT((P104 - DATE(YEAR(P104),1,1))/7))*7</f>
        <v>77</v>
      </c>
      <c r="W104" s="1012">
        <f t="shared" ref="W104:Z113" si="0">MIN(51,INT((Q104 - DATE(YEAR(Q104),1,1))/7))*7</f>
        <v>126</v>
      </c>
      <c r="X104" s="1012">
        <f t="shared" si="0"/>
        <v>287</v>
      </c>
      <c r="Y104" s="252"/>
      <c r="Z104" s="1012">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1126</v>
      </c>
      <c r="K105" s="646" t="s">
        <v>419</v>
      </c>
      <c r="L105" s="325">
        <v>0.24</v>
      </c>
      <c r="M105" s="326" t="b">
        <v>0</v>
      </c>
      <c r="N105" s="1016">
        <f>V105</f>
        <v>77</v>
      </c>
      <c r="O105" s="1017"/>
      <c r="P105" s="1020">
        <f t="shared" ref="P105:P113" si="1">MIN($T$104:$T$113)</f>
        <v>43549</v>
      </c>
      <c r="Q105" s="1020">
        <f t="shared" ref="Q105:Q113" si="2">Q104</f>
        <v>43593</v>
      </c>
      <c r="R105" s="786">
        <v>43753</v>
      </c>
      <c r="S105" s="252"/>
      <c r="T105" s="1018">
        <f>Periods!$G$21</f>
        <v>43572</v>
      </c>
      <c r="U105" s="252"/>
      <c r="V105" s="1012">
        <f t="shared" ref="V105:V113" si="3">MIN(51,INT((P105 - DATE(YEAR(P105),1,1))/7))*7</f>
        <v>77</v>
      </c>
      <c r="W105" s="1012">
        <f t="shared" ref="W105:W113" si="4">MIN(51,INT((Q105 - DATE(YEAR(Q105),1,1))/7))*7</f>
        <v>126</v>
      </c>
      <c r="X105" s="1012">
        <f t="shared" ref="X105:X113" si="5">MIN(51,INT((R105 - DATE(YEAR(R105),1,1))/7))*7</f>
        <v>287</v>
      </c>
      <c r="Y105" s="252"/>
      <c r="Z105" s="1012">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1127</v>
      </c>
      <c r="K106" s="646" t="s">
        <v>817</v>
      </c>
      <c r="L106" s="325">
        <v>0.2</v>
      </c>
      <c r="M106" s="326" t="b">
        <v>0</v>
      </c>
      <c r="N106" s="1016">
        <f>X106</f>
        <v>287</v>
      </c>
      <c r="O106" s="1017"/>
      <c r="P106" s="1020">
        <f t="shared" si="1"/>
        <v>43549</v>
      </c>
      <c r="Q106" s="1020">
        <f t="shared" si="2"/>
        <v>43593</v>
      </c>
      <c r="R106" s="786">
        <v>43753</v>
      </c>
      <c r="S106" s="252"/>
      <c r="T106" s="1019">
        <f t="shared" ref="T106:T113" si="6">T105</f>
        <v>43572</v>
      </c>
      <c r="U106" s="252"/>
      <c r="V106" s="1012">
        <f t="shared" si="3"/>
        <v>77</v>
      </c>
      <c r="W106" s="1012">
        <f t="shared" si="4"/>
        <v>126</v>
      </c>
      <c r="X106" s="1012">
        <f t="shared" si="5"/>
        <v>287</v>
      </c>
      <c r="Y106" s="252"/>
      <c r="Z106" s="1012">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1128</v>
      </c>
      <c r="K107" s="646" t="s">
        <v>818</v>
      </c>
      <c r="L107" s="325">
        <v>0.08</v>
      </c>
      <c r="M107" s="326" t="b">
        <v>0</v>
      </c>
      <c r="N107" s="1016">
        <f>W107</f>
        <v>126</v>
      </c>
      <c r="O107" s="1017"/>
      <c r="P107" s="1020">
        <f t="shared" si="1"/>
        <v>43549</v>
      </c>
      <c r="Q107" s="1020">
        <f t="shared" si="2"/>
        <v>43593</v>
      </c>
      <c r="R107" s="786">
        <v>43753</v>
      </c>
      <c r="S107" s="252"/>
      <c r="T107" s="1019">
        <f t="shared" si="6"/>
        <v>43572</v>
      </c>
      <c r="U107" s="252"/>
      <c r="V107" s="1012">
        <f t="shared" si="3"/>
        <v>77</v>
      </c>
      <c r="W107" s="1012">
        <f t="shared" si="4"/>
        <v>126</v>
      </c>
      <c r="X107" s="1012">
        <f t="shared" si="5"/>
        <v>287</v>
      </c>
      <c r="Y107" s="252"/>
      <c r="Z107" s="1012">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1129</v>
      </c>
      <c r="K108" s="646" t="s">
        <v>819</v>
      </c>
      <c r="L108" s="325">
        <v>0.04</v>
      </c>
      <c r="M108" s="326" t="b">
        <v>0</v>
      </c>
      <c r="N108" s="1016">
        <f>X108</f>
        <v>287</v>
      </c>
      <c r="O108" s="1017"/>
      <c r="P108" s="1020">
        <f t="shared" si="1"/>
        <v>43549</v>
      </c>
      <c r="Q108" s="1020">
        <f t="shared" si="2"/>
        <v>43593</v>
      </c>
      <c r="R108" s="786">
        <v>43753</v>
      </c>
      <c r="S108" s="252"/>
      <c r="T108" s="1019">
        <f t="shared" si="6"/>
        <v>43572</v>
      </c>
      <c r="U108" s="252"/>
      <c r="V108" s="1012">
        <f t="shared" si="3"/>
        <v>77</v>
      </c>
      <c r="W108" s="1012">
        <f t="shared" si="4"/>
        <v>126</v>
      </c>
      <c r="X108" s="1012">
        <f t="shared" si="5"/>
        <v>287</v>
      </c>
      <c r="Y108" s="252"/>
      <c r="Z108" s="1012">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1130</v>
      </c>
      <c r="K109" s="646" t="s">
        <v>820</v>
      </c>
      <c r="L109" s="325">
        <v>0.14000000000000001</v>
      </c>
      <c r="M109" s="326" t="b">
        <v>0</v>
      </c>
      <c r="N109" s="1016">
        <f>V109</f>
        <v>77</v>
      </c>
      <c r="O109" s="1017"/>
      <c r="P109" s="1020">
        <f t="shared" si="1"/>
        <v>43549</v>
      </c>
      <c r="Q109" s="1020">
        <f t="shared" si="2"/>
        <v>43593</v>
      </c>
      <c r="R109" s="786">
        <v>43753</v>
      </c>
      <c r="S109" s="252"/>
      <c r="T109" s="1018">
        <f>Periods!$K$22</f>
        <v>43593</v>
      </c>
      <c r="U109" s="252"/>
      <c r="V109" s="1012">
        <f t="shared" si="3"/>
        <v>77</v>
      </c>
      <c r="W109" s="1012">
        <f t="shared" si="4"/>
        <v>126</v>
      </c>
      <c r="X109" s="1012">
        <f t="shared" si="5"/>
        <v>287</v>
      </c>
      <c r="Y109" s="252"/>
      <c r="Z109" s="1012">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1131</v>
      </c>
      <c r="K110" s="646" t="s">
        <v>821</v>
      </c>
      <c r="L110" s="325">
        <v>0.16</v>
      </c>
      <c r="M110" s="326" t="b">
        <v>0</v>
      </c>
      <c r="N110" s="1016">
        <f>X110</f>
        <v>287</v>
      </c>
      <c r="O110" s="1017"/>
      <c r="P110" s="1020">
        <f t="shared" si="1"/>
        <v>43549</v>
      </c>
      <c r="Q110" s="1020">
        <f t="shared" si="2"/>
        <v>43593</v>
      </c>
      <c r="R110" s="786">
        <v>43753</v>
      </c>
      <c r="S110" s="252"/>
      <c r="T110" s="1019">
        <f>T109</f>
        <v>43593</v>
      </c>
      <c r="U110" s="252"/>
      <c r="V110" s="1012">
        <f t="shared" si="3"/>
        <v>77</v>
      </c>
      <c r="W110" s="1012">
        <f t="shared" si="4"/>
        <v>126</v>
      </c>
      <c r="X110" s="1012">
        <f t="shared" si="5"/>
        <v>287</v>
      </c>
      <c r="Y110" s="252"/>
      <c r="Z110" s="1012">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1132</v>
      </c>
      <c r="K111" s="646" t="s">
        <v>822</v>
      </c>
      <c r="L111" s="325">
        <v>0.04</v>
      </c>
      <c r="M111" s="326" t="b">
        <v>0</v>
      </c>
      <c r="N111" s="1016">
        <f>W111</f>
        <v>126</v>
      </c>
      <c r="O111" s="1017"/>
      <c r="P111" s="1020">
        <f t="shared" si="1"/>
        <v>43549</v>
      </c>
      <c r="Q111" s="1020">
        <f t="shared" si="2"/>
        <v>43593</v>
      </c>
      <c r="R111" s="786">
        <v>43753</v>
      </c>
      <c r="S111" s="252"/>
      <c r="T111" s="1018">
        <f>Periods!$M$23</f>
        <v>43614</v>
      </c>
      <c r="U111" s="252"/>
      <c r="V111" s="1012">
        <f t="shared" si="3"/>
        <v>77</v>
      </c>
      <c r="W111" s="1012">
        <f t="shared" si="4"/>
        <v>126</v>
      </c>
      <c r="X111" s="1012">
        <f t="shared" si="5"/>
        <v>287</v>
      </c>
      <c r="Y111" s="252"/>
      <c r="Z111" s="1012">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1133</v>
      </c>
      <c r="K112" s="646" t="s">
        <v>823</v>
      </c>
      <c r="L112" s="325">
        <v>0.1</v>
      </c>
      <c r="M112" s="326" t="b">
        <v>0</v>
      </c>
      <c r="N112" s="1016">
        <f>X112</f>
        <v>287</v>
      </c>
      <c r="O112" s="1017"/>
      <c r="P112" s="1020">
        <f t="shared" si="1"/>
        <v>43549</v>
      </c>
      <c r="Q112" s="1020">
        <f t="shared" si="2"/>
        <v>43593</v>
      </c>
      <c r="R112" s="786">
        <v>43753</v>
      </c>
      <c r="S112" s="252"/>
      <c r="T112" s="1019">
        <f t="shared" si="6"/>
        <v>43614</v>
      </c>
      <c r="U112" s="252"/>
      <c r="V112" s="1012">
        <f t="shared" si="3"/>
        <v>77</v>
      </c>
      <c r="W112" s="1012">
        <f t="shared" si="4"/>
        <v>126</v>
      </c>
      <c r="X112" s="1012">
        <f t="shared" si="5"/>
        <v>287</v>
      </c>
      <c r="Y112" s="252"/>
      <c r="Z112" s="1012">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1" t="s">
        <v>1134</v>
      </c>
      <c r="K113" s="647" t="s">
        <v>824</v>
      </c>
      <c r="L113" s="325">
        <v>0</v>
      </c>
      <c r="M113" s="326" t="b">
        <v>0</v>
      </c>
      <c r="N113" s="1016">
        <f>X113</f>
        <v>287</v>
      </c>
      <c r="O113" s="1017"/>
      <c r="P113" s="1020">
        <f t="shared" si="1"/>
        <v>43549</v>
      </c>
      <c r="Q113" s="1020">
        <f t="shared" si="2"/>
        <v>43593</v>
      </c>
      <c r="R113" s="786">
        <v>43753</v>
      </c>
      <c r="S113" s="252"/>
      <c r="T113" s="1019">
        <f t="shared" si="6"/>
        <v>43614</v>
      </c>
      <c r="U113" s="252"/>
      <c r="V113" s="1012">
        <f t="shared" si="3"/>
        <v>77</v>
      </c>
      <c r="W113" s="1012">
        <f t="shared" si="4"/>
        <v>126</v>
      </c>
      <c r="X113" s="1012">
        <f t="shared" si="5"/>
        <v>287</v>
      </c>
      <c r="Y113" s="252"/>
      <c r="Z113" s="1012">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31"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6">
        <f>MIN(364,INT((L32 - DATE(YEAR(L32),1,1))))</f>
        <v>353</v>
      </c>
      <c r="L32" s="1007">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1172</v>
      </c>
      <c r="I61" s="284" t="s">
        <v>336</v>
      </c>
      <c r="J61" s="284" t="s">
        <v>333</v>
      </c>
      <c r="M61" s="285"/>
      <c r="N61" s="285" t="s">
        <v>1172</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8">
        <f>MIN(364,INT((G62 - DATE(YEAR(G62),1,1))))</f>
        <v>0</v>
      </c>
      <c r="I62" s="337">
        <v>1.8</v>
      </c>
      <c r="J62" s="338">
        <v>10</v>
      </c>
      <c r="N62" s="1009">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8">
        <f t="shared" ref="H63:H68" si="1">MIN(364,INT((G63 - DATE(YEAR(G63),1,1))))</f>
        <v>59</v>
      </c>
      <c r="I63" s="337">
        <v>1.8</v>
      </c>
      <c r="J63" s="338">
        <v>10</v>
      </c>
      <c r="N63" s="1009">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8">
        <f t="shared" si="1"/>
        <v>90</v>
      </c>
      <c r="I64" s="337">
        <v>3.6</v>
      </c>
      <c r="J64" s="338">
        <v>10</v>
      </c>
      <c r="N64" s="1009">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8">
        <f t="shared" si="1"/>
        <v>149</v>
      </c>
      <c r="I65" s="337">
        <v>1.8</v>
      </c>
      <c r="J65" s="338">
        <v>10</v>
      </c>
      <c r="M65" s="285"/>
      <c r="N65" s="1009">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8">
        <f t="shared" si="1"/>
        <v>154</v>
      </c>
      <c r="I66" s="337">
        <v>1.8</v>
      </c>
      <c r="J66" s="338">
        <v>10</v>
      </c>
      <c r="M66" s="285"/>
      <c r="N66" s="1009">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8">
        <f t="shared" si="1"/>
        <v>212</v>
      </c>
      <c r="I67" s="337">
        <v>1.8</v>
      </c>
      <c r="J67" s="338">
        <v>10</v>
      </c>
      <c r="M67" s="285"/>
      <c r="N67" s="1009">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8">
        <f t="shared" si="1"/>
        <v>358</v>
      </c>
      <c r="I68" s="337">
        <v>1.8</v>
      </c>
      <c r="J68" s="338">
        <v>10</v>
      </c>
      <c r="M68" s="285"/>
      <c r="N68" s="1009">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zoomScale="80" zoomScaleNormal="80" workbookViewId="0"/>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999"/>
      <c r="T27" s="999"/>
      <c r="U27" s="999"/>
      <c r="V27" s="999"/>
      <c r="W27" s="999"/>
      <c r="X27" s="999"/>
      <c r="Y27" s="999"/>
      <c r="Z27" s="999"/>
      <c r="AA27" s="999"/>
      <c r="AB27" s="999"/>
      <c r="AC27" s="999"/>
      <c r="AD27" s="999"/>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999"/>
      <c r="T28" s="999"/>
      <c r="U28" s="999"/>
      <c r="V28" s="999"/>
      <c r="W28" s="999"/>
      <c r="X28" s="999"/>
      <c r="Y28" s="999"/>
      <c r="Z28" s="999"/>
      <c r="AA28" s="999"/>
      <c r="AB28" s="999"/>
      <c r="AC28" s="999"/>
      <c r="AD28" s="999"/>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6">
        <f>MIN(364,INT((I31 - DATE(YEAR(I31),1,1))))</f>
        <v>348</v>
      </c>
      <c r="I31" s="1014">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5">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5">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689" t="b">
        <v>1</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6">
        <f>MIN(364,INT((J38 - DATE(YEAR(J38),1,1))))</f>
        <v>83</v>
      </c>
      <c r="J38" s="1010">
        <f>MIN(i_break_date)</f>
        <v>43549</v>
      </c>
      <c r="K38" s="972"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3">
        <v>20</v>
      </c>
      <c r="J43" s="1013">
        <v>20</v>
      </c>
      <c r="K43" s="1013">
        <v>20</v>
      </c>
      <c r="L43" s="1013">
        <v>20</v>
      </c>
      <c r="M43" s="1013">
        <v>20</v>
      </c>
      <c r="N43" s="1013">
        <v>20</v>
      </c>
      <c r="O43" s="1013">
        <v>20</v>
      </c>
      <c r="P43" s="1013">
        <v>20</v>
      </c>
      <c r="Q43" s="1013">
        <v>20</v>
      </c>
      <c r="R43" s="1013">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3">
        <v>20</v>
      </c>
      <c r="J44" s="1013">
        <v>20</v>
      </c>
      <c r="K44" s="1013">
        <v>20</v>
      </c>
      <c r="L44" s="1013">
        <v>20</v>
      </c>
      <c r="M44" s="1013">
        <v>20</v>
      </c>
      <c r="N44" s="1013">
        <v>20</v>
      </c>
      <c r="O44" s="1013">
        <v>20</v>
      </c>
      <c r="P44" s="1013">
        <v>20</v>
      </c>
      <c r="Q44" s="1013">
        <v>20</v>
      </c>
      <c r="R44" s="1013">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3">
        <v>25</v>
      </c>
      <c r="J45" s="1013">
        <v>25</v>
      </c>
      <c r="K45" s="1013">
        <v>25</v>
      </c>
      <c r="L45" s="1013">
        <v>25</v>
      </c>
      <c r="M45" s="1013">
        <v>25</v>
      </c>
      <c r="N45" s="1013">
        <v>25</v>
      </c>
      <c r="O45" s="1013">
        <v>25</v>
      </c>
      <c r="P45" s="1013">
        <v>25</v>
      </c>
      <c r="Q45" s="1013">
        <v>25</v>
      </c>
      <c r="R45" s="1013">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3">
        <v>25</v>
      </c>
      <c r="J46" s="1013">
        <v>25</v>
      </c>
      <c r="K46" s="1013">
        <v>25</v>
      </c>
      <c r="L46" s="1013">
        <v>25</v>
      </c>
      <c r="M46" s="1013">
        <v>25</v>
      </c>
      <c r="N46" s="1013">
        <v>25</v>
      </c>
      <c r="O46" s="1013">
        <v>25</v>
      </c>
      <c r="P46" s="1013">
        <v>25</v>
      </c>
      <c r="Q46" s="1013">
        <v>25</v>
      </c>
      <c r="R46" s="1013">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3">
        <v>25</v>
      </c>
      <c r="J47" s="1013">
        <v>25</v>
      </c>
      <c r="K47" s="1013">
        <v>25</v>
      </c>
      <c r="L47" s="1013">
        <v>25</v>
      </c>
      <c r="M47" s="1013">
        <v>25</v>
      </c>
      <c r="N47" s="1013">
        <v>25</v>
      </c>
      <c r="O47" s="1013">
        <v>25</v>
      </c>
      <c r="P47" s="1013">
        <v>25</v>
      </c>
      <c r="Q47" s="1013">
        <v>25</v>
      </c>
      <c r="R47" s="1013">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3">
        <v>25</v>
      </c>
      <c r="J48" s="1013">
        <v>25</v>
      </c>
      <c r="K48" s="1013">
        <v>25</v>
      </c>
      <c r="L48" s="1013">
        <v>25</v>
      </c>
      <c r="M48" s="1013">
        <v>25</v>
      </c>
      <c r="N48" s="1013">
        <v>25</v>
      </c>
      <c r="O48" s="1013">
        <v>25</v>
      </c>
      <c r="P48" s="1013">
        <v>25</v>
      </c>
      <c r="Q48" s="1013">
        <v>25</v>
      </c>
      <c r="R48" s="1013">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3">
        <v>25</v>
      </c>
      <c r="J49" s="1013">
        <v>25</v>
      </c>
      <c r="K49" s="1013">
        <v>25</v>
      </c>
      <c r="L49" s="1013">
        <v>25</v>
      </c>
      <c r="M49" s="1013">
        <v>25</v>
      </c>
      <c r="N49" s="1013">
        <v>25</v>
      </c>
      <c r="O49" s="1013">
        <v>25</v>
      </c>
      <c r="P49" s="1013">
        <v>25</v>
      </c>
      <c r="Q49" s="1013">
        <v>25</v>
      </c>
      <c r="R49" s="1013">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3">
        <v>15</v>
      </c>
      <c r="J50" s="1013">
        <v>15</v>
      </c>
      <c r="K50" s="1013">
        <v>15</v>
      </c>
      <c r="L50" s="1013">
        <v>15</v>
      </c>
      <c r="M50" s="1013">
        <v>15</v>
      </c>
      <c r="N50" s="1013">
        <v>15</v>
      </c>
      <c r="O50" s="1013">
        <v>15</v>
      </c>
      <c r="P50" s="1013">
        <v>15</v>
      </c>
      <c r="Q50" s="1013">
        <v>15</v>
      </c>
      <c r="R50" s="1013">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3">
        <v>15</v>
      </c>
      <c r="J51" s="1013">
        <v>15</v>
      </c>
      <c r="K51" s="1013">
        <v>15</v>
      </c>
      <c r="L51" s="1013">
        <v>15</v>
      </c>
      <c r="M51" s="1013">
        <v>15</v>
      </c>
      <c r="N51" s="1013">
        <v>15</v>
      </c>
      <c r="O51" s="1013">
        <v>15</v>
      </c>
      <c r="P51" s="1013">
        <v>15</v>
      </c>
      <c r="Q51" s="1013">
        <v>15</v>
      </c>
      <c r="R51" s="1013">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3">
        <v>25</v>
      </c>
      <c r="J52" s="1013">
        <v>25</v>
      </c>
      <c r="K52" s="1013">
        <v>25</v>
      </c>
      <c r="L52" s="1013">
        <v>25</v>
      </c>
      <c r="M52" s="1013">
        <v>25</v>
      </c>
      <c r="N52" s="1013">
        <v>25</v>
      </c>
      <c r="O52" s="1013">
        <v>25</v>
      </c>
      <c r="P52" s="1013">
        <v>25</v>
      </c>
      <c r="Q52" s="1013">
        <v>25</v>
      </c>
      <c r="R52" s="1013">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3">
        <v>30</v>
      </c>
      <c r="J53" s="1013">
        <v>30</v>
      </c>
      <c r="K53" s="1013">
        <v>30</v>
      </c>
      <c r="L53" s="1013">
        <v>30</v>
      </c>
      <c r="M53" s="1013">
        <v>30</v>
      </c>
      <c r="N53" s="1013">
        <v>30</v>
      </c>
      <c r="O53" s="1013">
        <v>30</v>
      </c>
      <c r="P53" s="1013">
        <v>30</v>
      </c>
      <c r="Q53" s="1013">
        <v>30</v>
      </c>
      <c r="R53" s="1013">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3">
        <v>30</v>
      </c>
      <c r="J54" s="1013">
        <v>30</v>
      </c>
      <c r="K54" s="1013">
        <v>30</v>
      </c>
      <c r="L54" s="1013">
        <v>30</v>
      </c>
      <c r="M54" s="1013">
        <v>30</v>
      </c>
      <c r="N54" s="1013">
        <v>30</v>
      </c>
      <c r="O54" s="1013">
        <v>30</v>
      </c>
      <c r="P54" s="1013">
        <v>30</v>
      </c>
      <c r="Q54" s="1013">
        <v>30</v>
      </c>
      <c r="R54" s="1013">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3">
        <v>25</v>
      </c>
      <c r="J55" s="1013">
        <v>25</v>
      </c>
      <c r="K55" s="1013">
        <v>25</v>
      </c>
      <c r="L55" s="1013">
        <v>25</v>
      </c>
      <c r="M55" s="1013">
        <v>25</v>
      </c>
      <c r="N55" s="1013">
        <v>25</v>
      </c>
      <c r="O55" s="1013">
        <v>25</v>
      </c>
      <c r="P55" s="1013">
        <v>25</v>
      </c>
      <c r="Q55" s="1013">
        <v>25</v>
      </c>
      <c r="R55" s="1013">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3">
        <v>25</v>
      </c>
      <c r="J56" s="1013">
        <v>25</v>
      </c>
      <c r="K56" s="1013">
        <v>25</v>
      </c>
      <c r="L56" s="1013">
        <v>25</v>
      </c>
      <c r="M56" s="1013">
        <v>25</v>
      </c>
      <c r="N56" s="1013">
        <v>25</v>
      </c>
      <c r="O56" s="1013">
        <v>25</v>
      </c>
      <c r="P56" s="1013">
        <v>25</v>
      </c>
      <c r="Q56" s="1013">
        <v>25</v>
      </c>
      <c r="R56" s="1013">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3">
        <v>25</v>
      </c>
      <c r="J57" s="1013">
        <v>25</v>
      </c>
      <c r="K57" s="1013">
        <v>25</v>
      </c>
      <c r="L57" s="1013">
        <v>25</v>
      </c>
      <c r="M57" s="1013">
        <v>25</v>
      </c>
      <c r="N57" s="1013">
        <v>25</v>
      </c>
      <c r="O57" s="1013">
        <v>25</v>
      </c>
      <c r="P57" s="1013">
        <v>25</v>
      </c>
      <c r="Q57" s="1013">
        <v>25</v>
      </c>
      <c r="R57" s="1013">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3">
        <v>30</v>
      </c>
      <c r="J58" s="1013">
        <v>30</v>
      </c>
      <c r="K58" s="1013">
        <v>30</v>
      </c>
      <c r="L58" s="1013">
        <v>30</v>
      </c>
      <c r="M58" s="1013">
        <v>30</v>
      </c>
      <c r="N58" s="1013">
        <v>30</v>
      </c>
      <c r="O58" s="1013">
        <v>30</v>
      </c>
      <c r="P58" s="1013">
        <v>30</v>
      </c>
      <c r="Q58" s="1013">
        <v>30</v>
      </c>
      <c r="R58" s="1013">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3">
        <v>30</v>
      </c>
      <c r="J59" s="1013">
        <v>30</v>
      </c>
      <c r="K59" s="1013">
        <v>30</v>
      </c>
      <c r="L59" s="1013">
        <v>30</v>
      </c>
      <c r="M59" s="1013">
        <v>30</v>
      </c>
      <c r="N59" s="1013">
        <v>30</v>
      </c>
      <c r="O59" s="1013">
        <v>30</v>
      </c>
      <c r="P59" s="1013">
        <v>30</v>
      </c>
      <c r="Q59" s="1013">
        <v>30</v>
      </c>
      <c r="R59" s="1013">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0">
        <f>Periods!$F$21</f>
        <v>43549</v>
      </c>
      <c r="J63" s="1010">
        <f>Periods!$F$21</f>
        <v>43549</v>
      </c>
      <c r="K63" s="1010">
        <f>Periods!$F$21</f>
        <v>43549</v>
      </c>
      <c r="L63" s="1010">
        <f>Periods!$F$21</f>
        <v>43549</v>
      </c>
      <c r="M63" s="1010">
        <f>Periods!$F$21</f>
        <v>43549</v>
      </c>
      <c r="N63" s="1010">
        <f>Periods!$F$21</f>
        <v>43549</v>
      </c>
      <c r="O63" s="1010">
        <f>Periods!$F$21</f>
        <v>43549</v>
      </c>
      <c r="P63" s="1010">
        <f>Periods!$F$21</f>
        <v>43549</v>
      </c>
      <c r="Q63" s="1010">
        <f>Periods!$F$21</f>
        <v>43549</v>
      </c>
      <c r="R63" s="1010">
        <f>Periods!$F$21</f>
        <v>43549</v>
      </c>
      <c r="S63" s="309"/>
      <c r="T63" s="908" t="str">
        <f>H63</f>
        <v>b</v>
      </c>
      <c r="U63" s="1006">
        <f>MIN(364,INT((I63 - DATE(YEAR(I63),1,1))))</f>
        <v>83</v>
      </c>
      <c r="V63" s="1006">
        <f t="shared" ref="V63:AD63" si="0">MIN(364,INT((J63 - DATE(YEAR(J63),1,1))))</f>
        <v>83</v>
      </c>
      <c r="W63" s="1006">
        <f t="shared" si="0"/>
        <v>83</v>
      </c>
      <c r="X63" s="1006">
        <f t="shared" si="0"/>
        <v>83</v>
      </c>
      <c r="Y63" s="1006">
        <f t="shared" si="0"/>
        <v>83</v>
      </c>
      <c r="Z63" s="1006">
        <f t="shared" si="0"/>
        <v>83</v>
      </c>
      <c r="AA63" s="1006">
        <f t="shared" si="0"/>
        <v>83</v>
      </c>
      <c r="AB63" s="1006">
        <f t="shared" si="0"/>
        <v>83</v>
      </c>
      <c r="AC63" s="1006">
        <f t="shared" si="0"/>
        <v>83</v>
      </c>
      <c r="AD63" s="1006">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0">
        <f>Periods!$F$21</f>
        <v>43549</v>
      </c>
      <c r="J64" s="1010">
        <f>Periods!$F$21</f>
        <v>43549</v>
      </c>
      <c r="K64" s="1010">
        <f>Periods!$F$21</f>
        <v>43549</v>
      </c>
      <c r="L64" s="1010">
        <f>Periods!$F$21</f>
        <v>43549</v>
      </c>
      <c r="M64" s="1010">
        <f>Periods!$F$21</f>
        <v>43549</v>
      </c>
      <c r="N64" s="1010">
        <f>Periods!$F$21</f>
        <v>43549</v>
      </c>
      <c r="O64" s="1010">
        <f>Periods!$F$21</f>
        <v>43549</v>
      </c>
      <c r="P64" s="1010">
        <f>Periods!$F$21</f>
        <v>43549</v>
      </c>
      <c r="Q64" s="1010">
        <f>Periods!$F$21</f>
        <v>43549</v>
      </c>
      <c r="R64" s="1010">
        <f>Periods!$F$21</f>
        <v>43549</v>
      </c>
      <c r="S64" s="309"/>
      <c r="T64" s="908" t="str">
        <f t="shared" ref="T64:T79" si="1">H64</f>
        <v>bd</v>
      </c>
      <c r="U64" s="1006">
        <f t="shared" ref="U64:U79" si="2">MIN(364,INT((I64 - DATE(YEAR(I64),1,1))))</f>
        <v>83</v>
      </c>
      <c r="V64" s="1006">
        <f t="shared" ref="V64:V79" si="3">MIN(364,INT((J64 - DATE(YEAR(J64),1,1))))</f>
        <v>83</v>
      </c>
      <c r="W64" s="1006">
        <f t="shared" ref="W64:W79" si="4">MIN(364,INT((K64 - DATE(YEAR(K64),1,1))))</f>
        <v>83</v>
      </c>
      <c r="X64" s="1006">
        <f t="shared" ref="X64:X79" si="5">MIN(364,INT((L64 - DATE(YEAR(L64),1,1))))</f>
        <v>83</v>
      </c>
      <c r="Y64" s="1006">
        <f t="shared" ref="Y64:Y79" si="6">MIN(364,INT((M64 - DATE(YEAR(M64),1,1))))</f>
        <v>83</v>
      </c>
      <c r="Z64" s="1006">
        <f t="shared" ref="Z64:Z79" si="7">MIN(364,INT((N64 - DATE(YEAR(N64),1,1))))</f>
        <v>83</v>
      </c>
      <c r="AA64" s="1006">
        <f t="shared" ref="AA64:AA79" si="8">MIN(364,INT((O64 - DATE(YEAR(O64),1,1))))</f>
        <v>83</v>
      </c>
      <c r="AB64" s="1006">
        <f t="shared" ref="AB64:AB79" si="9">MIN(364,INT((P64 - DATE(YEAR(P64),1,1))))</f>
        <v>83</v>
      </c>
      <c r="AC64" s="1006">
        <f t="shared" ref="AC64:AC79" si="10">MIN(364,INT((Q64 - DATE(YEAR(Q64),1,1))))</f>
        <v>83</v>
      </c>
      <c r="AD64" s="1006">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0">
        <f>Periods!$F$21</f>
        <v>43549</v>
      </c>
      <c r="J65" s="1010">
        <f>Periods!$F$21</f>
        <v>43549</v>
      </c>
      <c r="K65" s="1010">
        <f>Periods!$F$21</f>
        <v>43549</v>
      </c>
      <c r="L65" s="1010">
        <f>Periods!$F$21</f>
        <v>43549</v>
      </c>
      <c r="M65" s="1010">
        <f>Periods!$F$21</f>
        <v>43549</v>
      </c>
      <c r="N65" s="1010">
        <f>Periods!$F$21</f>
        <v>43549</v>
      </c>
      <c r="O65" s="1010">
        <f>Periods!$F$21</f>
        <v>43549</v>
      </c>
      <c r="P65" s="1010">
        <f>Periods!$F$21</f>
        <v>43549</v>
      </c>
      <c r="Q65" s="1010">
        <f>Periods!$F$21</f>
        <v>43549</v>
      </c>
      <c r="R65" s="1010">
        <f>Periods!$F$21</f>
        <v>43549</v>
      </c>
      <c r="S65" s="309"/>
      <c r="T65" s="908" t="str">
        <f t="shared" si="1"/>
        <v>f</v>
      </c>
      <c r="U65" s="1006">
        <f t="shared" si="2"/>
        <v>83</v>
      </c>
      <c r="V65" s="1006">
        <f t="shared" si="3"/>
        <v>83</v>
      </c>
      <c r="W65" s="1006">
        <f t="shared" si="4"/>
        <v>83</v>
      </c>
      <c r="X65" s="1006">
        <f t="shared" si="5"/>
        <v>83</v>
      </c>
      <c r="Y65" s="1006">
        <f t="shared" si="6"/>
        <v>83</v>
      </c>
      <c r="Z65" s="1006">
        <f t="shared" si="7"/>
        <v>83</v>
      </c>
      <c r="AA65" s="1006">
        <f t="shared" si="8"/>
        <v>83</v>
      </c>
      <c r="AB65" s="1006">
        <f t="shared" si="9"/>
        <v>83</v>
      </c>
      <c r="AC65" s="1006">
        <f t="shared" si="10"/>
        <v>83</v>
      </c>
      <c r="AD65" s="1006">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0">
        <f>Periods!$F$21</f>
        <v>43549</v>
      </c>
      <c r="J66" s="1010">
        <f>Periods!$F$21</f>
        <v>43549</v>
      </c>
      <c r="K66" s="1010">
        <f>Periods!$F$21</f>
        <v>43549</v>
      </c>
      <c r="L66" s="1010">
        <f>Periods!$F$21</f>
        <v>43549</v>
      </c>
      <c r="M66" s="1010">
        <f>Periods!$F$21</f>
        <v>43549</v>
      </c>
      <c r="N66" s="1010">
        <f>Periods!$F$21</f>
        <v>43549</v>
      </c>
      <c r="O66" s="1010">
        <f>Periods!$F$21</f>
        <v>43549</v>
      </c>
      <c r="P66" s="1010">
        <f>Periods!$F$21</f>
        <v>43549</v>
      </c>
      <c r="Q66" s="1010">
        <f>Periods!$F$21</f>
        <v>43549</v>
      </c>
      <c r="R66" s="1010">
        <f>Periods!$F$21</f>
        <v>43549</v>
      </c>
      <c r="S66" s="309"/>
      <c r="T66" s="908" t="str">
        <f t="shared" si="1"/>
        <v>h</v>
      </c>
      <c r="U66" s="1006">
        <f t="shared" si="2"/>
        <v>83</v>
      </c>
      <c r="V66" s="1006">
        <f t="shared" si="3"/>
        <v>83</v>
      </c>
      <c r="W66" s="1006">
        <f t="shared" si="4"/>
        <v>83</v>
      </c>
      <c r="X66" s="1006">
        <f t="shared" si="5"/>
        <v>83</v>
      </c>
      <c r="Y66" s="1006">
        <f t="shared" si="6"/>
        <v>83</v>
      </c>
      <c r="Z66" s="1006">
        <f t="shared" si="7"/>
        <v>83</v>
      </c>
      <c r="AA66" s="1006">
        <f t="shared" si="8"/>
        <v>83</v>
      </c>
      <c r="AB66" s="1006">
        <f t="shared" si="9"/>
        <v>83</v>
      </c>
      <c r="AC66" s="1006">
        <f t="shared" si="10"/>
        <v>83</v>
      </c>
      <c r="AD66" s="1006">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0">
        <f>Periods!$F$21</f>
        <v>43549</v>
      </c>
      <c r="J67" s="1010">
        <f>Periods!$F$21</f>
        <v>43549</v>
      </c>
      <c r="K67" s="1010">
        <f>Periods!$F$21</f>
        <v>43549</v>
      </c>
      <c r="L67" s="1010">
        <f>Periods!$F$21</f>
        <v>43549</v>
      </c>
      <c r="M67" s="1010">
        <f>Periods!$F$21</f>
        <v>43549</v>
      </c>
      <c r="N67" s="1010">
        <f>Periods!$F$21</f>
        <v>43549</v>
      </c>
      <c r="O67" s="1010">
        <f>Periods!$F$21</f>
        <v>43549</v>
      </c>
      <c r="P67" s="1010">
        <f>Periods!$F$21</f>
        <v>43549</v>
      </c>
      <c r="Q67" s="1010">
        <f>Periods!$F$21</f>
        <v>43549</v>
      </c>
      <c r="R67" s="1010">
        <f>Periods!$F$21</f>
        <v>43549</v>
      </c>
      <c r="S67" s="309"/>
      <c r="T67" s="908" t="str">
        <f t="shared" si="1"/>
        <v>i</v>
      </c>
      <c r="U67" s="1006">
        <f t="shared" si="2"/>
        <v>83</v>
      </c>
      <c r="V67" s="1006">
        <f t="shared" si="3"/>
        <v>83</v>
      </c>
      <c r="W67" s="1006">
        <f t="shared" si="4"/>
        <v>83</v>
      </c>
      <c r="X67" s="1006">
        <f t="shared" si="5"/>
        <v>83</v>
      </c>
      <c r="Y67" s="1006">
        <f t="shared" si="6"/>
        <v>83</v>
      </c>
      <c r="Z67" s="1006">
        <f t="shared" si="7"/>
        <v>83</v>
      </c>
      <c r="AA67" s="1006">
        <f t="shared" si="8"/>
        <v>83</v>
      </c>
      <c r="AB67" s="1006">
        <f t="shared" si="9"/>
        <v>83</v>
      </c>
      <c r="AC67" s="1006">
        <f t="shared" si="10"/>
        <v>83</v>
      </c>
      <c r="AD67" s="1006">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0">
        <f>Periods!$F$21</f>
        <v>43549</v>
      </c>
      <c r="J68" s="1010">
        <f>Periods!$F$21</f>
        <v>43549</v>
      </c>
      <c r="K68" s="1010">
        <f>Periods!$F$21</f>
        <v>43549</v>
      </c>
      <c r="L68" s="1010">
        <f>Periods!$F$21</f>
        <v>43549</v>
      </c>
      <c r="M68" s="1010">
        <f>Periods!$F$21</f>
        <v>43549</v>
      </c>
      <c r="N68" s="1010">
        <f>Periods!$F$21</f>
        <v>43549</v>
      </c>
      <c r="O68" s="1010">
        <f>Periods!$F$21</f>
        <v>43549</v>
      </c>
      <c r="P68" s="1010">
        <f>Periods!$F$21</f>
        <v>43549</v>
      </c>
      <c r="Q68" s="1010">
        <f>Periods!$F$21</f>
        <v>43549</v>
      </c>
      <c r="R68" s="1010">
        <f>Periods!$F$21</f>
        <v>43549</v>
      </c>
      <c r="S68" s="309"/>
      <c r="T68" s="908" t="str">
        <f t="shared" si="1"/>
        <v>k</v>
      </c>
      <c r="U68" s="1006">
        <f t="shared" si="2"/>
        <v>83</v>
      </c>
      <c r="V68" s="1006">
        <f t="shared" si="3"/>
        <v>83</v>
      </c>
      <c r="W68" s="1006">
        <f t="shared" si="4"/>
        <v>83</v>
      </c>
      <c r="X68" s="1006">
        <f t="shared" si="5"/>
        <v>83</v>
      </c>
      <c r="Y68" s="1006">
        <f t="shared" si="6"/>
        <v>83</v>
      </c>
      <c r="Z68" s="1006">
        <f t="shared" si="7"/>
        <v>83</v>
      </c>
      <c r="AA68" s="1006">
        <f t="shared" si="8"/>
        <v>83</v>
      </c>
      <c r="AB68" s="1006">
        <f t="shared" si="9"/>
        <v>83</v>
      </c>
      <c r="AC68" s="1006">
        <f t="shared" si="10"/>
        <v>83</v>
      </c>
      <c r="AD68" s="1006">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0">
        <f>Periods!$F$21</f>
        <v>43549</v>
      </c>
      <c r="J69" s="1010">
        <f>Periods!$F$21</f>
        <v>43549</v>
      </c>
      <c r="K69" s="1010">
        <f>Periods!$F$21</f>
        <v>43549</v>
      </c>
      <c r="L69" s="1010">
        <f>Periods!$F$21</f>
        <v>43549</v>
      </c>
      <c r="M69" s="1010">
        <f>Periods!$F$21</f>
        <v>43549</v>
      </c>
      <c r="N69" s="1010">
        <f>Periods!$F$21</f>
        <v>43549</v>
      </c>
      <c r="O69" s="1010">
        <f>Periods!$F$21</f>
        <v>43549</v>
      </c>
      <c r="P69" s="1010">
        <f>Periods!$F$21</f>
        <v>43549</v>
      </c>
      <c r="Q69" s="1010">
        <f>Periods!$F$21</f>
        <v>43549</v>
      </c>
      <c r="R69" s="1010">
        <f>Periods!$F$21</f>
        <v>43549</v>
      </c>
      <c r="S69" s="309"/>
      <c r="T69" s="908" t="str">
        <f t="shared" si="1"/>
        <v>l</v>
      </c>
      <c r="U69" s="1006">
        <f t="shared" si="2"/>
        <v>83</v>
      </c>
      <c r="V69" s="1006">
        <f t="shared" si="3"/>
        <v>83</v>
      </c>
      <c r="W69" s="1006">
        <f t="shared" si="4"/>
        <v>83</v>
      </c>
      <c r="X69" s="1006">
        <f t="shared" si="5"/>
        <v>83</v>
      </c>
      <c r="Y69" s="1006">
        <f t="shared" si="6"/>
        <v>83</v>
      </c>
      <c r="Z69" s="1006">
        <f t="shared" si="7"/>
        <v>83</v>
      </c>
      <c r="AA69" s="1006">
        <f t="shared" si="8"/>
        <v>83</v>
      </c>
      <c r="AB69" s="1006">
        <f t="shared" si="9"/>
        <v>83</v>
      </c>
      <c r="AC69" s="1006">
        <f t="shared" si="10"/>
        <v>83</v>
      </c>
      <c r="AD69" s="1006">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0">
        <f>Periods!$F$21</f>
        <v>43549</v>
      </c>
      <c r="J70" s="1010">
        <f>Periods!$F$21</f>
        <v>43549</v>
      </c>
      <c r="K70" s="1010">
        <f>Periods!$F$21</f>
        <v>43549</v>
      </c>
      <c r="L70" s="1010">
        <f>Periods!$F$21</f>
        <v>43549</v>
      </c>
      <c r="M70" s="1010">
        <f>Periods!$F$21</f>
        <v>43549</v>
      </c>
      <c r="N70" s="1010">
        <f>Periods!$F$21</f>
        <v>43549</v>
      </c>
      <c r="O70" s="1010">
        <f>Periods!$F$21</f>
        <v>43549</v>
      </c>
      <c r="P70" s="1010">
        <f>Periods!$F$21</f>
        <v>43549</v>
      </c>
      <c r="Q70" s="1010">
        <f>Periods!$F$21</f>
        <v>43549</v>
      </c>
      <c r="R70" s="1010">
        <f>Periods!$F$21</f>
        <v>43549</v>
      </c>
      <c r="S70" s="309"/>
      <c r="T70" s="908" t="str">
        <f t="shared" si="1"/>
        <v>o</v>
      </c>
      <c r="U70" s="1006">
        <f t="shared" si="2"/>
        <v>83</v>
      </c>
      <c r="V70" s="1006">
        <f t="shared" si="3"/>
        <v>83</v>
      </c>
      <c r="W70" s="1006">
        <f t="shared" si="4"/>
        <v>83</v>
      </c>
      <c r="X70" s="1006">
        <f t="shared" si="5"/>
        <v>83</v>
      </c>
      <c r="Y70" s="1006">
        <f t="shared" si="6"/>
        <v>83</v>
      </c>
      <c r="Z70" s="1006">
        <f t="shared" si="7"/>
        <v>83</v>
      </c>
      <c r="AA70" s="1006">
        <f t="shared" si="8"/>
        <v>83</v>
      </c>
      <c r="AB70" s="1006">
        <f t="shared" si="9"/>
        <v>83</v>
      </c>
      <c r="AC70" s="1006">
        <f t="shared" si="10"/>
        <v>83</v>
      </c>
      <c r="AD70" s="1006">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0">
        <f>Periods!$F$21</f>
        <v>43549</v>
      </c>
      <c r="J71" s="1010">
        <f>Periods!$F$21</f>
        <v>43549</v>
      </c>
      <c r="K71" s="1010">
        <f>Periods!$F$21</f>
        <v>43549</v>
      </c>
      <c r="L71" s="1010">
        <f>Periods!$F$21</f>
        <v>43549</v>
      </c>
      <c r="M71" s="1010">
        <f>Periods!$F$21</f>
        <v>43549</v>
      </c>
      <c r="N71" s="1010">
        <f>Periods!$F$21</f>
        <v>43549</v>
      </c>
      <c r="O71" s="1010">
        <f>Periods!$F$21</f>
        <v>43549</v>
      </c>
      <c r="P71" s="1010">
        <f>Periods!$F$21</f>
        <v>43549</v>
      </c>
      <c r="Q71" s="1010">
        <f>Periods!$F$21</f>
        <v>43549</v>
      </c>
      <c r="R71" s="1010">
        <f>Periods!$F$21</f>
        <v>43549</v>
      </c>
      <c r="S71" s="309"/>
      <c r="T71" s="908" t="str">
        <f t="shared" si="1"/>
        <v>od</v>
      </c>
      <c r="U71" s="1006">
        <f t="shared" si="2"/>
        <v>83</v>
      </c>
      <c r="V71" s="1006">
        <f t="shared" si="3"/>
        <v>83</v>
      </c>
      <c r="W71" s="1006">
        <f t="shared" si="4"/>
        <v>83</v>
      </c>
      <c r="X71" s="1006">
        <f t="shared" si="5"/>
        <v>83</v>
      </c>
      <c r="Y71" s="1006">
        <f t="shared" si="6"/>
        <v>83</v>
      </c>
      <c r="Z71" s="1006">
        <f t="shared" si="7"/>
        <v>83</v>
      </c>
      <c r="AA71" s="1006">
        <f t="shared" si="8"/>
        <v>83</v>
      </c>
      <c r="AB71" s="1006">
        <f t="shared" si="9"/>
        <v>83</v>
      </c>
      <c r="AC71" s="1006">
        <f t="shared" si="10"/>
        <v>83</v>
      </c>
      <c r="AD71" s="1006">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0">
        <f>Periods!$F$21</f>
        <v>43549</v>
      </c>
      <c r="J72" s="1010">
        <f>Periods!$F$21</f>
        <v>43549</v>
      </c>
      <c r="K72" s="1010">
        <f>Periods!$F$21</f>
        <v>43549</v>
      </c>
      <c r="L72" s="1010">
        <f>Periods!$F$21</f>
        <v>43549</v>
      </c>
      <c r="M72" s="1010">
        <f>Periods!$F$21</f>
        <v>43549</v>
      </c>
      <c r="N72" s="1010">
        <f>Periods!$F$21</f>
        <v>43549</v>
      </c>
      <c r="O72" s="1010">
        <f>Periods!$F$21</f>
        <v>43549</v>
      </c>
      <c r="P72" s="1010">
        <f>Periods!$F$21</f>
        <v>43549</v>
      </c>
      <c r="Q72" s="1010">
        <f>Periods!$F$21</f>
        <v>43549</v>
      </c>
      <c r="R72" s="1010">
        <f>Periods!$F$21</f>
        <v>43549</v>
      </c>
      <c r="S72" s="309"/>
      <c r="T72" s="908" t="str">
        <f t="shared" si="1"/>
        <v>of</v>
      </c>
      <c r="U72" s="1006">
        <f t="shared" si="2"/>
        <v>83</v>
      </c>
      <c r="V72" s="1006">
        <f t="shared" si="3"/>
        <v>83</v>
      </c>
      <c r="W72" s="1006">
        <f t="shared" si="4"/>
        <v>83</v>
      </c>
      <c r="X72" s="1006">
        <f t="shared" si="5"/>
        <v>83</v>
      </c>
      <c r="Y72" s="1006">
        <f t="shared" si="6"/>
        <v>83</v>
      </c>
      <c r="Z72" s="1006">
        <f t="shared" si="7"/>
        <v>83</v>
      </c>
      <c r="AA72" s="1006">
        <f t="shared" si="8"/>
        <v>83</v>
      </c>
      <c r="AB72" s="1006">
        <f t="shared" si="9"/>
        <v>83</v>
      </c>
      <c r="AC72" s="1006">
        <f t="shared" si="10"/>
        <v>83</v>
      </c>
      <c r="AD72" s="1006">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0">
        <f>Periods!$F$21</f>
        <v>43549</v>
      </c>
      <c r="J73" s="1010">
        <f>Periods!$F$21</f>
        <v>43549</v>
      </c>
      <c r="K73" s="1010">
        <f>Periods!$F$21</f>
        <v>43549</v>
      </c>
      <c r="L73" s="1010">
        <f>Periods!$F$21</f>
        <v>43549</v>
      </c>
      <c r="M73" s="1010">
        <f>Periods!$F$21</f>
        <v>43549</v>
      </c>
      <c r="N73" s="1010">
        <f>Periods!$F$21</f>
        <v>43549</v>
      </c>
      <c r="O73" s="1010">
        <f>Periods!$F$21</f>
        <v>43549</v>
      </c>
      <c r="P73" s="1010">
        <f>Periods!$F$21</f>
        <v>43549</v>
      </c>
      <c r="Q73" s="1010">
        <f>Periods!$F$21</f>
        <v>43549</v>
      </c>
      <c r="R73" s="1010">
        <f>Periods!$F$21</f>
        <v>43549</v>
      </c>
      <c r="S73" s="309"/>
      <c r="T73" s="908" t="str">
        <f t="shared" si="1"/>
        <v>r</v>
      </c>
      <c r="U73" s="1006">
        <f t="shared" si="2"/>
        <v>83</v>
      </c>
      <c r="V73" s="1006">
        <f t="shared" si="3"/>
        <v>83</v>
      </c>
      <c r="W73" s="1006">
        <f t="shared" si="4"/>
        <v>83</v>
      </c>
      <c r="X73" s="1006">
        <f t="shared" si="5"/>
        <v>83</v>
      </c>
      <c r="Y73" s="1006">
        <f t="shared" si="6"/>
        <v>83</v>
      </c>
      <c r="Z73" s="1006">
        <f t="shared" si="7"/>
        <v>83</v>
      </c>
      <c r="AA73" s="1006">
        <f t="shared" si="8"/>
        <v>83</v>
      </c>
      <c r="AB73" s="1006">
        <f t="shared" si="9"/>
        <v>83</v>
      </c>
      <c r="AC73" s="1006">
        <f t="shared" si="10"/>
        <v>83</v>
      </c>
      <c r="AD73" s="1006">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0">
        <f>Periods!$F$21</f>
        <v>43549</v>
      </c>
      <c r="J74" s="1010">
        <f>Periods!$F$21</f>
        <v>43549</v>
      </c>
      <c r="K74" s="1010">
        <f>Periods!$F$21</f>
        <v>43549</v>
      </c>
      <c r="L74" s="1010">
        <f>Periods!$F$21</f>
        <v>43549</v>
      </c>
      <c r="M74" s="1010">
        <f>Periods!$F$21</f>
        <v>43549</v>
      </c>
      <c r="N74" s="1010">
        <f>Periods!$F$21</f>
        <v>43549</v>
      </c>
      <c r="O74" s="1010">
        <f>Periods!$F$21</f>
        <v>43549</v>
      </c>
      <c r="P74" s="1010">
        <f>Periods!$F$21</f>
        <v>43549</v>
      </c>
      <c r="Q74" s="1010">
        <f>Periods!$F$21</f>
        <v>43549</v>
      </c>
      <c r="R74" s="1010">
        <f>Periods!$F$21</f>
        <v>43549</v>
      </c>
      <c r="S74" s="309"/>
      <c r="T74" s="908" t="str">
        <f t="shared" si="1"/>
        <v>rd</v>
      </c>
      <c r="U74" s="1006">
        <f t="shared" si="2"/>
        <v>83</v>
      </c>
      <c r="V74" s="1006">
        <f t="shared" si="3"/>
        <v>83</v>
      </c>
      <c r="W74" s="1006">
        <f t="shared" si="4"/>
        <v>83</v>
      </c>
      <c r="X74" s="1006">
        <f t="shared" si="5"/>
        <v>83</v>
      </c>
      <c r="Y74" s="1006">
        <f t="shared" si="6"/>
        <v>83</v>
      </c>
      <c r="Z74" s="1006">
        <f t="shared" si="7"/>
        <v>83</v>
      </c>
      <c r="AA74" s="1006">
        <f t="shared" si="8"/>
        <v>83</v>
      </c>
      <c r="AB74" s="1006">
        <f t="shared" si="9"/>
        <v>83</v>
      </c>
      <c r="AC74" s="1006">
        <f t="shared" si="10"/>
        <v>83</v>
      </c>
      <c r="AD74" s="1006">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0">
        <f>Periods!$F$21</f>
        <v>43549</v>
      </c>
      <c r="J75" s="1010">
        <f>Periods!$F$21</f>
        <v>43549</v>
      </c>
      <c r="K75" s="1010">
        <f>Periods!$F$21</f>
        <v>43549</v>
      </c>
      <c r="L75" s="1010">
        <f>Periods!$F$21</f>
        <v>43549</v>
      </c>
      <c r="M75" s="1010">
        <f>Periods!$F$21</f>
        <v>43549</v>
      </c>
      <c r="N75" s="1010">
        <f>Periods!$F$21</f>
        <v>43549</v>
      </c>
      <c r="O75" s="1010">
        <f>Periods!$F$21</f>
        <v>43549</v>
      </c>
      <c r="P75" s="1010">
        <f>Periods!$F$21</f>
        <v>43549</v>
      </c>
      <c r="Q75" s="1010">
        <f>Periods!$F$21</f>
        <v>43549</v>
      </c>
      <c r="R75" s="1010">
        <f>Periods!$F$21</f>
        <v>43549</v>
      </c>
      <c r="S75" s="309"/>
      <c r="T75" s="908" t="str">
        <f t="shared" si="1"/>
        <v>v</v>
      </c>
      <c r="U75" s="1006">
        <f t="shared" si="2"/>
        <v>83</v>
      </c>
      <c r="V75" s="1006">
        <f t="shared" si="3"/>
        <v>83</v>
      </c>
      <c r="W75" s="1006">
        <f t="shared" si="4"/>
        <v>83</v>
      </c>
      <c r="X75" s="1006">
        <f t="shared" si="5"/>
        <v>83</v>
      </c>
      <c r="Y75" s="1006">
        <f t="shared" si="6"/>
        <v>83</v>
      </c>
      <c r="Z75" s="1006">
        <f t="shared" si="7"/>
        <v>83</v>
      </c>
      <c r="AA75" s="1006">
        <f t="shared" si="8"/>
        <v>83</v>
      </c>
      <c r="AB75" s="1006">
        <f t="shared" si="9"/>
        <v>83</v>
      </c>
      <c r="AC75" s="1006">
        <f t="shared" si="10"/>
        <v>83</v>
      </c>
      <c r="AD75" s="1006">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0">
        <f>Periods!$F$21</f>
        <v>43549</v>
      </c>
      <c r="J76" s="1010">
        <f>Periods!$F$21</f>
        <v>43549</v>
      </c>
      <c r="K76" s="1010">
        <f>Periods!$F$21</f>
        <v>43549</v>
      </c>
      <c r="L76" s="1010">
        <f>Periods!$F$21</f>
        <v>43549</v>
      </c>
      <c r="M76" s="1010">
        <f>Periods!$F$21</f>
        <v>43549</v>
      </c>
      <c r="N76" s="1010">
        <f>Periods!$F$21</f>
        <v>43549</v>
      </c>
      <c r="O76" s="1010">
        <f>Periods!$F$21</f>
        <v>43549</v>
      </c>
      <c r="P76" s="1010">
        <f>Periods!$F$21</f>
        <v>43549</v>
      </c>
      <c r="Q76" s="1010">
        <f>Periods!$F$21</f>
        <v>43549</v>
      </c>
      <c r="R76" s="1010">
        <f>Periods!$F$21</f>
        <v>43549</v>
      </c>
      <c r="S76" s="309"/>
      <c r="T76" s="908" t="str">
        <f t="shared" si="1"/>
        <v>w</v>
      </c>
      <c r="U76" s="1006">
        <f t="shared" si="2"/>
        <v>83</v>
      </c>
      <c r="V76" s="1006">
        <f t="shared" si="3"/>
        <v>83</v>
      </c>
      <c r="W76" s="1006">
        <f t="shared" si="4"/>
        <v>83</v>
      </c>
      <c r="X76" s="1006">
        <f t="shared" si="5"/>
        <v>83</v>
      </c>
      <c r="Y76" s="1006">
        <f t="shared" si="6"/>
        <v>83</v>
      </c>
      <c r="Z76" s="1006">
        <f t="shared" si="7"/>
        <v>83</v>
      </c>
      <c r="AA76" s="1006">
        <f t="shared" si="8"/>
        <v>83</v>
      </c>
      <c r="AB76" s="1006">
        <f t="shared" si="9"/>
        <v>83</v>
      </c>
      <c r="AC76" s="1006">
        <f t="shared" si="10"/>
        <v>83</v>
      </c>
      <c r="AD76" s="1006">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0">
        <f>Periods!$F$21</f>
        <v>43549</v>
      </c>
      <c r="J77" s="1010">
        <f>Periods!$F$21</f>
        <v>43549</v>
      </c>
      <c r="K77" s="1010">
        <f>Periods!$F$21</f>
        <v>43549</v>
      </c>
      <c r="L77" s="1010">
        <f>Periods!$F$21</f>
        <v>43549</v>
      </c>
      <c r="M77" s="1010">
        <f>Periods!$F$21</f>
        <v>43549</v>
      </c>
      <c r="N77" s="1010">
        <f>Periods!$F$21</f>
        <v>43549</v>
      </c>
      <c r="O77" s="1010">
        <f>Periods!$F$21</f>
        <v>43549</v>
      </c>
      <c r="P77" s="1010">
        <f>Periods!$F$21</f>
        <v>43549</v>
      </c>
      <c r="Q77" s="1010">
        <f>Periods!$F$21</f>
        <v>43549</v>
      </c>
      <c r="R77" s="1010">
        <f>Periods!$F$21</f>
        <v>43549</v>
      </c>
      <c r="S77" s="309"/>
      <c r="T77" s="908" t="str">
        <f t="shared" si="1"/>
        <v>wd</v>
      </c>
      <c r="U77" s="1006">
        <f t="shared" si="2"/>
        <v>83</v>
      </c>
      <c r="V77" s="1006">
        <f t="shared" si="3"/>
        <v>83</v>
      </c>
      <c r="W77" s="1006">
        <f t="shared" si="4"/>
        <v>83</v>
      </c>
      <c r="X77" s="1006">
        <f t="shared" si="5"/>
        <v>83</v>
      </c>
      <c r="Y77" s="1006">
        <f t="shared" si="6"/>
        <v>83</v>
      </c>
      <c r="Z77" s="1006">
        <f t="shared" si="7"/>
        <v>83</v>
      </c>
      <c r="AA77" s="1006">
        <f t="shared" si="8"/>
        <v>83</v>
      </c>
      <c r="AB77" s="1006">
        <f t="shared" si="9"/>
        <v>83</v>
      </c>
      <c r="AC77" s="1006">
        <f t="shared" si="10"/>
        <v>83</v>
      </c>
      <c r="AD77" s="1006">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0">
        <f>Periods!$F$21</f>
        <v>43549</v>
      </c>
      <c r="J78" s="1010">
        <f>Periods!$F$21</f>
        <v>43549</v>
      </c>
      <c r="K78" s="1010">
        <f>Periods!$F$21</f>
        <v>43549</v>
      </c>
      <c r="L78" s="1010">
        <f>Periods!$F$21</f>
        <v>43549</v>
      </c>
      <c r="M78" s="1010">
        <f>Periods!$F$21</f>
        <v>43549</v>
      </c>
      <c r="N78" s="1010">
        <f>Periods!$F$21</f>
        <v>43549</v>
      </c>
      <c r="O78" s="1010">
        <f>Periods!$F$21</f>
        <v>43549</v>
      </c>
      <c r="P78" s="1010">
        <f>Periods!$F$21</f>
        <v>43549</v>
      </c>
      <c r="Q78" s="1010">
        <f>Periods!$F$21</f>
        <v>43549</v>
      </c>
      <c r="R78" s="1010">
        <f>Periods!$F$21</f>
        <v>43549</v>
      </c>
      <c r="S78" s="309"/>
      <c r="T78" s="908" t="str">
        <f t="shared" si="1"/>
        <v>z</v>
      </c>
      <c r="U78" s="1006">
        <f t="shared" si="2"/>
        <v>83</v>
      </c>
      <c r="V78" s="1006">
        <f t="shared" si="3"/>
        <v>83</v>
      </c>
      <c r="W78" s="1006">
        <f t="shared" si="4"/>
        <v>83</v>
      </c>
      <c r="X78" s="1006">
        <f t="shared" si="5"/>
        <v>83</v>
      </c>
      <c r="Y78" s="1006">
        <f t="shared" si="6"/>
        <v>83</v>
      </c>
      <c r="Z78" s="1006">
        <f t="shared" si="7"/>
        <v>83</v>
      </c>
      <c r="AA78" s="1006">
        <f t="shared" si="8"/>
        <v>83</v>
      </c>
      <c r="AB78" s="1006">
        <f t="shared" si="9"/>
        <v>83</v>
      </c>
      <c r="AC78" s="1006">
        <f t="shared" si="10"/>
        <v>83</v>
      </c>
      <c r="AD78" s="1006">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0">
        <f>Periods!$F$21</f>
        <v>43549</v>
      </c>
      <c r="J79" s="1010">
        <f>Periods!$F$21</f>
        <v>43549</v>
      </c>
      <c r="K79" s="1010">
        <f>Periods!$F$21</f>
        <v>43549</v>
      </c>
      <c r="L79" s="1010">
        <f>Periods!$F$21</f>
        <v>43549</v>
      </c>
      <c r="M79" s="1010">
        <f>Periods!$F$21</f>
        <v>43549</v>
      </c>
      <c r="N79" s="1010">
        <f>Periods!$F$21</f>
        <v>43549</v>
      </c>
      <c r="O79" s="1010">
        <f>Periods!$F$21</f>
        <v>43549</v>
      </c>
      <c r="P79" s="1010">
        <f>Periods!$F$21</f>
        <v>43549</v>
      </c>
      <c r="Q79" s="1010">
        <f>Periods!$F$21</f>
        <v>43549</v>
      </c>
      <c r="R79" s="1010">
        <f>Periods!$F$21</f>
        <v>43549</v>
      </c>
      <c r="S79" s="309"/>
      <c r="T79" s="908" t="str">
        <f t="shared" si="1"/>
        <v>zd</v>
      </c>
      <c r="U79" s="1006">
        <f t="shared" si="2"/>
        <v>83</v>
      </c>
      <c r="V79" s="1006">
        <f t="shared" si="3"/>
        <v>83</v>
      </c>
      <c r="W79" s="1006">
        <f t="shared" si="4"/>
        <v>83</v>
      </c>
      <c r="X79" s="1006">
        <f t="shared" si="5"/>
        <v>83</v>
      </c>
      <c r="Y79" s="1006">
        <f t="shared" si="6"/>
        <v>83</v>
      </c>
      <c r="Z79" s="1006">
        <f t="shared" si="7"/>
        <v>83</v>
      </c>
      <c r="AA79" s="1006">
        <f t="shared" si="8"/>
        <v>83</v>
      </c>
      <c r="AB79" s="1006">
        <f t="shared" si="9"/>
        <v>83</v>
      </c>
      <c r="AC79" s="1006">
        <f t="shared" si="10"/>
        <v>83</v>
      </c>
      <c r="AD79" s="1006">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6">
        <f>MIN(364,INT((J81 - DATE(YEAR(J81),1,1))))</f>
        <v>304</v>
      </c>
      <c r="J81" s="1010">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58" t="s">
        <v>370</v>
      </c>
      <c r="I115" s="1058"/>
      <c r="J115" s="1058"/>
      <c r="K115" s="299"/>
      <c r="L115" s="311"/>
      <c r="M115" s="1057" t="s">
        <v>281</v>
      </c>
      <c r="N115" s="1057"/>
      <c r="O115" s="1057"/>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630"/>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1123</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1123</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1123</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1123</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1159</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0">
        <v>1.2</v>
      </c>
      <c r="J265" s="1000">
        <v>1</v>
      </c>
      <c r="K265" s="1000">
        <v>1.22</v>
      </c>
      <c r="L265" s="1000">
        <v>0.87</v>
      </c>
      <c r="M265" s="1000">
        <v>1.05</v>
      </c>
      <c r="N265" s="1000">
        <v>0.83</v>
      </c>
      <c r="O265" s="1001">
        <v>0.95</v>
      </c>
      <c r="P265" s="1001">
        <v>0.65</v>
      </c>
      <c r="Q265" s="1001">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5">
        <f>IF($S267,H267/VLOOKUP($M225,CropResidue!$H$94:$L$110,5,FALSE)/VLOOKUP($M225,CropResidue!$H$94:$L$110,4,FALSE)/VLOOKUP($M225,CropResidue!$H$94:$L$110,2,FALSE)*VLOOKUP($M225,CropResidue!$G$153:$H$169,2,FALSE),Crop!H267)</f>
        <v>0</v>
      </c>
      <c r="V267" s="1005">
        <f>IF($S267,I267/VLOOKUP($M225,CropResidue!$H$94:$L$110,5,FALSE)/VLOOKUP($M225,CropResidue!$H$94:$L$110,4,FALSE)/VLOOKUP($M225,CropResidue!$H$94:$L$110,2,FALSE)*VLOOKUP($M225,CropResidue!$G$153:$H$169,2,FALSE),Crop!I267)</f>
        <v>0</v>
      </c>
      <c r="W267" s="1005">
        <f>IF($S267,J267/VLOOKUP($M225,CropResidue!$H$94:$L$110,5,FALSE)/VLOOKUP($M225,CropResidue!$H$94:$L$110,4,FALSE)/VLOOKUP($M225,CropResidue!$H$94:$L$110,2,FALSE)*VLOOKUP($M225,CropResidue!$G$153:$H$169,2,FALSE),Crop!J267)</f>
        <v>0</v>
      </c>
      <c r="X267" s="1005">
        <f>IF($S267,K267/VLOOKUP($M225,CropResidue!$H$94:$L$110,5,FALSE)/VLOOKUP($M225,CropResidue!$H$94:$L$110,4,FALSE)/VLOOKUP($M225,CropResidue!$H$94:$L$110,2,FALSE)*VLOOKUP($M225,CropResidue!$G$153:$H$169,2,FALSE),Crop!K267)</f>
        <v>0</v>
      </c>
      <c r="Y267" s="1005">
        <f>IF($S267,L267/VLOOKUP($M225,CropResidue!$H$94:$L$110,5,FALSE)/VLOOKUP($M225,CropResidue!$H$94:$L$110,4,FALSE)/VLOOKUP($M225,CropResidue!$H$94:$L$110,2,FALSE)*VLOOKUP($M225,CropResidue!$G$153:$H$169,2,FALSE),Crop!L267)</f>
        <v>0</v>
      </c>
      <c r="Z267" s="1005">
        <f>IF($S267,M267/VLOOKUP($M225,CropResidue!$H$94:$L$110,5,FALSE)/VLOOKUP($M225,CropResidue!$H$94:$L$110,4,FALSE)/VLOOKUP($M225,CropResidue!$H$94:$L$110,2,FALSE)*VLOOKUP($M225,CropResidue!$G$153:$H$169,2,FALSE),Crop!M267)</f>
        <v>0</v>
      </c>
      <c r="AA267" s="1005">
        <f>IF($S267,N267/VLOOKUP($M225,CropResidue!$H$94:$L$110,5,FALSE)/VLOOKUP($M225,CropResidue!$H$94:$L$110,4,FALSE)/VLOOKUP($M225,CropResidue!$H$94:$L$110,2,FALSE)*VLOOKUP($M225,CropResidue!$G$153:$H$169,2,FALSE),Crop!N267)</f>
        <v>0</v>
      </c>
      <c r="AB267" s="1005">
        <f>IF($S267,O267/VLOOKUP($M225,CropResidue!$H$94:$L$110,5,FALSE)/VLOOKUP($M225,CropResidue!$H$94:$L$110,4,FALSE)/VLOOKUP($M225,CropResidue!$H$94:$L$110,2,FALSE)*VLOOKUP($M225,CropResidue!$G$153:$H$169,2,FALSE),Crop!O267)</f>
        <v>0</v>
      </c>
      <c r="AC267" s="1005">
        <f>IF($S267,P267/VLOOKUP($M225,CropResidue!$H$94:$L$110,5,FALSE)/VLOOKUP($M225,CropResidue!$H$94:$L$110,4,FALSE)/VLOOKUP($M225,CropResidue!$H$94:$L$110,2,FALSE)*VLOOKUP($M225,CropResidue!$G$153:$H$169,2,FALSE),Crop!P267)</f>
        <v>0</v>
      </c>
      <c r="AD267" s="1005">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5">
        <f>IF($S268,H268/VLOOKUP($M226,CropResidue!$H$94:$L$110,5,FALSE)/VLOOKUP($M226,CropResidue!$H$94:$L$110,4,FALSE)/VLOOKUP($M226,CropResidue!$H$94:$L$110,2,FALSE)*VLOOKUP($M226,CropResidue!$G$153:$H$169,2,FALSE),Crop!H268)</f>
        <v>0</v>
      </c>
      <c r="V268" s="1005">
        <f>IF($S268,I268/VLOOKUP($M226,CropResidue!$H$94:$L$110,5,FALSE)/VLOOKUP($M226,CropResidue!$H$94:$L$110,4,FALSE)/VLOOKUP($M226,CropResidue!$H$94:$L$110,2,FALSE)*VLOOKUP($M226,CropResidue!$G$153:$H$169,2,FALSE),Crop!I268)</f>
        <v>0</v>
      </c>
      <c r="W268" s="1005">
        <f>IF($S268,J268/VLOOKUP($M226,CropResidue!$H$94:$L$110,5,FALSE)/VLOOKUP($M226,CropResidue!$H$94:$L$110,4,FALSE)/VLOOKUP($M226,CropResidue!$H$94:$L$110,2,FALSE)*VLOOKUP($M226,CropResidue!$G$153:$H$169,2,FALSE),Crop!J268)</f>
        <v>0</v>
      </c>
      <c r="X268" s="1005">
        <f>IF($S268,K268/VLOOKUP($M226,CropResidue!$H$94:$L$110,5,FALSE)/VLOOKUP($M226,CropResidue!$H$94:$L$110,4,FALSE)/VLOOKUP($M226,CropResidue!$H$94:$L$110,2,FALSE)*VLOOKUP($M226,CropResidue!$G$153:$H$169,2,FALSE),Crop!K268)</f>
        <v>0</v>
      </c>
      <c r="Y268" s="1005">
        <f>IF($S268,L268/VLOOKUP($M226,CropResidue!$H$94:$L$110,5,FALSE)/VLOOKUP($M226,CropResidue!$H$94:$L$110,4,FALSE)/VLOOKUP($M226,CropResidue!$H$94:$L$110,2,FALSE)*VLOOKUP($M226,CropResidue!$G$153:$H$169,2,FALSE),Crop!L268)</f>
        <v>0</v>
      </c>
      <c r="Z268" s="1005">
        <f>IF($S268,M268/VLOOKUP($M226,CropResidue!$H$94:$L$110,5,FALSE)/VLOOKUP($M226,CropResidue!$H$94:$L$110,4,FALSE)/VLOOKUP($M226,CropResidue!$H$94:$L$110,2,FALSE)*VLOOKUP($M226,CropResidue!$G$153:$H$169,2,FALSE),Crop!M268)</f>
        <v>0</v>
      </c>
      <c r="AA268" s="1005">
        <f>IF($S268,N268/VLOOKUP($M226,CropResidue!$H$94:$L$110,5,FALSE)/VLOOKUP($M226,CropResidue!$H$94:$L$110,4,FALSE)/VLOOKUP($M226,CropResidue!$H$94:$L$110,2,FALSE)*VLOOKUP($M226,CropResidue!$G$153:$H$169,2,FALSE),Crop!N268)</f>
        <v>0</v>
      </c>
      <c r="AB268" s="1005">
        <f>IF($S268,O268/VLOOKUP($M226,CropResidue!$H$94:$L$110,5,FALSE)/VLOOKUP($M226,CropResidue!$H$94:$L$110,4,FALSE)/VLOOKUP($M226,CropResidue!$H$94:$L$110,2,FALSE)*VLOOKUP($M226,CropResidue!$G$153:$H$169,2,FALSE),Crop!O268)</f>
        <v>0</v>
      </c>
      <c r="AC268" s="1005">
        <f>IF($S268,P268/VLOOKUP($M226,CropResidue!$H$94:$L$110,5,FALSE)/VLOOKUP($M226,CropResidue!$H$94:$L$110,4,FALSE)/VLOOKUP($M226,CropResidue!$H$94:$L$110,2,FALSE)*VLOOKUP($M226,CropResidue!$G$153:$H$169,2,FALSE),Crop!P268)</f>
        <v>0</v>
      </c>
      <c r="AD268" s="1005">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5">
        <f>IF($S269,H269/VLOOKUP($M227,CropResidue!$H$94:$L$110,5,FALSE)/VLOOKUP($M227,CropResidue!$H$94:$L$110,4,FALSE)/VLOOKUP($M227,CropResidue!$H$94:$L$110,2,FALSE)*VLOOKUP($M227,CropResidue!$G$153:$H$169,2,FALSE),Crop!H269)</f>
        <v>0</v>
      </c>
      <c r="V269" s="1005">
        <f>IF($S269,I269/VLOOKUP($M227,CropResidue!$H$94:$L$110,5,FALSE)/VLOOKUP($M227,CropResidue!$H$94:$L$110,4,FALSE)/VLOOKUP($M227,CropResidue!$H$94:$L$110,2,FALSE)*VLOOKUP($M227,CropResidue!$G$153:$H$169,2,FALSE),Crop!I269)</f>
        <v>0</v>
      </c>
      <c r="W269" s="1005">
        <f>IF($S269,J269/VLOOKUP($M227,CropResidue!$H$94:$L$110,5,FALSE)/VLOOKUP($M227,CropResidue!$H$94:$L$110,4,FALSE)/VLOOKUP($M227,CropResidue!$H$94:$L$110,2,FALSE)*VLOOKUP($M227,CropResidue!$G$153:$H$169,2,FALSE),Crop!J269)</f>
        <v>0</v>
      </c>
      <c r="X269" s="1005">
        <f>IF($S269,K269/VLOOKUP($M227,CropResidue!$H$94:$L$110,5,FALSE)/VLOOKUP($M227,CropResidue!$H$94:$L$110,4,FALSE)/VLOOKUP($M227,CropResidue!$H$94:$L$110,2,FALSE)*VLOOKUP($M227,CropResidue!$G$153:$H$169,2,FALSE),Crop!K269)</f>
        <v>0</v>
      </c>
      <c r="Y269" s="1005">
        <f>IF($S269,L269/VLOOKUP($M227,CropResidue!$H$94:$L$110,5,FALSE)/VLOOKUP($M227,CropResidue!$H$94:$L$110,4,FALSE)/VLOOKUP($M227,CropResidue!$H$94:$L$110,2,FALSE)*VLOOKUP($M227,CropResidue!$G$153:$H$169,2,FALSE),Crop!L269)</f>
        <v>0</v>
      </c>
      <c r="Z269" s="1005">
        <f>IF($S269,M269/VLOOKUP($M227,CropResidue!$H$94:$L$110,5,FALSE)/VLOOKUP($M227,CropResidue!$H$94:$L$110,4,FALSE)/VLOOKUP($M227,CropResidue!$H$94:$L$110,2,FALSE)*VLOOKUP($M227,CropResidue!$G$153:$H$169,2,FALSE),Crop!M269)</f>
        <v>0</v>
      </c>
      <c r="AA269" s="1005">
        <f>IF($S269,N269/VLOOKUP($M227,CropResidue!$H$94:$L$110,5,FALSE)/VLOOKUP($M227,CropResidue!$H$94:$L$110,4,FALSE)/VLOOKUP($M227,CropResidue!$H$94:$L$110,2,FALSE)*VLOOKUP($M227,CropResidue!$G$153:$H$169,2,FALSE),Crop!N269)</f>
        <v>0</v>
      </c>
      <c r="AB269" s="1005">
        <f>IF($S269,O269/VLOOKUP($M227,CropResidue!$H$94:$L$110,5,FALSE)/VLOOKUP($M227,CropResidue!$H$94:$L$110,4,FALSE)/VLOOKUP($M227,CropResidue!$H$94:$L$110,2,FALSE)*VLOOKUP($M227,CropResidue!$G$153:$H$169,2,FALSE),Crop!O269)</f>
        <v>0</v>
      </c>
      <c r="AC269" s="1005">
        <f>IF($S269,P269/VLOOKUP($M227,CropResidue!$H$94:$L$110,5,FALSE)/VLOOKUP($M227,CropResidue!$H$94:$L$110,4,FALSE)/VLOOKUP($M227,CropResidue!$H$94:$L$110,2,FALSE)*VLOOKUP($M227,CropResidue!$G$153:$H$169,2,FALSE),Crop!P269)</f>
        <v>0</v>
      </c>
      <c r="AD269" s="1005">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5">
        <f>IF($S270,H270/VLOOKUP($M228,CropResidue!$H$94:$L$110,5,FALSE)/VLOOKUP($M228,CropResidue!$H$94:$L$110,4,FALSE)/VLOOKUP($M228,CropResidue!$H$94:$L$110,2,FALSE)*VLOOKUP($M228,CropResidue!$G$153:$H$169,2,FALSE),Crop!H270)</f>
        <v>0</v>
      </c>
      <c r="V270" s="1005">
        <f>IF($S270,I270/VLOOKUP($M228,CropResidue!$H$94:$L$110,5,FALSE)/VLOOKUP($M228,CropResidue!$H$94:$L$110,4,FALSE)/VLOOKUP($M228,CropResidue!$H$94:$L$110,2,FALSE)*VLOOKUP($M228,CropResidue!$G$153:$H$169,2,FALSE),Crop!I270)</f>
        <v>0</v>
      </c>
      <c r="W270" s="1005">
        <f>IF($S270,J270/VLOOKUP($M228,CropResidue!$H$94:$L$110,5,FALSE)/VLOOKUP($M228,CropResidue!$H$94:$L$110,4,FALSE)/VLOOKUP($M228,CropResidue!$H$94:$L$110,2,FALSE)*VLOOKUP($M228,CropResidue!$G$153:$H$169,2,FALSE),Crop!J270)</f>
        <v>0</v>
      </c>
      <c r="X270" s="1005">
        <f>IF($S270,K270/VLOOKUP($M228,CropResidue!$H$94:$L$110,5,FALSE)/VLOOKUP($M228,CropResidue!$H$94:$L$110,4,FALSE)/VLOOKUP($M228,CropResidue!$H$94:$L$110,2,FALSE)*VLOOKUP($M228,CropResidue!$G$153:$H$169,2,FALSE),Crop!K270)</f>
        <v>0</v>
      </c>
      <c r="Y270" s="1005">
        <f>IF($S270,L270/VLOOKUP($M228,CropResidue!$H$94:$L$110,5,FALSE)/VLOOKUP($M228,CropResidue!$H$94:$L$110,4,FALSE)/VLOOKUP($M228,CropResidue!$H$94:$L$110,2,FALSE)*VLOOKUP($M228,CropResidue!$G$153:$H$169,2,FALSE),Crop!L270)</f>
        <v>0</v>
      </c>
      <c r="Z270" s="1005">
        <f>IF($S270,M270/VLOOKUP($M228,CropResidue!$H$94:$L$110,5,FALSE)/VLOOKUP($M228,CropResidue!$H$94:$L$110,4,FALSE)/VLOOKUP($M228,CropResidue!$H$94:$L$110,2,FALSE)*VLOOKUP($M228,CropResidue!$G$153:$H$169,2,FALSE),Crop!M270)</f>
        <v>0</v>
      </c>
      <c r="AA270" s="1005">
        <f>IF($S270,N270/VLOOKUP($M228,CropResidue!$H$94:$L$110,5,FALSE)/VLOOKUP($M228,CropResidue!$H$94:$L$110,4,FALSE)/VLOOKUP($M228,CropResidue!$H$94:$L$110,2,FALSE)*VLOOKUP($M228,CropResidue!$G$153:$H$169,2,FALSE),Crop!N270)</f>
        <v>0</v>
      </c>
      <c r="AB270" s="1005">
        <f>IF($S270,O270/VLOOKUP($M228,CropResidue!$H$94:$L$110,5,FALSE)/VLOOKUP($M228,CropResidue!$H$94:$L$110,4,FALSE)/VLOOKUP($M228,CropResidue!$H$94:$L$110,2,FALSE)*VLOOKUP($M228,CropResidue!$G$153:$H$169,2,FALSE),Crop!O270)</f>
        <v>0</v>
      </c>
      <c r="AC270" s="1005">
        <f>IF($S270,P270/VLOOKUP($M228,CropResidue!$H$94:$L$110,5,FALSE)/VLOOKUP($M228,CropResidue!$H$94:$L$110,4,FALSE)/VLOOKUP($M228,CropResidue!$H$94:$L$110,2,FALSE)*VLOOKUP($M228,CropResidue!$G$153:$H$169,2,FALSE),Crop!P270)</f>
        <v>0</v>
      </c>
      <c r="AD270" s="1005">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5">
        <f>IF($S271,H271/VLOOKUP($M229,CropResidue!$H$94:$L$110,5,FALSE)/VLOOKUP($M229,CropResidue!$H$94:$L$110,4,FALSE)/VLOOKUP($M229,CropResidue!$H$94:$L$110,2,FALSE)*VLOOKUP($M229,CropResidue!$G$153:$H$169,2,FALSE),Crop!H271)</f>
        <v>0</v>
      </c>
      <c r="V271" s="1005">
        <f>IF($S271,I271/VLOOKUP($M229,CropResidue!$H$94:$L$110,5,FALSE)/VLOOKUP($M229,CropResidue!$H$94:$L$110,4,FALSE)/VLOOKUP($M229,CropResidue!$H$94:$L$110,2,FALSE)*VLOOKUP($M229,CropResidue!$G$153:$H$169,2,FALSE),Crop!I271)</f>
        <v>0</v>
      </c>
      <c r="W271" s="1005">
        <f>IF($S271,J271/VLOOKUP($M229,CropResidue!$H$94:$L$110,5,FALSE)/VLOOKUP($M229,CropResidue!$H$94:$L$110,4,FALSE)/VLOOKUP($M229,CropResidue!$H$94:$L$110,2,FALSE)*VLOOKUP($M229,CropResidue!$G$153:$H$169,2,FALSE),Crop!J271)</f>
        <v>0</v>
      </c>
      <c r="X271" s="1005">
        <f>IF($S271,K271/VLOOKUP($M229,CropResidue!$H$94:$L$110,5,FALSE)/VLOOKUP($M229,CropResidue!$H$94:$L$110,4,FALSE)/VLOOKUP($M229,CropResidue!$H$94:$L$110,2,FALSE)*VLOOKUP($M229,CropResidue!$G$153:$H$169,2,FALSE),Crop!K271)</f>
        <v>0</v>
      </c>
      <c r="Y271" s="1005">
        <f>IF($S271,L271/VLOOKUP($M229,CropResidue!$H$94:$L$110,5,FALSE)/VLOOKUP($M229,CropResidue!$H$94:$L$110,4,FALSE)/VLOOKUP($M229,CropResidue!$H$94:$L$110,2,FALSE)*VLOOKUP($M229,CropResidue!$G$153:$H$169,2,FALSE),Crop!L271)</f>
        <v>0</v>
      </c>
      <c r="Z271" s="1005">
        <f>IF($S271,M271/VLOOKUP($M229,CropResidue!$H$94:$L$110,5,FALSE)/VLOOKUP($M229,CropResidue!$H$94:$L$110,4,FALSE)/VLOOKUP($M229,CropResidue!$H$94:$L$110,2,FALSE)*VLOOKUP($M229,CropResidue!$G$153:$H$169,2,FALSE),Crop!M271)</f>
        <v>0</v>
      </c>
      <c r="AA271" s="1005">
        <f>IF($S271,N271/VLOOKUP($M229,CropResidue!$H$94:$L$110,5,FALSE)/VLOOKUP($M229,CropResidue!$H$94:$L$110,4,FALSE)/VLOOKUP($M229,CropResidue!$H$94:$L$110,2,FALSE)*VLOOKUP($M229,CropResidue!$G$153:$H$169,2,FALSE),Crop!N271)</f>
        <v>0</v>
      </c>
      <c r="AB271" s="1005">
        <f>IF($S271,O271/VLOOKUP($M229,CropResidue!$H$94:$L$110,5,FALSE)/VLOOKUP($M229,CropResidue!$H$94:$L$110,4,FALSE)/VLOOKUP($M229,CropResidue!$H$94:$L$110,2,FALSE)*VLOOKUP($M229,CropResidue!$G$153:$H$169,2,FALSE),Crop!O271)</f>
        <v>0</v>
      </c>
      <c r="AC271" s="1005">
        <f>IF($S271,P271/VLOOKUP($M229,CropResidue!$H$94:$L$110,5,FALSE)/VLOOKUP($M229,CropResidue!$H$94:$L$110,4,FALSE)/VLOOKUP($M229,CropResidue!$H$94:$L$110,2,FALSE)*VLOOKUP($M229,CropResidue!$G$153:$H$169,2,FALSE),Crop!P271)</f>
        <v>0</v>
      </c>
      <c r="AD271" s="1005">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5">
        <f>IF($S272,H272/VLOOKUP($M230,CropResidue!$H$94:$L$110,5,FALSE)/VLOOKUP($M230,CropResidue!$H$94:$L$110,4,FALSE)/VLOOKUP($M230,CropResidue!$H$94:$L$110,2,FALSE)*VLOOKUP($M230,CropResidue!$G$153:$H$169,2,FALSE),Crop!H272)</f>
        <v>0</v>
      </c>
      <c r="V272" s="1005">
        <f>IF($S272,I272/VLOOKUP($M230,CropResidue!$H$94:$L$110,5,FALSE)/VLOOKUP($M230,CropResidue!$H$94:$L$110,4,FALSE)/VLOOKUP($M230,CropResidue!$H$94:$L$110,2,FALSE)*VLOOKUP($M230,CropResidue!$G$153:$H$169,2,FALSE),Crop!I272)</f>
        <v>0</v>
      </c>
      <c r="W272" s="1005">
        <f>IF($S272,J272/VLOOKUP($M230,CropResidue!$H$94:$L$110,5,FALSE)/VLOOKUP($M230,CropResidue!$H$94:$L$110,4,FALSE)/VLOOKUP($M230,CropResidue!$H$94:$L$110,2,FALSE)*VLOOKUP($M230,CropResidue!$G$153:$H$169,2,FALSE),Crop!J272)</f>
        <v>0</v>
      </c>
      <c r="X272" s="1005">
        <f>IF($S272,K272/VLOOKUP($M230,CropResidue!$H$94:$L$110,5,FALSE)/VLOOKUP($M230,CropResidue!$H$94:$L$110,4,FALSE)/VLOOKUP($M230,CropResidue!$H$94:$L$110,2,FALSE)*VLOOKUP($M230,CropResidue!$G$153:$H$169,2,FALSE),Crop!K272)</f>
        <v>0</v>
      </c>
      <c r="Y272" s="1005">
        <f>IF($S272,L272/VLOOKUP($M230,CropResidue!$H$94:$L$110,5,FALSE)/VLOOKUP($M230,CropResidue!$H$94:$L$110,4,FALSE)/VLOOKUP($M230,CropResidue!$H$94:$L$110,2,FALSE)*VLOOKUP($M230,CropResidue!$G$153:$H$169,2,FALSE),Crop!L272)</f>
        <v>0</v>
      </c>
      <c r="Z272" s="1005">
        <f>IF($S272,M272/VLOOKUP($M230,CropResidue!$H$94:$L$110,5,FALSE)/VLOOKUP($M230,CropResidue!$H$94:$L$110,4,FALSE)/VLOOKUP($M230,CropResidue!$H$94:$L$110,2,FALSE)*VLOOKUP($M230,CropResidue!$G$153:$H$169,2,FALSE),Crop!M272)</f>
        <v>0</v>
      </c>
      <c r="AA272" s="1005">
        <f>IF($S272,N272/VLOOKUP($M230,CropResidue!$H$94:$L$110,5,FALSE)/VLOOKUP($M230,CropResidue!$H$94:$L$110,4,FALSE)/VLOOKUP($M230,CropResidue!$H$94:$L$110,2,FALSE)*VLOOKUP($M230,CropResidue!$G$153:$H$169,2,FALSE),Crop!N272)</f>
        <v>0</v>
      </c>
      <c r="AB272" s="1005">
        <f>IF($S272,O272/VLOOKUP($M230,CropResidue!$H$94:$L$110,5,FALSE)/VLOOKUP($M230,CropResidue!$H$94:$L$110,4,FALSE)/VLOOKUP($M230,CropResidue!$H$94:$L$110,2,FALSE)*VLOOKUP($M230,CropResidue!$G$153:$H$169,2,FALSE),Crop!O272)</f>
        <v>0</v>
      </c>
      <c r="AC272" s="1005">
        <f>IF($S272,P272/VLOOKUP($M230,CropResidue!$H$94:$L$110,5,FALSE)/VLOOKUP($M230,CropResidue!$H$94:$L$110,4,FALSE)/VLOOKUP($M230,CropResidue!$H$94:$L$110,2,FALSE)*VLOOKUP($M230,CropResidue!$G$153:$H$169,2,FALSE),Crop!P272)</f>
        <v>0</v>
      </c>
      <c r="AD272" s="1005">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5">
        <f>IF($S273,H273/VLOOKUP($M231,CropResidue!$H$94:$L$110,5,FALSE)/VLOOKUP($M231,CropResidue!$H$94:$L$110,4,FALSE)/VLOOKUP($M231,CropResidue!$H$94:$L$110,2,FALSE)*VLOOKUP($M231,CropResidue!$G$153:$H$169,2,FALSE),Crop!H273)</f>
        <v>0</v>
      </c>
      <c r="V273" s="1005">
        <f>IF($S273,I273/VLOOKUP($M231,CropResidue!$H$94:$L$110,5,FALSE)/VLOOKUP($M231,CropResidue!$H$94:$L$110,4,FALSE)/VLOOKUP($M231,CropResidue!$H$94:$L$110,2,FALSE)*VLOOKUP($M231,CropResidue!$G$153:$H$169,2,FALSE),Crop!I273)</f>
        <v>0</v>
      </c>
      <c r="W273" s="1005">
        <f>IF($S273,J273/VLOOKUP($M231,CropResidue!$H$94:$L$110,5,FALSE)/VLOOKUP($M231,CropResidue!$H$94:$L$110,4,FALSE)/VLOOKUP($M231,CropResidue!$H$94:$L$110,2,FALSE)*VLOOKUP($M231,CropResidue!$G$153:$H$169,2,FALSE),Crop!J273)</f>
        <v>0</v>
      </c>
      <c r="X273" s="1005">
        <f>IF($S273,K273/VLOOKUP($M231,CropResidue!$H$94:$L$110,5,FALSE)/VLOOKUP($M231,CropResidue!$H$94:$L$110,4,FALSE)/VLOOKUP($M231,CropResidue!$H$94:$L$110,2,FALSE)*VLOOKUP($M231,CropResidue!$G$153:$H$169,2,FALSE),Crop!K273)</f>
        <v>0</v>
      </c>
      <c r="Y273" s="1005">
        <f>IF($S273,L273/VLOOKUP($M231,CropResidue!$H$94:$L$110,5,FALSE)/VLOOKUP($M231,CropResidue!$H$94:$L$110,4,FALSE)/VLOOKUP($M231,CropResidue!$H$94:$L$110,2,FALSE)*VLOOKUP($M231,CropResidue!$G$153:$H$169,2,FALSE),Crop!L273)</f>
        <v>0</v>
      </c>
      <c r="Z273" s="1005">
        <f>IF($S273,M273/VLOOKUP($M231,CropResidue!$H$94:$L$110,5,FALSE)/VLOOKUP($M231,CropResidue!$H$94:$L$110,4,FALSE)/VLOOKUP($M231,CropResidue!$H$94:$L$110,2,FALSE)*VLOOKUP($M231,CropResidue!$G$153:$H$169,2,FALSE),Crop!M273)</f>
        <v>0</v>
      </c>
      <c r="AA273" s="1005">
        <f>IF($S273,N273/VLOOKUP($M231,CropResidue!$H$94:$L$110,5,FALSE)/VLOOKUP($M231,CropResidue!$H$94:$L$110,4,FALSE)/VLOOKUP($M231,CropResidue!$H$94:$L$110,2,FALSE)*VLOOKUP($M231,CropResidue!$G$153:$H$169,2,FALSE),Crop!N273)</f>
        <v>0</v>
      </c>
      <c r="AB273" s="1005">
        <f>IF($S273,O273/VLOOKUP($M231,CropResidue!$H$94:$L$110,5,FALSE)/VLOOKUP($M231,CropResidue!$H$94:$L$110,4,FALSE)/VLOOKUP($M231,CropResidue!$H$94:$L$110,2,FALSE)*VLOOKUP($M231,CropResidue!$G$153:$H$169,2,FALSE),Crop!O273)</f>
        <v>0</v>
      </c>
      <c r="AC273" s="1005">
        <f>IF($S273,P273/VLOOKUP($M231,CropResidue!$H$94:$L$110,5,FALSE)/VLOOKUP($M231,CropResidue!$H$94:$L$110,4,FALSE)/VLOOKUP($M231,CropResidue!$H$94:$L$110,2,FALSE)*VLOOKUP($M231,CropResidue!$G$153:$H$169,2,FALSE),Crop!P273)</f>
        <v>0</v>
      </c>
      <c r="AD273" s="1005">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5">
        <f>IF($S274,H274/VLOOKUP($M232,CropResidue!$H$94:$L$110,5,FALSE)/VLOOKUP($M232,CropResidue!$H$94:$L$110,4,FALSE)/VLOOKUP($M232,CropResidue!$H$94:$L$110,2,FALSE)*VLOOKUP($M232,CropResidue!$G$153:$H$169,2,FALSE),Crop!H274)</f>
        <v>0</v>
      </c>
      <c r="V274" s="1005">
        <f>IF($S274,I274/VLOOKUP($M232,CropResidue!$H$94:$L$110,5,FALSE)/VLOOKUP($M232,CropResidue!$H$94:$L$110,4,FALSE)/VLOOKUP($M232,CropResidue!$H$94:$L$110,2,FALSE)*VLOOKUP($M232,CropResidue!$G$153:$H$169,2,FALSE),Crop!I274)</f>
        <v>0</v>
      </c>
      <c r="W274" s="1005">
        <f>IF($S274,J274/VLOOKUP($M232,CropResidue!$H$94:$L$110,5,FALSE)/VLOOKUP($M232,CropResidue!$H$94:$L$110,4,FALSE)/VLOOKUP($M232,CropResidue!$H$94:$L$110,2,FALSE)*VLOOKUP($M232,CropResidue!$G$153:$H$169,2,FALSE),Crop!J274)</f>
        <v>0</v>
      </c>
      <c r="X274" s="1005">
        <f>IF($S274,K274/VLOOKUP($M232,CropResidue!$H$94:$L$110,5,FALSE)/VLOOKUP($M232,CropResidue!$H$94:$L$110,4,FALSE)/VLOOKUP($M232,CropResidue!$H$94:$L$110,2,FALSE)*VLOOKUP($M232,CropResidue!$G$153:$H$169,2,FALSE),Crop!K274)</f>
        <v>0</v>
      </c>
      <c r="Y274" s="1005">
        <f>IF($S274,L274/VLOOKUP($M232,CropResidue!$H$94:$L$110,5,FALSE)/VLOOKUP($M232,CropResidue!$H$94:$L$110,4,FALSE)/VLOOKUP($M232,CropResidue!$H$94:$L$110,2,FALSE)*VLOOKUP($M232,CropResidue!$G$153:$H$169,2,FALSE),Crop!L274)</f>
        <v>0</v>
      </c>
      <c r="Z274" s="1005">
        <f>IF($S274,M274/VLOOKUP($M232,CropResidue!$H$94:$L$110,5,FALSE)/VLOOKUP($M232,CropResidue!$H$94:$L$110,4,FALSE)/VLOOKUP($M232,CropResidue!$H$94:$L$110,2,FALSE)*VLOOKUP($M232,CropResidue!$G$153:$H$169,2,FALSE),Crop!M274)</f>
        <v>0</v>
      </c>
      <c r="AA274" s="1005">
        <f>IF($S274,N274/VLOOKUP($M232,CropResidue!$H$94:$L$110,5,FALSE)/VLOOKUP($M232,CropResidue!$H$94:$L$110,4,FALSE)/VLOOKUP($M232,CropResidue!$H$94:$L$110,2,FALSE)*VLOOKUP($M232,CropResidue!$G$153:$H$169,2,FALSE),Crop!N274)</f>
        <v>0</v>
      </c>
      <c r="AB274" s="1005">
        <f>IF($S274,O274/VLOOKUP($M232,CropResidue!$H$94:$L$110,5,FALSE)/VLOOKUP($M232,CropResidue!$H$94:$L$110,4,FALSE)/VLOOKUP($M232,CropResidue!$H$94:$L$110,2,FALSE)*VLOOKUP($M232,CropResidue!$G$153:$H$169,2,FALSE),Crop!O274)</f>
        <v>0</v>
      </c>
      <c r="AC274" s="1005">
        <f>IF($S274,P274/VLOOKUP($M232,CropResidue!$H$94:$L$110,5,FALSE)/VLOOKUP($M232,CropResidue!$H$94:$L$110,4,FALSE)/VLOOKUP($M232,CropResidue!$H$94:$L$110,2,FALSE)*VLOOKUP($M232,CropResidue!$G$153:$H$169,2,FALSE),Crop!P274)</f>
        <v>0</v>
      </c>
      <c r="AD274" s="1005">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5">
        <f>IF($S275,H275/VLOOKUP($M233,CropResidue!$H$94:$L$110,5,FALSE)/VLOOKUP($M233,CropResidue!$H$94:$L$110,4,FALSE)/VLOOKUP($M233,CropResidue!$H$94:$L$110,2,FALSE)*VLOOKUP($M233,CropResidue!$G$153:$H$169,2,FALSE),Crop!H275)</f>
        <v>0</v>
      </c>
      <c r="V275" s="1005">
        <f>IF($S275,I275/VLOOKUP($M233,CropResidue!$H$94:$L$110,5,FALSE)/VLOOKUP($M233,CropResidue!$H$94:$L$110,4,FALSE)/VLOOKUP($M233,CropResidue!$H$94:$L$110,2,FALSE)*VLOOKUP($M233,CropResidue!$G$153:$H$169,2,FALSE),Crop!I275)</f>
        <v>0</v>
      </c>
      <c r="W275" s="1005">
        <f>IF($S275,J275/VLOOKUP($M233,CropResidue!$H$94:$L$110,5,FALSE)/VLOOKUP($M233,CropResidue!$H$94:$L$110,4,FALSE)/VLOOKUP($M233,CropResidue!$H$94:$L$110,2,FALSE)*VLOOKUP($M233,CropResidue!$G$153:$H$169,2,FALSE),Crop!J275)</f>
        <v>0</v>
      </c>
      <c r="X275" s="1005">
        <f>IF($S275,K275/VLOOKUP($M233,CropResidue!$H$94:$L$110,5,FALSE)/VLOOKUP($M233,CropResidue!$H$94:$L$110,4,FALSE)/VLOOKUP($M233,CropResidue!$H$94:$L$110,2,FALSE)*VLOOKUP($M233,CropResidue!$G$153:$H$169,2,FALSE),Crop!K275)</f>
        <v>0</v>
      </c>
      <c r="Y275" s="1005">
        <f>IF($S275,L275/VLOOKUP($M233,CropResidue!$H$94:$L$110,5,FALSE)/VLOOKUP($M233,CropResidue!$H$94:$L$110,4,FALSE)/VLOOKUP($M233,CropResidue!$H$94:$L$110,2,FALSE)*VLOOKUP($M233,CropResidue!$G$153:$H$169,2,FALSE),Crop!L275)</f>
        <v>0</v>
      </c>
      <c r="Z275" s="1005">
        <f>IF($S275,M275/VLOOKUP($M233,CropResidue!$H$94:$L$110,5,FALSE)/VLOOKUP($M233,CropResidue!$H$94:$L$110,4,FALSE)/VLOOKUP($M233,CropResidue!$H$94:$L$110,2,FALSE)*VLOOKUP($M233,CropResidue!$G$153:$H$169,2,FALSE),Crop!M275)</f>
        <v>0</v>
      </c>
      <c r="AA275" s="1005">
        <f>IF($S275,N275/VLOOKUP($M233,CropResidue!$H$94:$L$110,5,FALSE)/VLOOKUP($M233,CropResidue!$H$94:$L$110,4,FALSE)/VLOOKUP($M233,CropResidue!$H$94:$L$110,2,FALSE)*VLOOKUP($M233,CropResidue!$G$153:$H$169,2,FALSE),Crop!N275)</f>
        <v>0</v>
      </c>
      <c r="AB275" s="1005">
        <f>IF($S275,O275/VLOOKUP($M233,CropResidue!$H$94:$L$110,5,FALSE)/VLOOKUP($M233,CropResidue!$H$94:$L$110,4,FALSE)/VLOOKUP($M233,CropResidue!$H$94:$L$110,2,FALSE)*VLOOKUP($M233,CropResidue!$G$153:$H$169,2,FALSE),Crop!O275)</f>
        <v>0</v>
      </c>
      <c r="AC275" s="1005">
        <f>IF($S275,P275/VLOOKUP($M233,CropResidue!$H$94:$L$110,5,FALSE)/VLOOKUP($M233,CropResidue!$H$94:$L$110,4,FALSE)/VLOOKUP($M233,CropResidue!$H$94:$L$110,2,FALSE)*VLOOKUP($M233,CropResidue!$G$153:$H$169,2,FALSE),Crop!P275)</f>
        <v>0</v>
      </c>
      <c r="AD275" s="1005">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5">
        <f>IF($S276,H276/VLOOKUP($M234,CropResidue!$H$94:$L$110,5,FALSE)/VLOOKUP($M234,CropResidue!$H$94:$L$110,4,FALSE)/VLOOKUP($M234,CropResidue!$H$94:$L$110,2,FALSE)*VLOOKUP($M234,CropResidue!$G$153:$H$169,2,FALSE),Crop!H276)</f>
        <v>0</v>
      </c>
      <c r="V276" s="1005">
        <f>IF($S276,I276/VLOOKUP($M234,CropResidue!$H$94:$L$110,5,FALSE)/VLOOKUP($M234,CropResidue!$H$94:$L$110,4,FALSE)/VLOOKUP($M234,CropResidue!$H$94:$L$110,2,FALSE)*VLOOKUP($M234,CropResidue!$G$153:$H$169,2,FALSE),Crop!I276)</f>
        <v>0</v>
      </c>
      <c r="W276" s="1005">
        <f>IF($S276,J276/VLOOKUP($M234,CropResidue!$H$94:$L$110,5,FALSE)/VLOOKUP($M234,CropResidue!$H$94:$L$110,4,FALSE)/VLOOKUP($M234,CropResidue!$H$94:$L$110,2,FALSE)*VLOOKUP($M234,CropResidue!$G$153:$H$169,2,FALSE),Crop!J276)</f>
        <v>0</v>
      </c>
      <c r="X276" s="1005">
        <f>IF($S276,K276/VLOOKUP($M234,CropResidue!$H$94:$L$110,5,FALSE)/VLOOKUP($M234,CropResidue!$H$94:$L$110,4,FALSE)/VLOOKUP($M234,CropResidue!$H$94:$L$110,2,FALSE)*VLOOKUP($M234,CropResidue!$G$153:$H$169,2,FALSE),Crop!K276)</f>
        <v>0</v>
      </c>
      <c r="Y276" s="1005">
        <f>IF($S276,L276/VLOOKUP($M234,CropResidue!$H$94:$L$110,5,FALSE)/VLOOKUP($M234,CropResidue!$H$94:$L$110,4,FALSE)/VLOOKUP($M234,CropResidue!$H$94:$L$110,2,FALSE)*VLOOKUP($M234,CropResidue!$G$153:$H$169,2,FALSE),Crop!L276)</f>
        <v>0</v>
      </c>
      <c r="Z276" s="1005">
        <f>IF($S276,M276/VLOOKUP($M234,CropResidue!$H$94:$L$110,5,FALSE)/VLOOKUP($M234,CropResidue!$H$94:$L$110,4,FALSE)/VLOOKUP($M234,CropResidue!$H$94:$L$110,2,FALSE)*VLOOKUP($M234,CropResidue!$G$153:$H$169,2,FALSE),Crop!M276)</f>
        <v>0</v>
      </c>
      <c r="AA276" s="1005">
        <f>IF($S276,N276/VLOOKUP($M234,CropResidue!$H$94:$L$110,5,FALSE)/VLOOKUP($M234,CropResidue!$H$94:$L$110,4,FALSE)/VLOOKUP($M234,CropResidue!$H$94:$L$110,2,FALSE)*VLOOKUP($M234,CropResidue!$G$153:$H$169,2,FALSE),Crop!N276)</f>
        <v>0</v>
      </c>
      <c r="AB276" s="1005">
        <f>IF($S276,O276/VLOOKUP($M234,CropResidue!$H$94:$L$110,5,FALSE)/VLOOKUP($M234,CropResidue!$H$94:$L$110,4,FALSE)/VLOOKUP($M234,CropResidue!$H$94:$L$110,2,FALSE)*VLOOKUP($M234,CropResidue!$G$153:$H$169,2,FALSE),Crop!O276)</f>
        <v>0</v>
      </c>
      <c r="AC276" s="1005">
        <f>IF($S276,P276/VLOOKUP($M234,CropResidue!$H$94:$L$110,5,FALSE)/VLOOKUP($M234,CropResidue!$H$94:$L$110,4,FALSE)/VLOOKUP($M234,CropResidue!$H$94:$L$110,2,FALSE)*VLOOKUP($M234,CropResidue!$G$153:$H$169,2,FALSE),Crop!P276)</f>
        <v>0</v>
      </c>
      <c r="AD276" s="1005">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5">
        <f>IF($S277,H277/VLOOKUP($M235,CropResidue!$H$94:$L$110,5,FALSE)/VLOOKUP($M235,CropResidue!$H$94:$L$110,4,FALSE)/VLOOKUP($M235,CropResidue!$H$94:$L$110,2,FALSE)*VLOOKUP($M235,CropResidue!$G$153:$H$169,2,FALSE),Crop!H277)</f>
        <v>0</v>
      </c>
      <c r="V277" s="1005">
        <f>IF($S277,I277/VLOOKUP($M235,CropResidue!$H$94:$L$110,5,FALSE)/VLOOKUP($M235,CropResidue!$H$94:$L$110,4,FALSE)/VLOOKUP($M235,CropResidue!$H$94:$L$110,2,FALSE)*VLOOKUP($M235,CropResidue!$G$153:$H$169,2,FALSE),Crop!I277)</f>
        <v>0</v>
      </c>
      <c r="W277" s="1005">
        <f>IF($S277,J277/VLOOKUP($M235,CropResidue!$H$94:$L$110,5,FALSE)/VLOOKUP($M235,CropResidue!$H$94:$L$110,4,FALSE)/VLOOKUP($M235,CropResidue!$H$94:$L$110,2,FALSE)*VLOOKUP($M235,CropResidue!$G$153:$H$169,2,FALSE),Crop!J277)</f>
        <v>0</v>
      </c>
      <c r="X277" s="1005">
        <f>IF($S277,K277/VLOOKUP($M235,CropResidue!$H$94:$L$110,5,FALSE)/VLOOKUP($M235,CropResidue!$H$94:$L$110,4,FALSE)/VLOOKUP($M235,CropResidue!$H$94:$L$110,2,FALSE)*VLOOKUP($M235,CropResidue!$G$153:$H$169,2,FALSE),Crop!K277)</f>
        <v>0</v>
      </c>
      <c r="Y277" s="1005">
        <f>IF($S277,L277/VLOOKUP($M235,CropResidue!$H$94:$L$110,5,FALSE)/VLOOKUP($M235,CropResidue!$H$94:$L$110,4,FALSE)/VLOOKUP($M235,CropResidue!$H$94:$L$110,2,FALSE)*VLOOKUP($M235,CropResidue!$G$153:$H$169,2,FALSE),Crop!L277)</f>
        <v>0</v>
      </c>
      <c r="Z277" s="1005">
        <f>IF($S277,M277/VLOOKUP($M235,CropResidue!$H$94:$L$110,5,FALSE)/VLOOKUP($M235,CropResidue!$H$94:$L$110,4,FALSE)/VLOOKUP($M235,CropResidue!$H$94:$L$110,2,FALSE)*VLOOKUP($M235,CropResidue!$G$153:$H$169,2,FALSE),Crop!M277)</f>
        <v>0</v>
      </c>
      <c r="AA277" s="1005">
        <f>IF($S277,N277/VLOOKUP($M235,CropResidue!$H$94:$L$110,5,FALSE)/VLOOKUP($M235,CropResidue!$H$94:$L$110,4,FALSE)/VLOOKUP($M235,CropResidue!$H$94:$L$110,2,FALSE)*VLOOKUP($M235,CropResidue!$G$153:$H$169,2,FALSE),Crop!N277)</f>
        <v>0</v>
      </c>
      <c r="AB277" s="1005">
        <f>IF($S277,O277/VLOOKUP($M235,CropResidue!$H$94:$L$110,5,FALSE)/VLOOKUP($M235,CropResidue!$H$94:$L$110,4,FALSE)/VLOOKUP($M235,CropResidue!$H$94:$L$110,2,FALSE)*VLOOKUP($M235,CropResidue!$G$153:$H$169,2,FALSE),Crop!O277)</f>
        <v>0</v>
      </c>
      <c r="AC277" s="1005">
        <f>IF($S277,P277/VLOOKUP($M235,CropResidue!$H$94:$L$110,5,FALSE)/VLOOKUP($M235,CropResidue!$H$94:$L$110,4,FALSE)/VLOOKUP($M235,CropResidue!$H$94:$L$110,2,FALSE)*VLOOKUP($M235,CropResidue!$G$153:$H$169,2,FALSE),Crop!P277)</f>
        <v>0</v>
      </c>
      <c r="AD277" s="1005">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5">
        <f>IF($S278,H278/VLOOKUP($M236,CropResidue!$H$94:$L$110,5,FALSE)/VLOOKUP($M236,CropResidue!$H$94:$L$110,4,FALSE)/VLOOKUP($M236,CropResidue!$H$94:$L$110,2,FALSE)*VLOOKUP($M236,CropResidue!$G$153:$H$169,2,FALSE),Crop!H278)</f>
        <v>0</v>
      </c>
      <c r="V278" s="1005">
        <f>IF($S278,I278/VLOOKUP($M236,CropResidue!$H$94:$L$110,5,FALSE)/VLOOKUP($M236,CropResidue!$H$94:$L$110,4,FALSE)/VLOOKUP($M236,CropResidue!$H$94:$L$110,2,FALSE)*VLOOKUP($M236,CropResidue!$G$153:$H$169,2,FALSE),Crop!I278)</f>
        <v>0</v>
      </c>
      <c r="W278" s="1005">
        <f>IF($S278,J278/VLOOKUP($M236,CropResidue!$H$94:$L$110,5,FALSE)/VLOOKUP($M236,CropResidue!$H$94:$L$110,4,FALSE)/VLOOKUP($M236,CropResidue!$H$94:$L$110,2,FALSE)*VLOOKUP($M236,CropResidue!$G$153:$H$169,2,FALSE),Crop!J278)</f>
        <v>0</v>
      </c>
      <c r="X278" s="1005">
        <f>IF($S278,K278/VLOOKUP($M236,CropResidue!$H$94:$L$110,5,FALSE)/VLOOKUP($M236,CropResidue!$H$94:$L$110,4,FALSE)/VLOOKUP($M236,CropResidue!$H$94:$L$110,2,FALSE)*VLOOKUP($M236,CropResidue!$G$153:$H$169,2,FALSE),Crop!K278)</f>
        <v>0</v>
      </c>
      <c r="Y278" s="1005">
        <f>IF($S278,L278/VLOOKUP($M236,CropResidue!$H$94:$L$110,5,FALSE)/VLOOKUP($M236,CropResidue!$H$94:$L$110,4,FALSE)/VLOOKUP($M236,CropResidue!$H$94:$L$110,2,FALSE)*VLOOKUP($M236,CropResidue!$G$153:$H$169,2,FALSE),Crop!L278)</f>
        <v>0</v>
      </c>
      <c r="Z278" s="1005">
        <f>IF($S278,M278/VLOOKUP($M236,CropResidue!$H$94:$L$110,5,FALSE)/VLOOKUP($M236,CropResidue!$H$94:$L$110,4,FALSE)/VLOOKUP($M236,CropResidue!$H$94:$L$110,2,FALSE)*VLOOKUP($M236,CropResidue!$G$153:$H$169,2,FALSE),Crop!M278)</f>
        <v>0</v>
      </c>
      <c r="AA278" s="1005">
        <f>IF($S278,N278/VLOOKUP($M236,CropResidue!$H$94:$L$110,5,FALSE)/VLOOKUP($M236,CropResidue!$H$94:$L$110,4,FALSE)/VLOOKUP($M236,CropResidue!$H$94:$L$110,2,FALSE)*VLOOKUP($M236,CropResidue!$G$153:$H$169,2,FALSE),Crop!N278)</f>
        <v>0</v>
      </c>
      <c r="AB278" s="1005">
        <f>IF($S278,O278/VLOOKUP($M236,CropResidue!$H$94:$L$110,5,FALSE)/VLOOKUP($M236,CropResidue!$H$94:$L$110,4,FALSE)/VLOOKUP($M236,CropResidue!$H$94:$L$110,2,FALSE)*VLOOKUP($M236,CropResidue!$G$153:$H$169,2,FALSE),Crop!O278)</f>
        <v>0</v>
      </c>
      <c r="AC278" s="1005">
        <f>IF($S278,P278/VLOOKUP($M236,CropResidue!$H$94:$L$110,5,FALSE)/VLOOKUP($M236,CropResidue!$H$94:$L$110,4,FALSE)/VLOOKUP($M236,CropResidue!$H$94:$L$110,2,FALSE)*VLOOKUP($M236,CropResidue!$G$153:$H$169,2,FALSE),Crop!P278)</f>
        <v>0</v>
      </c>
      <c r="AD278" s="1005">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5">
        <f>IF($S279,H279/VLOOKUP($M237,CropResidue!$H$94:$L$110,5,FALSE)/VLOOKUP($M237,CropResidue!$H$94:$L$110,4,FALSE)/VLOOKUP($M237,CropResidue!$H$94:$L$110,2,FALSE)*VLOOKUP($M237,CropResidue!$G$153:$H$169,2,FALSE),Crop!H279)</f>
        <v>0</v>
      </c>
      <c r="V279" s="1005">
        <f>IF($S279,I279/VLOOKUP($M237,CropResidue!$H$94:$L$110,5,FALSE)/VLOOKUP($M237,CropResidue!$H$94:$L$110,4,FALSE)/VLOOKUP($M237,CropResidue!$H$94:$L$110,2,FALSE)*VLOOKUP($M237,CropResidue!$G$153:$H$169,2,FALSE),Crop!I279)</f>
        <v>0</v>
      </c>
      <c r="W279" s="1005">
        <f>IF($S279,J279/VLOOKUP($M237,CropResidue!$H$94:$L$110,5,FALSE)/VLOOKUP($M237,CropResidue!$H$94:$L$110,4,FALSE)/VLOOKUP($M237,CropResidue!$H$94:$L$110,2,FALSE)*VLOOKUP($M237,CropResidue!$G$153:$H$169,2,FALSE),Crop!J279)</f>
        <v>0</v>
      </c>
      <c r="X279" s="1005">
        <f>IF($S279,K279/VLOOKUP($M237,CropResidue!$H$94:$L$110,5,FALSE)/VLOOKUP($M237,CropResidue!$H$94:$L$110,4,FALSE)/VLOOKUP($M237,CropResidue!$H$94:$L$110,2,FALSE)*VLOOKUP($M237,CropResidue!$G$153:$H$169,2,FALSE),Crop!K279)</f>
        <v>0</v>
      </c>
      <c r="Y279" s="1005">
        <f>IF($S279,L279/VLOOKUP($M237,CropResidue!$H$94:$L$110,5,FALSE)/VLOOKUP($M237,CropResidue!$H$94:$L$110,4,FALSE)/VLOOKUP($M237,CropResidue!$H$94:$L$110,2,FALSE)*VLOOKUP($M237,CropResidue!$G$153:$H$169,2,FALSE),Crop!L279)</f>
        <v>0</v>
      </c>
      <c r="Z279" s="1005">
        <f>IF($S279,M279/VLOOKUP($M237,CropResidue!$H$94:$L$110,5,FALSE)/VLOOKUP($M237,CropResidue!$H$94:$L$110,4,FALSE)/VLOOKUP($M237,CropResidue!$H$94:$L$110,2,FALSE)*VLOOKUP($M237,CropResidue!$G$153:$H$169,2,FALSE),Crop!M279)</f>
        <v>0</v>
      </c>
      <c r="AA279" s="1005">
        <f>IF($S279,N279/VLOOKUP($M237,CropResidue!$H$94:$L$110,5,FALSE)/VLOOKUP($M237,CropResidue!$H$94:$L$110,4,FALSE)/VLOOKUP($M237,CropResidue!$H$94:$L$110,2,FALSE)*VLOOKUP($M237,CropResidue!$G$153:$H$169,2,FALSE),Crop!N279)</f>
        <v>0</v>
      </c>
      <c r="AB279" s="1005">
        <f>IF($S279,O279/VLOOKUP($M237,CropResidue!$H$94:$L$110,5,FALSE)/VLOOKUP($M237,CropResidue!$H$94:$L$110,4,FALSE)/VLOOKUP($M237,CropResidue!$H$94:$L$110,2,FALSE)*VLOOKUP($M237,CropResidue!$G$153:$H$169,2,FALSE),Crop!O279)</f>
        <v>0</v>
      </c>
      <c r="AC279" s="1005">
        <f>IF($S279,P279/VLOOKUP($M237,CropResidue!$H$94:$L$110,5,FALSE)/VLOOKUP($M237,CropResidue!$H$94:$L$110,4,FALSE)/VLOOKUP($M237,CropResidue!$H$94:$L$110,2,FALSE)*VLOOKUP($M237,CropResidue!$G$153:$H$169,2,FALSE),Crop!P279)</f>
        <v>0</v>
      </c>
      <c r="AD279" s="1005">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5">
        <f>IF($S280,H280/VLOOKUP($M238,CropResidue!$H$94:$L$110,5,FALSE)/VLOOKUP($M238,CropResidue!$H$94:$L$110,4,FALSE)/VLOOKUP($M238,CropResidue!$H$94:$L$110,2,FALSE)*VLOOKUP($M238,CropResidue!$G$153:$H$169,2,FALSE),Crop!H280)</f>
        <v>0</v>
      </c>
      <c r="V280" s="1005">
        <f>IF($S280,I280/VLOOKUP($M238,CropResidue!$H$94:$L$110,5,FALSE)/VLOOKUP($M238,CropResidue!$H$94:$L$110,4,FALSE)/VLOOKUP($M238,CropResidue!$H$94:$L$110,2,FALSE)*VLOOKUP($M238,CropResidue!$G$153:$H$169,2,FALSE),Crop!I280)</f>
        <v>0</v>
      </c>
      <c r="W280" s="1005">
        <f>IF($S280,J280/VLOOKUP($M238,CropResidue!$H$94:$L$110,5,FALSE)/VLOOKUP($M238,CropResidue!$H$94:$L$110,4,FALSE)/VLOOKUP($M238,CropResidue!$H$94:$L$110,2,FALSE)*VLOOKUP($M238,CropResidue!$G$153:$H$169,2,FALSE),Crop!J280)</f>
        <v>0</v>
      </c>
      <c r="X280" s="1005">
        <f>IF($S280,K280/VLOOKUP($M238,CropResidue!$H$94:$L$110,5,FALSE)/VLOOKUP($M238,CropResidue!$H$94:$L$110,4,FALSE)/VLOOKUP($M238,CropResidue!$H$94:$L$110,2,FALSE)*VLOOKUP($M238,CropResidue!$G$153:$H$169,2,FALSE),Crop!K280)</f>
        <v>0</v>
      </c>
      <c r="Y280" s="1005">
        <f>IF($S280,L280/VLOOKUP($M238,CropResidue!$H$94:$L$110,5,FALSE)/VLOOKUP($M238,CropResidue!$H$94:$L$110,4,FALSE)/VLOOKUP($M238,CropResidue!$H$94:$L$110,2,FALSE)*VLOOKUP($M238,CropResidue!$G$153:$H$169,2,FALSE),Crop!L280)</f>
        <v>0</v>
      </c>
      <c r="Z280" s="1005">
        <f>IF($S280,M280/VLOOKUP($M238,CropResidue!$H$94:$L$110,5,FALSE)/VLOOKUP($M238,CropResidue!$H$94:$L$110,4,FALSE)/VLOOKUP($M238,CropResidue!$H$94:$L$110,2,FALSE)*VLOOKUP($M238,CropResidue!$G$153:$H$169,2,FALSE),Crop!M280)</f>
        <v>0</v>
      </c>
      <c r="AA280" s="1005">
        <f>IF($S280,N280/VLOOKUP($M238,CropResidue!$H$94:$L$110,5,FALSE)/VLOOKUP($M238,CropResidue!$H$94:$L$110,4,FALSE)/VLOOKUP($M238,CropResidue!$H$94:$L$110,2,FALSE)*VLOOKUP($M238,CropResidue!$G$153:$H$169,2,FALSE),Crop!N280)</f>
        <v>0</v>
      </c>
      <c r="AB280" s="1005">
        <f>IF($S280,O280/VLOOKUP($M238,CropResidue!$H$94:$L$110,5,FALSE)/VLOOKUP($M238,CropResidue!$H$94:$L$110,4,FALSE)/VLOOKUP($M238,CropResidue!$H$94:$L$110,2,FALSE)*VLOOKUP($M238,CropResidue!$G$153:$H$169,2,FALSE),Crop!O280)</f>
        <v>0</v>
      </c>
      <c r="AC280" s="1005">
        <f>IF($S280,P280/VLOOKUP($M238,CropResidue!$H$94:$L$110,5,FALSE)/VLOOKUP($M238,CropResidue!$H$94:$L$110,4,FALSE)/VLOOKUP($M238,CropResidue!$H$94:$L$110,2,FALSE)*VLOOKUP($M238,CropResidue!$G$153:$H$169,2,FALSE),Crop!P280)</f>
        <v>0</v>
      </c>
      <c r="AD280" s="1005">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5">
        <f>IF($S281,H281/VLOOKUP($M239,CropResidue!$H$94:$L$110,5,FALSE)/VLOOKUP($M239,CropResidue!$H$94:$L$110,4,FALSE)/VLOOKUP($M239,CropResidue!$H$94:$L$110,2,FALSE)*VLOOKUP($M239,CropResidue!$G$153:$H$169,2,FALSE),Crop!H281)</f>
        <v>0</v>
      </c>
      <c r="V281" s="1005">
        <f>IF($S281,I281/VLOOKUP($M239,CropResidue!$H$94:$L$110,5,FALSE)/VLOOKUP($M239,CropResidue!$H$94:$L$110,4,FALSE)/VLOOKUP($M239,CropResidue!$H$94:$L$110,2,FALSE)*VLOOKUP($M239,CropResidue!$G$153:$H$169,2,FALSE),Crop!I281)</f>
        <v>0</v>
      </c>
      <c r="W281" s="1005">
        <f>IF($S281,J281/VLOOKUP($M239,CropResidue!$H$94:$L$110,5,FALSE)/VLOOKUP($M239,CropResidue!$H$94:$L$110,4,FALSE)/VLOOKUP($M239,CropResidue!$H$94:$L$110,2,FALSE)*VLOOKUP($M239,CropResidue!$G$153:$H$169,2,FALSE),Crop!J281)</f>
        <v>0</v>
      </c>
      <c r="X281" s="1005">
        <f>IF($S281,K281/VLOOKUP($M239,CropResidue!$H$94:$L$110,5,FALSE)/VLOOKUP($M239,CropResidue!$H$94:$L$110,4,FALSE)/VLOOKUP($M239,CropResidue!$H$94:$L$110,2,FALSE)*VLOOKUP($M239,CropResidue!$G$153:$H$169,2,FALSE),Crop!K281)</f>
        <v>0</v>
      </c>
      <c r="Y281" s="1005">
        <f>IF($S281,L281/VLOOKUP($M239,CropResidue!$H$94:$L$110,5,FALSE)/VLOOKUP($M239,CropResidue!$H$94:$L$110,4,FALSE)/VLOOKUP($M239,CropResidue!$H$94:$L$110,2,FALSE)*VLOOKUP($M239,CropResidue!$G$153:$H$169,2,FALSE),Crop!L281)</f>
        <v>0</v>
      </c>
      <c r="Z281" s="1005">
        <f>IF($S281,M281/VLOOKUP($M239,CropResidue!$H$94:$L$110,5,FALSE)/VLOOKUP($M239,CropResidue!$H$94:$L$110,4,FALSE)/VLOOKUP($M239,CropResidue!$H$94:$L$110,2,FALSE)*VLOOKUP($M239,CropResidue!$G$153:$H$169,2,FALSE),Crop!M281)</f>
        <v>0</v>
      </c>
      <c r="AA281" s="1005">
        <f>IF($S281,N281/VLOOKUP($M239,CropResidue!$H$94:$L$110,5,FALSE)/VLOOKUP($M239,CropResidue!$H$94:$L$110,4,FALSE)/VLOOKUP($M239,CropResidue!$H$94:$L$110,2,FALSE)*VLOOKUP($M239,CropResidue!$G$153:$H$169,2,FALSE),Crop!N281)</f>
        <v>0</v>
      </c>
      <c r="AB281" s="1005">
        <f>IF($S281,O281/VLOOKUP($M239,CropResidue!$H$94:$L$110,5,FALSE)/VLOOKUP($M239,CropResidue!$H$94:$L$110,4,FALSE)/VLOOKUP($M239,CropResidue!$H$94:$L$110,2,FALSE)*VLOOKUP($M239,CropResidue!$G$153:$H$169,2,FALSE),Crop!O281)</f>
        <v>0</v>
      </c>
      <c r="AC281" s="1005">
        <f>IF($S281,P281/VLOOKUP($M239,CropResidue!$H$94:$L$110,5,FALSE)/VLOOKUP($M239,CropResidue!$H$94:$L$110,4,FALSE)/VLOOKUP($M239,CropResidue!$H$94:$L$110,2,FALSE)*VLOOKUP($M239,CropResidue!$G$153:$H$169,2,FALSE),Crop!P281)</f>
        <v>0</v>
      </c>
      <c r="AD281" s="1005">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5">
        <f>IF($S282,H282/VLOOKUP($M240,CropResidue!$H$94:$L$110,5,FALSE)/VLOOKUP($M240,CropResidue!$H$94:$L$110,4,FALSE)/VLOOKUP($M240,CropResidue!$H$94:$L$110,2,FALSE)*VLOOKUP($M240,CropResidue!$G$153:$H$169,2,FALSE),Crop!H282)</f>
        <v>0</v>
      </c>
      <c r="V282" s="1005">
        <f>IF($S282,I282/VLOOKUP($M240,CropResidue!$H$94:$L$110,5,FALSE)/VLOOKUP($M240,CropResidue!$H$94:$L$110,4,FALSE)/VLOOKUP($M240,CropResidue!$H$94:$L$110,2,FALSE)*VLOOKUP($M240,CropResidue!$G$153:$H$169,2,FALSE),Crop!I282)</f>
        <v>0</v>
      </c>
      <c r="W282" s="1005">
        <f>IF($S282,J282/VLOOKUP($M240,CropResidue!$H$94:$L$110,5,FALSE)/VLOOKUP($M240,CropResidue!$H$94:$L$110,4,FALSE)/VLOOKUP($M240,CropResidue!$H$94:$L$110,2,FALSE)*VLOOKUP($M240,CropResidue!$G$153:$H$169,2,FALSE),Crop!J282)</f>
        <v>0</v>
      </c>
      <c r="X282" s="1005">
        <f>IF($S282,K282/VLOOKUP($M240,CropResidue!$H$94:$L$110,5,FALSE)/VLOOKUP($M240,CropResidue!$H$94:$L$110,4,FALSE)/VLOOKUP($M240,CropResidue!$H$94:$L$110,2,FALSE)*VLOOKUP($M240,CropResidue!$G$153:$H$169,2,FALSE),Crop!K282)</f>
        <v>0</v>
      </c>
      <c r="Y282" s="1005">
        <f>IF($S282,L282/VLOOKUP($M240,CropResidue!$H$94:$L$110,5,FALSE)/VLOOKUP($M240,CropResidue!$H$94:$L$110,4,FALSE)/VLOOKUP($M240,CropResidue!$H$94:$L$110,2,FALSE)*VLOOKUP($M240,CropResidue!$G$153:$H$169,2,FALSE),Crop!L282)</f>
        <v>0</v>
      </c>
      <c r="Z282" s="1005">
        <f>IF($S282,M282/VLOOKUP($M240,CropResidue!$H$94:$L$110,5,FALSE)/VLOOKUP($M240,CropResidue!$H$94:$L$110,4,FALSE)/VLOOKUP($M240,CropResidue!$H$94:$L$110,2,FALSE)*VLOOKUP($M240,CropResidue!$G$153:$H$169,2,FALSE),Crop!M282)</f>
        <v>0</v>
      </c>
      <c r="AA282" s="1005">
        <f>IF($S282,N282/VLOOKUP($M240,CropResidue!$H$94:$L$110,5,FALSE)/VLOOKUP($M240,CropResidue!$H$94:$L$110,4,FALSE)/VLOOKUP($M240,CropResidue!$H$94:$L$110,2,FALSE)*VLOOKUP($M240,CropResidue!$G$153:$H$169,2,FALSE),Crop!N282)</f>
        <v>0</v>
      </c>
      <c r="AB282" s="1005">
        <f>IF($S282,O282/VLOOKUP($M240,CropResidue!$H$94:$L$110,5,FALSE)/VLOOKUP($M240,CropResidue!$H$94:$L$110,4,FALSE)/VLOOKUP($M240,CropResidue!$H$94:$L$110,2,FALSE)*VLOOKUP($M240,CropResidue!$G$153:$H$169,2,FALSE),Crop!O282)</f>
        <v>0</v>
      </c>
      <c r="AC282" s="1005">
        <f>IF($S282,P282/VLOOKUP($M240,CropResidue!$H$94:$L$110,5,FALSE)/VLOOKUP($M240,CropResidue!$H$94:$L$110,4,FALSE)/VLOOKUP($M240,CropResidue!$H$94:$L$110,2,FALSE)*VLOOKUP($M240,CropResidue!$G$153:$H$169,2,FALSE),Crop!P282)</f>
        <v>0</v>
      </c>
      <c r="AD282" s="1005">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5">
        <f>IF($S283,H283/VLOOKUP($M241,CropResidue!$H$94:$L$110,5,FALSE)/VLOOKUP($M241,CropResidue!$H$94:$L$110,4,FALSE)/VLOOKUP($M241,CropResidue!$H$94:$L$110,2,FALSE)*VLOOKUP($M241,CropResidue!$G$153:$H$169,2,FALSE),Crop!H283)</f>
        <v>0</v>
      </c>
      <c r="V283" s="1005">
        <f>IF($S283,I283/VLOOKUP($M241,CropResidue!$H$94:$L$110,5,FALSE)/VLOOKUP($M241,CropResidue!$H$94:$L$110,4,FALSE)/VLOOKUP($M241,CropResidue!$H$94:$L$110,2,FALSE)*VLOOKUP($M241,CropResidue!$G$153:$H$169,2,FALSE),Crop!I283)</f>
        <v>0</v>
      </c>
      <c r="W283" s="1005">
        <f>IF($S283,J283/VLOOKUP($M241,CropResidue!$H$94:$L$110,5,FALSE)/VLOOKUP($M241,CropResidue!$H$94:$L$110,4,FALSE)/VLOOKUP($M241,CropResidue!$H$94:$L$110,2,FALSE)*VLOOKUP($M241,CropResidue!$G$153:$H$169,2,FALSE),Crop!J283)</f>
        <v>0</v>
      </c>
      <c r="X283" s="1005">
        <f>IF($S283,K283/VLOOKUP($M241,CropResidue!$H$94:$L$110,5,FALSE)/VLOOKUP($M241,CropResidue!$H$94:$L$110,4,FALSE)/VLOOKUP($M241,CropResidue!$H$94:$L$110,2,FALSE)*VLOOKUP($M241,CropResidue!$G$153:$H$169,2,FALSE),Crop!K283)</f>
        <v>0</v>
      </c>
      <c r="Y283" s="1005">
        <f>IF($S283,L283/VLOOKUP($M241,CropResidue!$H$94:$L$110,5,FALSE)/VLOOKUP($M241,CropResidue!$H$94:$L$110,4,FALSE)/VLOOKUP($M241,CropResidue!$H$94:$L$110,2,FALSE)*VLOOKUP($M241,CropResidue!$G$153:$H$169,2,FALSE),Crop!L283)</f>
        <v>0</v>
      </c>
      <c r="Z283" s="1005">
        <f>IF($S283,M283/VLOOKUP($M241,CropResidue!$H$94:$L$110,5,FALSE)/VLOOKUP($M241,CropResidue!$H$94:$L$110,4,FALSE)/VLOOKUP($M241,CropResidue!$H$94:$L$110,2,FALSE)*VLOOKUP($M241,CropResidue!$G$153:$H$169,2,FALSE),Crop!M283)</f>
        <v>0</v>
      </c>
      <c r="AA283" s="1005">
        <f>IF($S283,N283/VLOOKUP($M241,CropResidue!$H$94:$L$110,5,FALSE)/VLOOKUP($M241,CropResidue!$H$94:$L$110,4,FALSE)/VLOOKUP($M241,CropResidue!$H$94:$L$110,2,FALSE)*VLOOKUP($M241,CropResidue!$G$153:$H$169,2,FALSE),Crop!N283)</f>
        <v>0</v>
      </c>
      <c r="AB283" s="1005">
        <f>IF($S283,O283/VLOOKUP($M241,CropResidue!$H$94:$L$110,5,FALSE)/VLOOKUP($M241,CropResidue!$H$94:$L$110,4,FALSE)/VLOOKUP($M241,CropResidue!$H$94:$L$110,2,FALSE)*VLOOKUP($M241,CropResidue!$G$153:$H$169,2,FALSE),Crop!O283)</f>
        <v>0</v>
      </c>
      <c r="AC283" s="1005">
        <f>IF($S283,P283/VLOOKUP($M241,CropResidue!$H$94:$L$110,5,FALSE)/VLOOKUP($M241,CropResidue!$H$94:$L$110,4,FALSE)/VLOOKUP($M241,CropResidue!$H$94:$L$110,2,FALSE)*VLOOKUP($M241,CropResidue!$G$153:$H$169,2,FALSE),Crop!P283)</f>
        <v>0</v>
      </c>
      <c r="AD283" s="1005">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5">
        <f>IF($S284,H284/VLOOKUP($M242,CropResidue!$H$94:$L$110,5,FALSE)/VLOOKUP($M242,CropResidue!$H$94:$L$110,4,FALSE)/VLOOKUP($M242,CropResidue!$H$94:$L$110,2,FALSE)*VLOOKUP($M242,CropResidue!$G$153:$H$169,2,FALSE),Crop!H284)</f>
        <v>0</v>
      </c>
      <c r="V284" s="1005">
        <f>IF($S284,I284/VLOOKUP($M242,CropResidue!$H$94:$L$110,5,FALSE)/VLOOKUP($M242,CropResidue!$H$94:$L$110,4,FALSE)/VLOOKUP($M242,CropResidue!$H$94:$L$110,2,FALSE)*VLOOKUP($M242,CropResidue!$G$153:$H$169,2,FALSE),Crop!I284)</f>
        <v>0</v>
      </c>
      <c r="W284" s="1005">
        <f>IF($S284,J284/VLOOKUP($M242,CropResidue!$H$94:$L$110,5,FALSE)/VLOOKUP($M242,CropResidue!$H$94:$L$110,4,FALSE)/VLOOKUP($M242,CropResidue!$H$94:$L$110,2,FALSE)*VLOOKUP($M242,CropResidue!$G$153:$H$169,2,FALSE),Crop!J284)</f>
        <v>0</v>
      </c>
      <c r="X284" s="1005">
        <f>IF($S284,K284/VLOOKUP($M242,CropResidue!$H$94:$L$110,5,FALSE)/VLOOKUP($M242,CropResidue!$H$94:$L$110,4,FALSE)/VLOOKUP($M242,CropResidue!$H$94:$L$110,2,FALSE)*VLOOKUP($M242,CropResidue!$G$153:$H$169,2,FALSE),Crop!K284)</f>
        <v>0</v>
      </c>
      <c r="Y284" s="1005">
        <f>IF($S284,L284/VLOOKUP($M242,CropResidue!$H$94:$L$110,5,FALSE)/VLOOKUP($M242,CropResidue!$H$94:$L$110,4,FALSE)/VLOOKUP($M242,CropResidue!$H$94:$L$110,2,FALSE)*VLOOKUP($M242,CropResidue!$G$153:$H$169,2,FALSE),Crop!L284)</f>
        <v>0</v>
      </c>
      <c r="Z284" s="1005">
        <f>IF($S284,M284/VLOOKUP($M242,CropResidue!$H$94:$L$110,5,FALSE)/VLOOKUP($M242,CropResidue!$H$94:$L$110,4,FALSE)/VLOOKUP($M242,CropResidue!$H$94:$L$110,2,FALSE)*VLOOKUP($M242,CropResidue!$G$153:$H$169,2,FALSE),Crop!M284)</f>
        <v>0</v>
      </c>
      <c r="AA284" s="1005">
        <f>IF($S284,N284/VLOOKUP($M242,CropResidue!$H$94:$L$110,5,FALSE)/VLOOKUP($M242,CropResidue!$H$94:$L$110,4,FALSE)/VLOOKUP($M242,CropResidue!$H$94:$L$110,2,FALSE)*VLOOKUP($M242,CropResidue!$G$153:$H$169,2,FALSE),Crop!N284)</f>
        <v>0</v>
      </c>
      <c r="AB284" s="1005">
        <f>IF($S284,O284/VLOOKUP($M242,CropResidue!$H$94:$L$110,5,FALSE)/VLOOKUP($M242,CropResidue!$H$94:$L$110,4,FALSE)/VLOOKUP($M242,CropResidue!$H$94:$L$110,2,FALSE)*VLOOKUP($M242,CropResidue!$G$153:$H$169,2,FALSE),Crop!O284)</f>
        <v>0</v>
      </c>
      <c r="AC284" s="1005">
        <f>IF($S284,P284/VLOOKUP($M242,CropResidue!$H$94:$L$110,5,FALSE)/VLOOKUP($M242,CropResidue!$H$94:$L$110,4,FALSE)/VLOOKUP($M242,CropResidue!$H$94:$L$110,2,FALSE)*VLOOKUP($M242,CropResidue!$G$153:$H$169,2,FALSE),Crop!P284)</f>
        <v>0</v>
      </c>
      <c r="AD284" s="1005">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5">
        <f>IF($S285,H285/VLOOKUP($M243,CropResidue!$H$94:$L$110,5,FALSE)/VLOOKUP($M243,CropResidue!$H$94:$L$110,4,FALSE)/VLOOKUP($M243,CropResidue!$H$94:$L$110,2,FALSE)*VLOOKUP($M243,CropResidue!$G$153:$H$169,2,FALSE),Crop!H285)</f>
        <v>0</v>
      </c>
      <c r="V285" s="1005">
        <f>IF($S285,I285/VLOOKUP($M243,CropResidue!$H$94:$L$110,5,FALSE)/VLOOKUP($M243,CropResidue!$H$94:$L$110,4,FALSE)/VLOOKUP($M243,CropResidue!$H$94:$L$110,2,FALSE)*VLOOKUP($M243,CropResidue!$G$153:$H$169,2,FALSE),Crop!I285)</f>
        <v>0</v>
      </c>
      <c r="W285" s="1005">
        <f>IF($S285,J285/VLOOKUP($M243,CropResidue!$H$94:$L$110,5,FALSE)/VLOOKUP($M243,CropResidue!$H$94:$L$110,4,FALSE)/VLOOKUP($M243,CropResidue!$H$94:$L$110,2,FALSE)*VLOOKUP($M243,CropResidue!$G$153:$H$169,2,FALSE),Crop!J285)</f>
        <v>0</v>
      </c>
      <c r="X285" s="1005">
        <f>IF($S285,K285/VLOOKUP($M243,CropResidue!$H$94:$L$110,5,FALSE)/VLOOKUP($M243,CropResidue!$H$94:$L$110,4,FALSE)/VLOOKUP($M243,CropResidue!$H$94:$L$110,2,FALSE)*VLOOKUP($M243,CropResidue!$G$153:$H$169,2,FALSE),Crop!K285)</f>
        <v>0</v>
      </c>
      <c r="Y285" s="1005">
        <f>IF($S285,L285/VLOOKUP($M243,CropResidue!$H$94:$L$110,5,FALSE)/VLOOKUP($M243,CropResidue!$H$94:$L$110,4,FALSE)/VLOOKUP($M243,CropResidue!$H$94:$L$110,2,FALSE)*VLOOKUP($M243,CropResidue!$G$153:$H$169,2,FALSE),Crop!L285)</f>
        <v>0</v>
      </c>
      <c r="Z285" s="1005">
        <f>IF($S285,M285/VLOOKUP($M243,CropResidue!$H$94:$L$110,5,FALSE)/VLOOKUP($M243,CropResidue!$H$94:$L$110,4,FALSE)/VLOOKUP($M243,CropResidue!$H$94:$L$110,2,FALSE)*VLOOKUP($M243,CropResidue!$G$153:$H$169,2,FALSE),Crop!M285)</f>
        <v>0</v>
      </c>
      <c r="AA285" s="1005">
        <f>IF($S285,N285/VLOOKUP($M243,CropResidue!$H$94:$L$110,5,FALSE)/VLOOKUP($M243,CropResidue!$H$94:$L$110,4,FALSE)/VLOOKUP($M243,CropResidue!$H$94:$L$110,2,FALSE)*VLOOKUP($M243,CropResidue!$G$153:$H$169,2,FALSE),Crop!N285)</f>
        <v>0</v>
      </c>
      <c r="AB285" s="1005">
        <f>IF($S285,O285/VLOOKUP($M243,CropResidue!$H$94:$L$110,5,FALSE)/VLOOKUP($M243,CropResidue!$H$94:$L$110,4,FALSE)/VLOOKUP($M243,CropResidue!$H$94:$L$110,2,FALSE)*VLOOKUP($M243,CropResidue!$G$153:$H$169,2,FALSE),Crop!O285)</f>
        <v>0</v>
      </c>
      <c r="AC285" s="1005">
        <f>IF($S285,P285/VLOOKUP($M243,CropResidue!$H$94:$L$110,5,FALSE)/VLOOKUP($M243,CropResidue!$H$94:$L$110,4,FALSE)/VLOOKUP($M243,CropResidue!$H$94:$L$110,2,FALSE)*VLOOKUP($M243,CropResidue!$G$153:$H$169,2,FALSE),Crop!P285)</f>
        <v>0</v>
      </c>
      <c r="AD285" s="1005">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5">
        <f>IF($S286,H286/VLOOKUP($M244,CropResidue!$H$94:$L$110,5,FALSE)/VLOOKUP($M244,CropResidue!$H$94:$L$110,4,FALSE)/VLOOKUP($M244,CropResidue!$H$94:$L$110,2,FALSE)*VLOOKUP($M244,CropResidue!$G$153:$H$169,2,FALSE),Crop!H286)</f>
        <v>0</v>
      </c>
      <c r="V286" s="1005">
        <f>IF($S286,I286/VLOOKUP($M244,CropResidue!$H$94:$L$110,5,FALSE)/VLOOKUP($M244,CropResidue!$H$94:$L$110,4,FALSE)/VLOOKUP($M244,CropResidue!$H$94:$L$110,2,FALSE)*VLOOKUP($M244,CropResidue!$G$153:$H$169,2,FALSE),Crop!I286)</f>
        <v>0</v>
      </c>
      <c r="W286" s="1005">
        <f>IF($S286,J286/VLOOKUP($M244,CropResidue!$H$94:$L$110,5,FALSE)/VLOOKUP($M244,CropResidue!$H$94:$L$110,4,FALSE)/VLOOKUP($M244,CropResidue!$H$94:$L$110,2,FALSE)*VLOOKUP($M244,CropResidue!$G$153:$H$169,2,FALSE),Crop!J286)</f>
        <v>0</v>
      </c>
      <c r="X286" s="1005">
        <f>IF($S286,K286/VLOOKUP($M244,CropResidue!$H$94:$L$110,5,FALSE)/VLOOKUP($M244,CropResidue!$H$94:$L$110,4,FALSE)/VLOOKUP($M244,CropResidue!$H$94:$L$110,2,FALSE)*VLOOKUP($M244,CropResidue!$G$153:$H$169,2,FALSE),Crop!K286)</f>
        <v>0</v>
      </c>
      <c r="Y286" s="1005">
        <f>IF($S286,L286/VLOOKUP($M244,CropResidue!$H$94:$L$110,5,FALSE)/VLOOKUP($M244,CropResidue!$H$94:$L$110,4,FALSE)/VLOOKUP($M244,CropResidue!$H$94:$L$110,2,FALSE)*VLOOKUP($M244,CropResidue!$G$153:$H$169,2,FALSE),Crop!L286)</f>
        <v>0</v>
      </c>
      <c r="Z286" s="1005">
        <f>IF($S286,M286/VLOOKUP($M244,CropResidue!$H$94:$L$110,5,FALSE)/VLOOKUP($M244,CropResidue!$H$94:$L$110,4,FALSE)/VLOOKUP($M244,CropResidue!$H$94:$L$110,2,FALSE)*VLOOKUP($M244,CropResidue!$G$153:$H$169,2,FALSE),Crop!M286)</f>
        <v>0</v>
      </c>
      <c r="AA286" s="1005">
        <f>IF($S286,N286/VLOOKUP($M244,CropResidue!$H$94:$L$110,5,FALSE)/VLOOKUP($M244,CropResidue!$H$94:$L$110,4,FALSE)/VLOOKUP($M244,CropResidue!$H$94:$L$110,2,FALSE)*VLOOKUP($M244,CropResidue!$G$153:$H$169,2,FALSE),Crop!N286)</f>
        <v>0</v>
      </c>
      <c r="AB286" s="1005">
        <f>IF($S286,O286/VLOOKUP($M244,CropResidue!$H$94:$L$110,5,FALSE)/VLOOKUP($M244,CropResidue!$H$94:$L$110,4,FALSE)/VLOOKUP($M244,CropResidue!$H$94:$L$110,2,FALSE)*VLOOKUP($M244,CropResidue!$G$153:$H$169,2,FALSE),Crop!O286)</f>
        <v>0</v>
      </c>
      <c r="AC286" s="1005">
        <f>IF($S286,P286/VLOOKUP($M244,CropResidue!$H$94:$L$110,5,FALSE)/VLOOKUP($M244,CropResidue!$H$94:$L$110,4,FALSE)/VLOOKUP($M244,CropResidue!$H$94:$L$110,2,FALSE)*VLOOKUP($M244,CropResidue!$G$153:$H$169,2,FALSE),Crop!P286)</f>
        <v>0</v>
      </c>
      <c r="AD286" s="1005">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5">
        <f>IF($S287,H287/VLOOKUP($M245,CropResidue!$H$94:$L$110,5,FALSE)/VLOOKUP($M245,CropResidue!$H$94:$L$110,4,FALSE)/VLOOKUP($M245,CropResidue!$H$94:$L$110,2,FALSE)*VLOOKUP($M245,CropResidue!$G$153:$H$169,2,FALSE),Crop!H287)</f>
        <v>0</v>
      </c>
      <c r="V287" s="1005">
        <f>IF($S287,I287/VLOOKUP($M245,CropResidue!$H$94:$L$110,5,FALSE)/VLOOKUP($M245,CropResidue!$H$94:$L$110,4,FALSE)/VLOOKUP($M245,CropResidue!$H$94:$L$110,2,FALSE)*VLOOKUP($M245,CropResidue!$G$153:$H$169,2,FALSE),Crop!I287)</f>
        <v>0</v>
      </c>
      <c r="W287" s="1005">
        <f>IF($S287,J287/VLOOKUP($M245,CropResidue!$H$94:$L$110,5,FALSE)/VLOOKUP($M245,CropResidue!$H$94:$L$110,4,FALSE)/VLOOKUP($M245,CropResidue!$H$94:$L$110,2,FALSE)*VLOOKUP($M245,CropResidue!$G$153:$H$169,2,FALSE),Crop!J287)</f>
        <v>0</v>
      </c>
      <c r="X287" s="1005">
        <f>IF($S287,K287/VLOOKUP($M245,CropResidue!$H$94:$L$110,5,FALSE)/VLOOKUP($M245,CropResidue!$H$94:$L$110,4,FALSE)/VLOOKUP($M245,CropResidue!$H$94:$L$110,2,FALSE)*VLOOKUP($M245,CropResidue!$G$153:$H$169,2,FALSE),Crop!K287)</f>
        <v>0</v>
      </c>
      <c r="Y287" s="1005">
        <f>IF($S287,L287/VLOOKUP($M245,CropResidue!$H$94:$L$110,5,FALSE)/VLOOKUP($M245,CropResidue!$H$94:$L$110,4,FALSE)/VLOOKUP($M245,CropResidue!$H$94:$L$110,2,FALSE)*VLOOKUP($M245,CropResidue!$G$153:$H$169,2,FALSE),Crop!L287)</f>
        <v>0</v>
      </c>
      <c r="Z287" s="1005">
        <f>IF($S287,M287/VLOOKUP($M245,CropResidue!$H$94:$L$110,5,FALSE)/VLOOKUP($M245,CropResidue!$H$94:$L$110,4,FALSE)/VLOOKUP($M245,CropResidue!$H$94:$L$110,2,FALSE)*VLOOKUP($M245,CropResidue!$G$153:$H$169,2,FALSE),Crop!M287)</f>
        <v>0</v>
      </c>
      <c r="AA287" s="1005">
        <f>IF($S287,N287/VLOOKUP($M245,CropResidue!$H$94:$L$110,5,FALSE)/VLOOKUP($M245,CropResidue!$H$94:$L$110,4,FALSE)/VLOOKUP($M245,CropResidue!$H$94:$L$110,2,FALSE)*VLOOKUP($M245,CropResidue!$G$153:$H$169,2,FALSE),Crop!N287)</f>
        <v>0</v>
      </c>
      <c r="AB287" s="1005">
        <f>IF($S287,O287/VLOOKUP($M245,CropResidue!$H$94:$L$110,5,FALSE)/VLOOKUP($M245,CropResidue!$H$94:$L$110,4,FALSE)/VLOOKUP($M245,CropResidue!$H$94:$L$110,2,FALSE)*VLOOKUP($M245,CropResidue!$G$153:$H$169,2,FALSE),Crop!O287)</f>
        <v>0</v>
      </c>
      <c r="AC287" s="1005">
        <f>IF($S287,P287/VLOOKUP($M245,CropResidue!$H$94:$L$110,5,FALSE)/VLOOKUP($M245,CropResidue!$H$94:$L$110,4,FALSE)/VLOOKUP($M245,CropResidue!$H$94:$L$110,2,FALSE)*VLOOKUP($M245,CropResidue!$G$153:$H$169,2,FALSE),Crop!P287)</f>
        <v>0</v>
      </c>
      <c r="AD287" s="1005">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5">
        <f>IF($S288,H288/VLOOKUP($M246,CropResidue!$H$94:$L$110,5,FALSE)/VLOOKUP($M246,CropResidue!$H$94:$L$110,4,FALSE)/VLOOKUP($M246,CropResidue!$H$94:$L$110,2,FALSE)*VLOOKUP($M246,CropResidue!$G$153:$H$169,2,FALSE),Crop!H288)</f>
        <v>0</v>
      </c>
      <c r="V288" s="1005">
        <f>IF($S288,I288/VLOOKUP($M246,CropResidue!$H$94:$L$110,5,FALSE)/VLOOKUP($M246,CropResidue!$H$94:$L$110,4,FALSE)/VLOOKUP($M246,CropResidue!$H$94:$L$110,2,FALSE)*VLOOKUP($M246,CropResidue!$G$153:$H$169,2,FALSE),Crop!I288)</f>
        <v>0</v>
      </c>
      <c r="W288" s="1005">
        <f>IF($S288,J288/VLOOKUP($M246,CropResidue!$H$94:$L$110,5,FALSE)/VLOOKUP($M246,CropResidue!$H$94:$L$110,4,FALSE)/VLOOKUP($M246,CropResidue!$H$94:$L$110,2,FALSE)*VLOOKUP($M246,CropResidue!$G$153:$H$169,2,FALSE),Crop!J288)</f>
        <v>0</v>
      </c>
      <c r="X288" s="1005">
        <f>IF($S288,K288/VLOOKUP($M246,CropResidue!$H$94:$L$110,5,FALSE)/VLOOKUP($M246,CropResidue!$H$94:$L$110,4,FALSE)/VLOOKUP($M246,CropResidue!$H$94:$L$110,2,FALSE)*VLOOKUP($M246,CropResidue!$G$153:$H$169,2,FALSE),Crop!K288)</f>
        <v>0</v>
      </c>
      <c r="Y288" s="1005">
        <f>IF($S288,L288/VLOOKUP($M246,CropResidue!$H$94:$L$110,5,FALSE)/VLOOKUP($M246,CropResidue!$H$94:$L$110,4,FALSE)/VLOOKUP($M246,CropResidue!$H$94:$L$110,2,FALSE)*VLOOKUP($M246,CropResidue!$G$153:$H$169,2,FALSE),Crop!L288)</f>
        <v>0</v>
      </c>
      <c r="Z288" s="1005">
        <f>IF($S288,M288/VLOOKUP($M246,CropResidue!$H$94:$L$110,5,FALSE)/VLOOKUP($M246,CropResidue!$H$94:$L$110,4,FALSE)/VLOOKUP($M246,CropResidue!$H$94:$L$110,2,FALSE)*VLOOKUP($M246,CropResidue!$G$153:$H$169,2,FALSE),Crop!M288)</f>
        <v>0</v>
      </c>
      <c r="AA288" s="1005">
        <f>IF($S288,N288/VLOOKUP($M246,CropResidue!$H$94:$L$110,5,FALSE)/VLOOKUP($M246,CropResidue!$H$94:$L$110,4,FALSE)/VLOOKUP($M246,CropResidue!$H$94:$L$110,2,FALSE)*VLOOKUP($M246,CropResidue!$G$153:$H$169,2,FALSE),Crop!N288)</f>
        <v>0</v>
      </c>
      <c r="AB288" s="1005">
        <f>IF($S288,O288/VLOOKUP($M246,CropResidue!$H$94:$L$110,5,FALSE)/VLOOKUP($M246,CropResidue!$H$94:$L$110,4,FALSE)/VLOOKUP($M246,CropResidue!$H$94:$L$110,2,FALSE)*VLOOKUP($M246,CropResidue!$G$153:$H$169,2,FALSE),Crop!O288)</f>
        <v>0</v>
      </c>
      <c r="AC288" s="1005">
        <f>IF($S288,P288/VLOOKUP($M246,CropResidue!$H$94:$L$110,5,FALSE)/VLOOKUP($M246,CropResidue!$H$94:$L$110,4,FALSE)/VLOOKUP($M246,CropResidue!$H$94:$L$110,2,FALSE)*VLOOKUP($M246,CropResidue!$G$153:$H$169,2,FALSE),Crop!P288)</f>
        <v>0</v>
      </c>
      <c r="AD288" s="1005">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5">
        <f>IF($S289,H289/VLOOKUP($M247,CropResidue!$H$94:$L$110,5,FALSE)/VLOOKUP($M247,CropResidue!$H$94:$L$110,4,FALSE)/VLOOKUP($M247,CropResidue!$H$94:$L$110,2,FALSE)*VLOOKUP($M247,CropResidue!$G$153:$H$169,2,FALSE),Crop!H289)</f>
        <v>0</v>
      </c>
      <c r="V289" s="1005">
        <f>IF($S289,I289/VLOOKUP($M247,CropResidue!$H$94:$L$110,5,FALSE)/VLOOKUP($M247,CropResidue!$H$94:$L$110,4,FALSE)/VLOOKUP($M247,CropResidue!$H$94:$L$110,2,FALSE)*VLOOKUP($M247,CropResidue!$G$153:$H$169,2,FALSE),Crop!I289)</f>
        <v>0</v>
      </c>
      <c r="W289" s="1005">
        <f>IF($S289,J289/VLOOKUP($M247,CropResidue!$H$94:$L$110,5,FALSE)/VLOOKUP($M247,CropResidue!$H$94:$L$110,4,FALSE)/VLOOKUP($M247,CropResidue!$H$94:$L$110,2,FALSE)*VLOOKUP($M247,CropResidue!$G$153:$H$169,2,FALSE),Crop!J289)</f>
        <v>0</v>
      </c>
      <c r="X289" s="1005">
        <f>IF($S289,K289/VLOOKUP($M247,CropResidue!$H$94:$L$110,5,FALSE)/VLOOKUP($M247,CropResidue!$H$94:$L$110,4,FALSE)/VLOOKUP($M247,CropResidue!$H$94:$L$110,2,FALSE)*VLOOKUP($M247,CropResidue!$G$153:$H$169,2,FALSE),Crop!K289)</f>
        <v>0</v>
      </c>
      <c r="Y289" s="1005">
        <f>IF($S289,L289/VLOOKUP($M247,CropResidue!$H$94:$L$110,5,FALSE)/VLOOKUP($M247,CropResidue!$H$94:$L$110,4,FALSE)/VLOOKUP($M247,CropResidue!$H$94:$L$110,2,FALSE)*VLOOKUP($M247,CropResidue!$G$153:$H$169,2,FALSE),Crop!L289)</f>
        <v>0</v>
      </c>
      <c r="Z289" s="1005">
        <f>IF($S289,M289/VLOOKUP($M247,CropResidue!$H$94:$L$110,5,FALSE)/VLOOKUP($M247,CropResidue!$H$94:$L$110,4,FALSE)/VLOOKUP($M247,CropResidue!$H$94:$L$110,2,FALSE)*VLOOKUP($M247,CropResidue!$G$153:$H$169,2,FALSE),Crop!M289)</f>
        <v>0</v>
      </c>
      <c r="AA289" s="1005">
        <f>IF($S289,N289/VLOOKUP($M247,CropResidue!$H$94:$L$110,5,FALSE)/VLOOKUP($M247,CropResidue!$H$94:$L$110,4,FALSE)/VLOOKUP($M247,CropResidue!$H$94:$L$110,2,FALSE)*VLOOKUP($M247,CropResidue!$G$153:$H$169,2,FALSE),Crop!N289)</f>
        <v>0</v>
      </c>
      <c r="AB289" s="1005">
        <f>IF($S289,O289/VLOOKUP($M247,CropResidue!$H$94:$L$110,5,FALSE)/VLOOKUP($M247,CropResidue!$H$94:$L$110,4,FALSE)/VLOOKUP($M247,CropResidue!$H$94:$L$110,2,FALSE)*VLOOKUP($M247,CropResidue!$G$153:$H$169,2,FALSE),Crop!O289)</f>
        <v>0</v>
      </c>
      <c r="AC289" s="1005">
        <f>IF($S289,P289/VLOOKUP($M247,CropResidue!$H$94:$L$110,5,FALSE)/VLOOKUP($M247,CropResidue!$H$94:$L$110,4,FALSE)/VLOOKUP($M247,CropResidue!$H$94:$L$110,2,FALSE)*VLOOKUP($M247,CropResidue!$G$153:$H$169,2,FALSE),Crop!P289)</f>
        <v>0</v>
      </c>
      <c r="AD289" s="1005">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5">
        <f>IF($S290,H290/VLOOKUP($M248,CropResidue!$H$94:$L$110,5,FALSE)/VLOOKUP($M248,CropResidue!$H$94:$L$110,4,FALSE)/VLOOKUP($M248,CropResidue!$H$94:$L$110,2,FALSE)*VLOOKUP($M248,CropResidue!$G$153:$H$169,2,FALSE),Crop!H290)</f>
        <v>0</v>
      </c>
      <c r="V290" s="1005">
        <f>IF($S290,I290/VLOOKUP($M248,CropResidue!$H$94:$L$110,5,FALSE)/VLOOKUP($M248,CropResidue!$H$94:$L$110,4,FALSE)/VLOOKUP($M248,CropResidue!$H$94:$L$110,2,FALSE)*VLOOKUP($M248,CropResidue!$G$153:$H$169,2,FALSE),Crop!I290)</f>
        <v>0</v>
      </c>
      <c r="W290" s="1005">
        <f>IF($S290,J290/VLOOKUP($M248,CropResidue!$H$94:$L$110,5,FALSE)/VLOOKUP($M248,CropResidue!$H$94:$L$110,4,FALSE)/VLOOKUP($M248,CropResidue!$H$94:$L$110,2,FALSE)*VLOOKUP($M248,CropResidue!$G$153:$H$169,2,FALSE),Crop!J290)</f>
        <v>0</v>
      </c>
      <c r="X290" s="1005">
        <f>IF($S290,K290/VLOOKUP($M248,CropResidue!$H$94:$L$110,5,FALSE)/VLOOKUP($M248,CropResidue!$H$94:$L$110,4,FALSE)/VLOOKUP($M248,CropResidue!$H$94:$L$110,2,FALSE)*VLOOKUP($M248,CropResidue!$G$153:$H$169,2,FALSE),Crop!K290)</f>
        <v>0</v>
      </c>
      <c r="Y290" s="1005">
        <f>IF($S290,L290/VLOOKUP($M248,CropResidue!$H$94:$L$110,5,FALSE)/VLOOKUP($M248,CropResidue!$H$94:$L$110,4,FALSE)/VLOOKUP($M248,CropResidue!$H$94:$L$110,2,FALSE)*VLOOKUP($M248,CropResidue!$G$153:$H$169,2,FALSE),Crop!L290)</f>
        <v>0</v>
      </c>
      <c r="Z290" s="1005">
        <f>IF($S290,M290/VLOOKUP($M248,CropResidue!$H$94:$L$110,5,FALSE)/VLOOKUP($M248,CropResidue!$H$94:$L$110,4,FALSE)/VLOOKUP($M248,CropResidue!$H$94:$L$110,2,FALSE)*VLOOKUP($M248,CropResidue!$G$153:$H$169,2,FALSE),Crop!M290)</f>
        <v>0</v>
      </c>
      <c r="AA290" s="1005">
        <f>IF($S290,N290/VLOOKUP($M248,CropResidue!$H$94:$L$110,5,FALSE)/VLOOKUP($M248,CropResidue!$H$94:$L$110,4,FALSE)/VLOOKUP($M248,CropResidue!$H$94:$L$110,2,FALSE)*VLOOKUP($M248,CropResidue!$G$153:$H$169,2,FALSE),Crop!N290)</f>
        <v>0</v>
      </c>
      <c r="AB290" s="1005">
        <f>IF($S290,O290/VLOOKUP($M248,CropResidue!$H$94:$L$110,5,FALSE)/VLOOKUP($M248,CropResidue!$H$94:$L$110,4,FALSE)/VLOOKUP($M248,CropResidue!$H$94:$L$110,2,FALSE)*VLOOKUP($M248,CropResidue!$G$153:$H$169,2,FALSE),Crop!O290)</f>
        <v>0</v>
      </c>
      <c r="AC290" s="1005">
        <f>IF($S290,P290/VLOOKUP($M248,CropResidue!$H$94:$L$110,5,FALSE)/VLOOKUP($M248,CropResidue!$H$94:$L$110,4,FALSE)/VLOOKUP($M248,CropResidue!$H$94:$L$110,2,FALSE)*VLOOKUP($M248,CropResidue!$G$153:$H$169,2,FALSE),Crop!P290)</f>
        <v>0</v>
      </c>
      <c r="AD290" s="1005">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5">
        <f>IF($S291,H291/VLOOKUP($M249,CropResidue!$H$94:$L$110,5,FALSE)/VLOOKUP($M249,CropResidue!$H$94:$L$110,4,FALSE)/VLOOKUP($M249,CropResidue!$H$94:$L$110,2,FALSE)*VLOOKUP($M249,CropResidue!$G$153:$H$169,2,FALSE),Crop!H291)</f>
        <v>0</v>
      </c>
      <c r="V291" s="1005">
        <f>IF($S291,I291/VLOOKUP($M249,CropResidue!$H$94:$L$110,5,FALSE)/VLOOKUP($M249,CropResidue!$H$94:$L$110,4,FALSE)/VLOOKUP($M249,CropResidue!$H$94:$L$110,2,FALSE)*VLOOKUP($M249,CropResidue!$G$153:$H$169,2,FALSE),Crop!I291)</f>
        <v>0</v>
      </c>
      <c r="W291" s="1005">
        <f>IF($S291,J291/VLOOKUP($M249,CropResidue!$H$94:$L$110,5,FALSE)/VLOOKUP($M249,CropResidue!$H$94:$L$110,4,FALSE)/VLOOKUP($M249,CropResidue!$H$94:$L$110,2,FALSE)*VLOOKUP($M249,CropResidue!$G$153:$H$169,2,FALSE),Crop!J291)</f>
        <v>0</v>
      </c>
      <c r="X291" s="1005">
        <f>IF($S291,K291/VLOOKUP($M249,CropResidue!$H$94:$L$110,5,FALSE)/VLOOKUP($M249,CropResidue!$H$94:$L$110,4,FALSE)/VLOOKUP($M249,CropResidue!$H$94:$L$110,2,FALSE)*VLOOKUP($M249,CropResidue!$G$153:$H$169,2,FALSE),Crop!K291)</f>
        <v>0</v>
      </c>
      <c r="Y291" s="1005">
        <f>IF($S291,L291/VLOOKUP($M249,CropResidue!$H$94:$L$110,5,FALSE)/VLOOKUP($M249,CropResidue!$H$94:$L$110,4,FALSE)/VLOOKUP($M249,CropResidue!$H$94:$L$110,2,FALSE)*VLOOKUP($M249,CropResidue!$G$153:$H$169,2,FALSE),Crop!L291)</f>
        <v>0</v>
      </c>
      <c r="Z291" s="1005">
        <f>IF($S291,M291/VLOOKUP($M249,CropResidue!$H$94:$L$110,5,FALSE)/VLOOKUP($M249,CropResidue!$H$94:$L$110,4,FALSE)/VLOOKUP($M249,CropResidue!$H$94:$L$110,2,FALSE)*VLOOKUP($M249,CropResidue!$G$153:$H$169,2,FALSE),Crop!M291)</f>
        <v>0</v>
      </c>
      <c r="AA291" s="1005">
        <f>IF($S291,N291/VLOOKUP($M249,CropResidue!$H$94:$L$110,5,FALSE)/VLOOKUP($M249,CropResidue!$H$94:$L$110,4,FALSE)/VLOOKUP($M249,CropResidue!$H$94:$L$110,2,FALSE)*VLOOKUP($M249,CropResidue!$G$153:$H$169,2,FALSE),Crop!N291)</f>
        <v>0</v>
      </c>
      <c r="AB291" s="1005">
        <f>IF($S291,O291/VLOOKUP($M249,CropResidue!$H$94:$L$110,5,FALSE)/VLOOKUP($M249,CropResidue!$H$94:$L$110,4,FALSE)/VLOOKUP($M249,CropResidue!$H$94:$L$110,2,FALSE)*VLOOKUP($M249,CropResidue!$G$153:$H$169,2,FALSE),Crop!O291)</f>
        <v>0</v>
      </c>
      <c r="AC291" s="1005">
        <f>IF($S291,P291/VLOOKUP($M249,CropResidue!$H$94:$L$110,5,FALSE)/VLOOKUP($M249,CropResidue!$H$94:$L$110,4,FALSE)/VLOOKUP($M249,CropResidue!$H$94:$L$110,2,FALSE)*VLOOKUP($M249,CropResidue!$G$153:$H$169,2,FALSE),Crop!P291)</f>
        <v>0</v>
      </c>
      <c r="AD291" s="1005">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5">
        <f>IF($S292,H292/VLOOKUP($M250,CropResidue!$H$94:$L$110,5,FALSE)/VLOOKUP($M250,CropResidue!$H$94:$L$110,4,FALSE)/VLOOKUP($M250,CropResidue!$H$94:$L$110,2,FALSE)*VLOOKUP($M250,CropResidue!$G$153:$H$169,2,FALSE),Crop!H292)</f>
        <v>0</v>
      </c>
      <c r="V292" s="1005">
        <f>IF($S292,I292/VLOOKUP($M250,CropResidue!$H$94:$L$110,5,FALSE)/VLOOKUP($M250,CropResidue!$H$94:$L$110,4,FALSE)/VLOOKUP($M250,CropResidue!$H$94:$L$110,2,FALSE)*VLOOKUP($M250,CropResidue!$G$153:$H$169,2,FALSE),Crop!I292)</f>
        <v>0</v>
      </c>
      <c r="W292" s="1005">
        <f>IF($S292,J292/VLOOKUP($M250,CropResidue!$H$94:$L$110,5,FALSE)/VLOOKUP($M250,CropResidue!$H$94:$L$110,4,FALSE)/VLOOKUP($M250,CropResidue!$H$94:$L$110,2,FALSE)*VLOOKUP($M250,CropResidue!$G$153:$H$169,2,FALSE),Crop!J292)</f>
        <v>0</v>
      </c>
      <c r="X292" s="1005">
        <f>IF($S292,K292/VLOOKUP($M250,CropResidue!$H$94:$L$110,5,FALSE)/VLOOKUP($M250,CropResidue!$H$94:$L$110,4,FALSE)/VLOOKUP($M250,CropResidue!$H$94:$L$110,2,FALSE)*VLOOKUP($M250,CropResidue!$G$153:$H$169,2,FALSE),Crop!K292)</f>
        <v>0</v>
      </c>
      <c r="Y292" s="1005">
        <f>IF($S292,L292/VLOOKUP($M250,CropResidue!$H$94:$L$110,5,FALSE)/VLOOKUP($M250,CropResidue!$H$94:$L$110,4,FALSE)/VLOOKUP($M250,CropResidue!$H$94:$L$110,2,FALSE)*VLOOKUP($M250,CropResidue!$G$153:$H$169,2,FALSE),Crop!L292)</f>
        <v>0</v>
      </c>
      <c r="Z292" s="1005">
        <f>IF($S292,M292/VLOOKUP($M250,CropResidue!$H$94:$L$110,5,FALSE)/VLOOKUP($M250,CropResidue!$H$94:$L$110,4,FALSE)/VLOOKUP($M250,CropResidue!$H$94:$L$110,2,FALSE)*VLOOKUP($M250,CropResidue!$G$153:$H$169,2,FALSE),Crop!M292)</f>
        <v>0</v>
      </c>
      <c r="AA292" s="1005">
        <f>IF($S292,N292/VLOOKUP($M250,CropResidue!$H$94:$L$110,5,FALSE)/VLOOKUP($M250,CropResidue!$H$94:$L$110,4,FALSE)/VLOOKUP($M250,CropResidue!$H$94:$L$110,2,FALSE)*VLOOKUP($M250,CropResidue!$G$153:$H$169,2,FALSE),Crop!N292)</f>
        <v>0</v>
      </c>
      <c r="AB292" s="1005">
        <f>IF($S292,O292/VLOOKUP($M250,CropResidue!$H$94:$L$110,5,FALSE)/VLOOKUP($M250,CropResidue!$H$94:$L$110,4,FALSE)/VLOOKUP($M250,CropResidue!$H$94:$L$110,2,FALSE)*VLOOKUP($M250,CropResidue!$G$153:$H$169,2,FALSE),Crop!O292)</f>
        <v>0</v>
      </c>
      <c r="AC292" s="1005">
        <f>IF($S292,P292/VLOOKUP($M250,CropResidue!$H$94:$L$110,5,FALSE)/VLOOKUP($M250,CropResidue!$H$94:$L$110,4,FALSE)/VLOOKUP($M250,CropResidue!$H$94:$L$110,2,FALSE)*VLOOKUP($M250,CropResidue!$G$153:$H$169,2,FALSE),Crop!P292)</f>
        <v>0</v>
      </c>
      <c r="AD292" s="1005">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5">
        <f>IF($S293,H293/VLOOKUP($M251,CropResidue!$H$94:$L$110,5,FALSE)/VLOOKUP($M251,CropResidue!$H$94:$L$110,4,FALSE)/VLOOKUP($M251,CropResidue!$H$94:$L$110,2,FALSE)*VLOOKUP($M251,CropResidue!$G$153:$H$169,2,FALSE),Crop!H293)</f>
        <v>0</v>
      </c>
      <c r="V293" s="1005">
        <f>IF($S293,I293/VLOOKUP($M251,CropResidue!$H$94:$L$110,5,FALSE)/VLOOKUP($M251,CropResidue!$H$94:$L$110,4,FALSE)/VLOOKUP($M251,CropResidue!$H$94:$L$110,2,FALSE)*VLOOKUP($M251,CropResidue!$G$153:$H$169,2,FALSE),Crop!I293)</f>
        <v>0</v>
      </c>
      <c r="W293" s="1005">
        <f>IF($S293,J293/VLOOKUP($M251,CropResidue!$H$94:$L$110,5,FALSE)/VLOOKUP($M251,CropResidue!$H$94:$L$110,4,FALSE)/VLOOKUP($M251,CropResidue!$H$94:$L$110,2,FALSE)*VLOOKUP($M251,CropResidue!$G$153:$H$169,2,FALSE),Crop!J293)</f>
        <v>0</v>
      </c>
      <c r="X293" s="1005">
        <f>IF($S293,K293/VLOOKUP($M251,CropResidue!$H$94:$L$110,5,FALSE)/VLOOKUP($M251,CropResidue!$H$94:$L$110,4,FALSE)/VLOOKUP($M251,CropResidue!$H$94:$L$110,2,FALSE)*VLOOKUP($M251,CropResidue!$G$153:$H$169,2,FALSE),Crop!K293)</f>
        <v>0</v>
      </c>
      <c r="Y293" s="1005">
        <f>IF($S293,L293/VLOOKUP($M251,CropResidue!$H$94:$L$110,5,FALSE)/VLOOKUP($M251,CropResidue!$H$94:$L$110,4,FALSE)/VLOOKUP($M251,CropResidue!$H$94:$L$110,2,FALSE)*VLOOKUP($M251,CropResidue!$G$153:$H$169,2,FALSE),Crop!L293)</f>
        <v>0</v>
      </c>
      <c r="Z293" s="1005">
        <f>IF($S293,M293/VLOOKUP($M251,CropResidue!$H$94:$L$110,5,FALSE)/VLOOKUP($M251,CropResidue!$H$94:$L$110,4,FALSE)/VLOOKUP($M251,CropResidue!$H$94:$L$110,2,FALSE)*VLOOKUP($M251,CropResidue!$G$153:$H$169,2,FALSE),Crop!M293)</f>
        <v>0</v>
      </c>
      <c r="AA293" s="1005">
        <f>IF($S293,N293/VLOOKUP($M251,CropResidue!$H$94:$L$110,5,FALSE)/VLOOKUP($M251,CropResidue!$H$94:$L$110,4,FALSE)/VLOOKUP($M251,CropResidue!$H$94:$L$110,2,FALSE)*VLOOKUP($M251,CropResidue!$G$153:$H$169,2,FALSE),Crop!N293)</f>
        <v>0</v>
      </c>
      <c r="AB293" s="1005">
        <f>IF($S293,O293/VLOOKUP($M251,CropResidue!$H$94:$L$110,5,FALSE)/VLOOKUP($M251,CropResidue!$H$94:$L$110,4,FALSE)/VLOOKUP($M251,CropResidue!$H$94:$L$110,2,FALSE)*VLOOKUP($M251,CropResidue!$G$153:$H$169,2,FALSE),Crop!O293)</f>
        <v>0</v>
      </c>
      <c r="AC293" s="1005">
        <f>IF($S293,P293/VLOOKUP($M251,CropResidue!$H$94:$L$110,5,FALSE)/VLOOKUP($M251,CropResidue!$H$94:$L$110,4,FALSE)/VLOOKUP($M251,CropResidue!$H$94:$L$110,2,FALSE)*VLOOKUP($M251,CropResidue!$G$153:$H$169,2,FALSE),Crop!P293)</f>
        <v>0</v>
      </c>
      <c r="AD293" s="1005">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5">
        <f>IF($S294,H294/VLOOKUP($M252,CropResidue!$H$94:$L$110,5,FALSE)/VLOOKUP($M252,CropResidue!$H$94:$L$110,4,FALSE)/VLOOKUP($M252,CropResidue!$H$94:$L$110,2,FALSE)*VLOOKUP($M252,CropResidue!$G$153:$H$169,2,FALSE),Crop!H294)</f>
        <v>0</v>
      </c>
      <c r="V294" s="1005">
        <f>IF($S294,I294/VLOOKUP($M252,CropResidue!$H$94:$L$110,5,FALSE)/VLOOKUP($M252,CropResidue!$H$94:$L$110,4,FALSE)/VLOOKUP($M252,CropResidue!$H$94:$L$110,2,FALSE)*VLOOKUP($M252,CropResidue!$G$153:$H$169,2,FALSE),Crop!I294)</f>
        <v>0</v>
      </c>
      <c r="W294" s="1005">
        <f>IF($S294,J294/VLOOKUP($M252,CropResidue!$H$94:$L$110,5,FALSE)/VLOOKUP($M252,CropResidue!$H$94:$L$110,4,FALSE)/VLOOKUP($M252,CropResidue!$H$94:$L$110,2,FALSE)*VLOOKUP($M252,CropResidue!$G$153:$H$169,2,FALSE),Crop!J294)</f>
        <v>0</v>
      </c>
      <c r="X294" s="1005">
        <f>IF($S294,K294/VLOOKUP($M252,CropResidue!$H$94:$L$110,5,FALSE)/VLOOKUP($M252,CropResidue!$H$94:$L$110,4,FALSE)/VLOOKUP($M252,CropResidue!$H$94:$L$110,2,FALSE)*VLOOKUP($M252,CropResidue!$G$153:$H$169,2,FALSE),Crop!K294)</f>
        <v>0</v>
      </c>
      <c r="Y294" s="1005">
        <f>IF($S294,L294/VLOOKUP($M252,CropResidue!$H$94:$L$110,5,FALSE)/VLOOKUP($M252,CropResidue!$H$94:$L$110,4,FALSE)/VLOOKUP($M252,CropResidue!$H$94:$L$110,2,FALSE)*VLOOKUP($M252,CropResidue!$G$153:$H$169,2,FALSE),Crop!L294)</f>
        <v>0</v>
      </c>
      <c r="Z294" s="1005">
        <f>IF($S294,M294/VLOOKUP($M252,CropResidue!$H$94:$L$110,5,FALSE)/VLOOKUP($M252,CropResidue!$H$94:$L$110,4,FALSE)/VLOOKUP($M252,CropResidue!$H$94:$L$110,2,FALSE)*VLOOKUP($M252,CropResidue!$G$153:$H$169,2,FALSE),Crop!M294)</f>
        <v>0</v>
      </c>
      <c r="AA294" s="1005">
        <f>IF($S294,N294/VLOOKUP($M252,CropResidue!$H$94:$L$110,5,FALSE)/VLOOKUP($M252,CropResidue!$H$94:$L$110,4,FALSE)/VLOOKUP($M252,CropResidue!$H$94:$L$110,2,FALSE)*VLOOKUP($M252,CropResidue!$G$153:$H$169,2,FALSE),Crop!N294)</f>
        <v>0</v>
      </c>
      <c r="AB294" s="1005">
        <f>IF($S294,O294/VLOOKUP($M252,CropResidue!$H$94:$L$110,5,FALSE)/VLOOKUP($M252,CropResidue!$H$94:$L$110,4,FALSE)/VLOOKUP($M252,CropResidue!$H$94:$L$110,2,FALSE)*VLOOKUP($M252,CropResidue!$G$153:$H$169,2,FALSE),Crop!O294)</f>
        <v>0</v>
      </c>
      <c r="AC294" s="1005">
        <f>IF($S294,P294/VLOOKUP($M252,CropResidue!$H$94:$L$110,5,FALSE)/VLOOKUP($M252,CropResidue!$H$94:$L$110,4,FALSE)/VLOOKUP($M252,CropResidue!$H$94:$L$110,2,FALSE)*VLOOKUP($M252,CropResidue!$G$153:$H$169,2,FALSE),Crop!P294)</f>
        <v>0</v>
      </c>
      <c r="AD294" s="1005">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5">
        <f>IF($S295,H295/VLOOKUP($M253,CropResidue!$H$94:$L$110,5,FALSE)/VLOOKUP($M253,CropResidue!$H$94:$L$110,4,FALSE)/VLOOKUP($M253,CropResidue!$H$94:$L$110,2,FALSE)*VLOOKUP($M253,CropResidue!$G$153:$H$169,2,FALSE),Crop!H295)</f>
        <v>0</v>
      </c>
      <c r="V295" s="1005">
        <f>IF($S295,I295/VLOOKUP($M253,CropResidue!$H$94:$L$110,5,FALSE)/VLOOKUP($M253,CropResidue!$H$94:$L$110,4,FALSE)/VLOOKUP($M253,CropResidue!$H$94:$L$110,2,FALSE)*VLOOKUP($M253,CropResidue!$G$153:$H$169,2,FALSE),Crop!I295)</f>
        <v>0</v>
      </c>
      <c r="W295" s="1005">
        <f>IF($S295,J295/VLOOKUP($M253,CropResidue!$H$94:$L$110,5,FALSE)/VLOOKUP($M253,CropResidue!$H$94:$L$110,4,FALSE)/VLOOKUP($M253,CropResidue!$H$94:$L$110,2,FALSE)*VLOOKUP($M253,CropResidue!$G$153:$H$169,2,FALSE),Crop!J295)</f>
        <v>0</v>
      </c>
      <c r="X295" s="1005">
        <f>IF($S295,K295/VLOOKUP($M253,CropResidue!$H$94:$L$110,5,FALSE)/VLOOKUP($M253,CropResidue!$H$94:$L$110,4,FALSE)/VLOOKUP($M253,CropResidue!$H$94:$L$110,2,FALSE)*VLOOKUP($M253,CropResidue!$G$153:$H$169,2,FALSE),Crop!K295)</f>
        <v>0</v>
      </c>
      <c r="Y295" s="1005">
        <f>IF($S295,L295/VLOOKUP($M253,CropResidue!$H$94:$L$110,5,FALSE)/VLOOKUP($M253,CropResidue!$H$94:$L$110,4,FALSE)/VLOOKUP($M253,CropResidue!$H$94:$L$110,2,FALSE)*VLOOKUP($M253,CropResidue!$G$153:$H$169,2,FALSE),Crop!L295)</f>
        <v>0</v>
      </c>
      <c r="Z295" s="1005">
        <f>IF($S295,M295/VLOOKUP($M253,CropResidue!$H$94:$L$110,5,FALSE)/VLOOKUP($M253,CropResidue!$H$94:$L$110,4,FALSE)/VLOOKUP($M253,CropResidue!$H$94:$L$110,2,FALSE)*VLOOKUP($M253,CropResidue!$G$153:$H$169,2,FALSE),Crop!M295)</f>
        <v>0</v>
      </c>
      <c r="AA295" s="1005">
        <f>IF($S295,N295/VLOOKUP($M253,CropResidue!$H$94:$L$110,5,FALSE)/VLOOKUP($M253,CropResidue!$H$94:$L$110,4,FALSE)/VLOOKUP($M253,CropResidue!$H$94:$L$110,2,FALSE)*VLOOKUP($M253,CropResidue!$G$153:$H$169,2,FALSE),Crop!N295)</f>
        <v>0</v>
      </c>
      <c r="AB295" s="1005">
        <f>IF($S295,O295/VLOOKUP($M253,CropResidue!$H$94:$L$110,5,FALSE)/VLOOKUP($M253,CropResidue!$H$94:$L$110,4,FALSE)/VLOOKUP($M253,CropResidue!$H$94:$L$110,2,FALSE)*VLOOKUP($M253,CropResidue!$G$153:$H$169,2,FALSE),Crop!O295)</f>
        <v>0</v>
      </c>
      <c r="AC295" s="1005">
        <f>IF($S295,P295/VLOOKUP($M253,CropResidue!$H$94:$L$110,5,FALSE)/VLOOKUP($M253,CropResidue!$H$94:$L$110,4,FALSE)/VLOOKUP($M253,CropResidue!$H$94:$L$110,2,FALSE)*VLOOKUP($M253,CropResidue!$G$153:$H$169,2,FALSE),Crop!P295)</f>
        <v>0</v>
      </c>
      <c r="AD295" s="1005">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5">
        <f>IF($S296,H296/VLOOKUP($M254,CropResidue!$H$94:$L$110,5,FALSE)/VLOOKUP($M254,CropResidue!$H$94:$L$110,4,FALSE)/VLOOKUP($M254,CropResidue!$H$94:$L$110,2,FALSE)*VLOOKUP($M254,CropResidue!$G$153:$H$169,2,FALSE),Crop!H296)</f>
        <v>0</v>
      </c>
      <c r="V296" s="1005">
        <f>IF($S296,I296/VLOOKUP($M254,CropResidue!$H$94:$L$110,5,FALSE)/VLOOKUP($M254,CropResidue!$H$94:$L$110,4,FALSE)/VLOOKUP($M254,CropResidue!$H$94:$L$110,2,FALSE)*VLOOKUP($M254,CropResidue!$G$153:$H$169,2,FALSE),Crop!I296)</f>
        <v>0</v>
      </c>
      <c r="W296" s="1005">
        <f>IF($S296,J296/VLOOKUP($M254,CropResidue!$H$94:$L$110,5,FALSE)/VLOOKUP($M254,CropResidue!$H$94:$L$110,4,FALSE)/VLOOKUP($M254,CropResidue!$H$94:$L$110,2,FALSE)*VLOOKUP($M254,CropResidue!$G$153:$H$169,2,FALSE),Crop!J296)</f>
        <v>0</v>
      </c>
      <c r="X296" s="1005">
        <f>IF($S296,K296/VLOOKUP($M254,CropResidue!$H$94:$L$110,5,FALSE)/VLOOKUP($M254,CropResidue!$H$94:$L$110,4,FALSE)/VLOOKUP($M254,CropResidue!$H$94:$L$110,2,FALSE)*VLOOKUP($M254,CropResidue!$G$153:$H$169,2,FALSE),Crop!K296)</f>
        <v>0</v>
      </c>
      <c r="Y296" s="1005">
        <f>IF($S296,L296/VLOOKUP($M254,CropResidue!$H$94:$L$110,5,FALSE)/VLOOKUP($M254,CropResidue!$H$94:$L$110,4,FALSE)/VLOOKUP($M254,CropResidue!$H$94:$L$110,2,FALSE)*VLOOKUP($M254,CropResidue!$G$153:$H$169,2,FALSE),Crop!L296)</f>
        <v>0</v>
      </c>
      <c r="Z296" s="1005">
        <f>IF($S296,M296/VLOOKUP($M254,CropResidue!$H$94:$L$110,5,FALSE)/VLOOKUP($M254,CropResidue!$H$94:$L$110,4,FALSE)/VLOOKUP($M254,CropResidue!$H$94:$L$110,2,FALSE)*VLOOKUP($M254,CropResidue!$G$153:$H$169,2,FALSE),Crop!M296)</f>
        <v>0</v>
      </c>
      <c r="AA296" s="1005">
        <f>IF($S296,N296/VLOOKUP($M254,CropResidue!$H$94:$L$110,5,FALSE)/VLOOKUP($M254,CropResidue!$H$94:$L$110,4,FALSE)/VLOOKUP($M254,CropResidue!$H$94:$L$110,2,FALSE)*VLOOKUP($M254,CropResidue!$G$153:$H$169,2,FALSE),Crop!N296)</f>
        <v>0</v>
      </c>
      <c r="AB296" s="1005">
        <f>IF($S296,O296/VLOOKUP($M254,CropResidue!$H$94:$L$110,5,FALSE)/VLOOKUP($M254,CropResidue!$H$94:$L$110,4,FALSE)/VLOOKUP($M254,CropResidue!$H$94:$L$110,2,FALSE)*VLOOKUP($M254,CropResidue!$G$153:$H$169,2,FALSE),Crop!O296)</f>
        <v>0</v>
      </c>
      <c r="AC296" s="1005">
        <f>IF($S296,P296/VLOOKUP($M254,CropResidue!$H$94:$L$110,5,FALSE)/VLOOKUP($M254,CropResidue!$H$94:$L$110,4,FALSE)/VLOOKUP($M254,CropResidue!$H$94:$L$110,2,FALSE)*VLOOKUP($M254,CropResidue!$G$153:$H$169,2,FALSE),Crop!P296)</f>
        <v>0</v>
      </c>
      <c r="AD296" s="1005">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5">
        <f>IF($S297,H297/VLOOKUP($M255,CropResidue!$H$94:$L$110,5,FALSE)/VLOOKUP($M255,CropResidue!$H$94:$L$110,4,FALSE)/VLOOKUP($M255,CropResidue!$H$94:$L$110,2,FALSE)*VLOOKUP($M255,CropResidue!$G$153:$H$169,2,FALSE),Crop!H297)</f>
        <v>0</v>
      </c>
      <c r="V297" s="1005">
        <f>IF($S297,I297/VLOOKUP($M255,CropResidue!$H$94:$L$110,5,FALSE)/VLOOKUP($M255,CropResidue!$H$94:$L$110,4,FALSE)/VLOOKUP($M255,CropResidue!$H$94:$L$110,2,FALSE)*VLOOKUP($M255,CropResidue!$G$153:$H$169,2,FALSE),Crop!I297)</f>
        <v>0</v>
      </c>
      <c r="W297" s="1005">
        <f>IF($S297,J297/VLOOKUP($M255,CropResidue!$H$94:$L$110,5,FALSE)/VLOOKUP($M255,CropResidue!$H$94:$L$110,4,FALSE)/VLOOKUP($M255,CropResidue!$H$94:$L$110,2,FALSE)*VLOOKUP($M255,CropResidue!$G$153:$H$169,2,FALSE),Crop!J297)</f>
        <v>0</v>
      </c>
      <c r="X297" s="1005">
        <f>IF($S297,K297/VLOOKUP($M255,CropResidue!$H$94:$L$110,5,FALSE)/VLOOKUP($M255,CropResidue!$H$94:$L$110,4,FALSE)/VLOOKUP($M255,CropResidue!$H$94:$L$110,2,FALSE)*VLOOKUP($M255,CropResidue!$G$153:$H$169,2,FALSE),Crop!K297)</f>
        <v>0</v>
      </c>
      <c r="Y297" s="1005">
        <f>IF($S297,L297/VLOOKUP($M255,CropResidue!$H$94:$L$110,5,FALSE)/VLOOKUP($M255,CropResidue!$H$94:$L$110,4,FALSE)/VLOOKUP($M255,CropResidue!$H$94:$L$110,2,FALSE)*VLOOKUP($M255,CropResidue!$G$153:$H$169,2,FALSE),Crop!L297)</f>
        <v>0</v>
      </c>
      <c r="Z297" s="1005">
        <f>IF($S297,M297/VLOOKUP($M255,CropResidue!$H$94:$L$110,5,FALSE)/VLOOKUP($M255,CropResidue!$H$94:$L$110,4,FALSE)/VLOOKUP($M255,CropResidue!$H$94:$L$110,2,FALSE)*VLOOKUP($M255,CropResidue!$G$153:$H$169,2,FALSE),Crop!M297)</f>
        <v>0</v>
      </c>
      <c r="AA297" s="1005">
        <f>IF($S297,N297/VLOOKUP($M255,CropResidue!$H$94:$L$110,5,FALSE)/VLOOKUP($M255,CropResidue!$H$94:$L$110,4,FALSE)/VLOOKUP($M255,CropResidue!$H$94:$L$110,2,FALSE)*VLOOKUP($M255,CropResidue!$G$153:$H$169,2,FALSE),Crop!N297)</f>
        <v>0</v>
      </c>
      <c r="AB297" s="1005">
        <f>IF($S297,O297/VLOOKUP($M255,CropResidue!$H$94:$L$110,5,FALSE)/VLOOKUP($M255,CropResidue!$H$94:$L$110,4,FALSE)/VLOOKUP($M255,CropResidue!$H$94:$L$110,2,FALSE)*VLOOKUP($M255,CropResidue!$G$153:$H$169,2,FALSE),Crop!O297)</f>
        <v>0</v>
      </c>
      <c r="AC297" s="1005">
        <f>IF($S297,P297/VLOOKUP($M255,CropResidue!$H$94:$L$110,5,FALSE)/VLOOKUP($M255,CropResidue!$H$94:$L$110,4,FALSE)/VLOOKUP($M255,CropResidue!$H$94:$L$110,2,FALSE)*VLOOKUP($M255,CropResidue!$G$153:$H$169,2,FALSE),Crop!P297)</f>
        <v>0</v>
      </c>
      <c r="AD297" s="1005">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5">
        <f>IF($S298,H298/VLOOKUP($M256,CropResidue!$H$94:$L$110,5,FALSE)/VLOOKUP($M256,CropResidue!$H$94:$L$110,4,FALSE)/VLOOKUP($M256,CropResidue!$H$94:$L$110,2,FALSE)*VLOOKUP($M256,CropResidue!$G$153:$H$169,2,FALSE),Crop!H298)</f>
        <v>0</v>
      </c>
      <c r="V298" s="1005">
        <f>IF($S298,I298/VLOOKUP($M256,CropResidue!$H$94:$L$110,5,FALSE)/VLOOKUP($M256,CropResidue!$H$94:$L$110,4,FALSE)/VLOOKUP($M256,CropResidue!$H$94:$L$110,2,FALSE)*VLOOKUP($M256,CropResidue!$G$153:$H$169,2,FALSE),Crop!I298)</f>
        <v>0</v>
      </c>
      <c r="W298" s="1005">
        <f>IF($S298,J298/VLOOKUP($M256,CropResidue!$H$94:$L$110,5,FALSE)/VLOOKUP($M256,CropResidue!$H$94:$L$110,4,FALSE)/VLOOKUP($M256,CropResidue!$H$94:$L$110,2,FALSE)*VLOOKUP($M256,CropResidue!$G$153:$H$169,2,FALSE),Crop!J298)</f>
        <v>0</v>
      </c>
      <c r="X298" s="1005">
        <f>IF($S298,K298/VLOOKUP($M256,CropResidue!$H$94:$L$110,5,FALSE)/VLOOKUP($M256,CropResidue!$H$94:$L$110,4,FALSE)/VLOOKUP($M256,CropResidue!$H$94:$L$110,2,FALSE)*VLOOKUP($M256,CropResidue!$G$153:$H$169,2,FALSE),Crop!K298)</f>
        <v>0</v>
      </c>
      <c r="Y298" s="1005">
        <f>IF($S298,L298/VLOOKUP($M256,CropResidue!$H$94:$L$110,5,FALSE)/VLOOKUP($M256,CropResidue!$H$94:$L$110,4,FALSE)/VLOOKUP($M256,CropResidue!$H$94:$L$110,2,FALSE)*VLOOKUP($M256,CropResidue!$G$153:$H$169,2,FALSE),Crop!L298)</f>
        <v>0</v>
      </c>
      <c r="Z298" s="1005">
        <f>IF($S298,M298/VLOOKUP($M256,CropResidue!$H$94:$L$110,5,FALSE)/VLOOKUP($M256,CropResidue!$H$94:$L$110,4,FALSE)/VLOOKUP($M256,CropResidue!$H$94:$L$110,2,FALSE)*VLOOKUP($M256,CropResidue!$G$153:$H$169,2,FALSE),Crop!M298)</f>
        <v>0</v>
      </c>
      <c r="AA298" s="1005">
        <f>IF($S298,N298/VLOOKUP($M256,CropResidue!$H$94:$L$110,5,FALSE)/VLOOKUP($M256,CropResidue!$H$94:$L$110,4,FALSE)/VLOOKUP($M256,CropResidue!$H$94:$L$110,2,FALSE)*VLOOKUP($M256,CropResidue!$G$153:$H$169,2,FALSE),Crop!N298)</f>
        <v>0</v>
      </c>
      <c r="AB298" s="1005">
        <f>IF($S298,O298/VLOOKUP($M256,CropResidue!$H$94:$L$110,5,FALSE)/VLOOKUP($M256,CropResidue!$H$94:$L$110,4,FALSE)/VLOOKUP($M256,CropResidue!$H$94:$L$110,2,FALSE)*VLOOKUP($M256,CropResidue!$G$153:$H$169,2,FALSE),Crop!O298)</f>
        <v>0</v>
      </c>
      <c r="AC298" s="1005">
        <f>IF($S298,P298/VLOOKUP($M256,CropResidue!$H$94:$L$110,5,FALSE)/VLOOKUP($M256,CropResidue!$H$94:$L$110,4,FALSE)/VLOOKUP($M256,CropResidue!$H$94:$L$110,2,FALSE)*VLOOKUP($M256,CropResidue!$G$153:$H$169,2,FALSE),Crop!P298)</f>
        <v>0</v>
      </c>
      <c r="AD298" s="1005">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5">
        <f>IF($S299,H299/VLOOKUP($M257,CropResidue!$H$94:$L$110,5,FALSE)/VLOOKUP($M257,CropResidue!$H$94:$L$110,4,FALSE)/VLOOKUP($M257,CropResidue!$H$94:$L$110,2,FALSE)*VLOOKUP($M257,CropResidue!$G$153:$H$169,2,FALSE),Crop!H299)</f>
        <v>0</v>
      </c>
      <c r="V299" s="1005">
        <f>IF($S299,I299/VLOOKUP($M257,CropResidue!$H$94:$L$110,5,FALSE)/VLOOKUP($M257,CropResidue!$H$94:$L$110,4,FALSE)/VLOOKUP($M257,CropResidue!$H$94:$L$110,2,FALSE)*VLOOKUP($M257,CropResidue!$G$153:$H$169,2,FALSE),Crop!I299)</f>
        <v>0</v>
      </c>
      <c r="W299" s="1005">
        <f>IF($S299,J299/VLOOKUP($M257,CropResidue!$H$94:$L$110,5,FALSE)/VLOOKUP($M257,CropResidue!$H$94:$L$110,4,FALSE)/VLOOKUP($M257,CropResidue!$H$94:$L$110,2,FALSE)*VLOOKUP($M257,CropResidue!$G$153:$H$169,2,FALSE),Crop!J299)</f>
        <v>0</v>
      </c>
      <c r="X299" s="1005">
        <f>IF($S299,K299/VLOOKUP($M257,CropResidue!$H$94:$L$110,5,FALSE)/VLOOKUP($M257,CropResidue!$H$94:$L$110,4,FALSE)/VLOOKUP($M257,CropResidue!$H$94:$L$110,2,FALSE)*VLOOKUP($M257,CropResidue!$G$153:$H$169,2,FALSE),Crop!K299)</f>
        <v>0</v>
      </c>
      <c r="Y299" s="1005">
        <f>IF($S299,L299/VLOOKUP($M257,CropResidue!$H$94:$L$110,5,FALSE)/VLOOKUP($M257,CropResidue!$H$94:$L$110,4,FALSE)/VLOOKUP($M257,CropResidue!$H$94:$L$110,2,FALSE)*VLOOKUP($M257,CropResidue!$G$153:$H$169,2,FALSE),Crop!L299)</f>
        <v>0</v>
      </c>
      <c r="Z299" s="1005">
        <f>IF($S299,M299/VLOOKUP($M257,CropResidue!$H$94:$L$110,5,FALSE)/VLOOKUP($M257,CropResidue!$H$94:$L$110,4,FALSE)/VLOOKUP($M257,CropResidue!$H$94:$L$110,2,FALSE)*VLOOKUP($M257,CropResidue!$G$153:$H$169,2,FALSE),Crop!M299)</f>
        <v>0</v>
      </c>
      <c r="AA299" s="1005">
        <f>IF($S299,N299/VLOOKUP($M257,CropResidue!$H$94:$L$110,5,FALSE)/VLOOKUP($M257,CropResidue!$H$94:$L$110,4,FALSE)/VLOOKUP($M257,CropResidue!$H$94:$L$110,2,FALSE)*VLOOKUP($M257,CropResidue!$G$153:$H$169,2,FALSE),Crop!N299)</f>
        <v>0</v>
      </c>
      <c r="AB299" s="1005">
        <f>IF($S299,O299/VLOOKUP($M257,CropResidue!$H$94:$L$110,5,FALSE)/VLOOKUP($M257,CropResidue!$H$94:$L$110,4,FALSE)/VLOOKUP($M257,CropResidue!$H$94:$L$110,2,FALSE)*VLOOKUP($M257,CropResidue!$G$153:$H$169,2,FALSE),Crop!O299)</f>
        <v>0</v>
      </c>
      <c r="AC299" s="1005">
        <f>IF($S299,P299/VLOOKUP($M257,CropResidue!$H$94:$L$110,5,FALSE)/VLOOKUP($M257,CropResidue!$H$94:$L$110,4,FALSE)/VLOOKUP($M257,CropResidue!$H$94:$L$110,2,FALSE)*VLOOKUP($M257,CropResidue!$G$153:$H$169,2,FALSE),Crop!P299)</f>
        <v>0</v>
      </c>
      <c r="AD299" s="1005">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5">
        <f>IF($S300,H300/VLOOKUP($M258,CropResidue!$H$94:$L$110,5,FALSE)/VLOOKUP($M258,CropResidue!$H$94:$L$110,4,FALSE)/VLOOKUP($M258,CropResidue!$H$94:$L$110,2,FALSE)*VLOOKUP($M258,CropResidue!$G$153:$H$169,2,FALSE),Crop!H300)</f>
        <v>0</v>
      </c>
      <c r="V300" s="1005">
        <f>IF($S300,I300/VLOOKUP($M258,CropResidue!$H$94:$L$110,5,FALSE)/VLOOKUP($M258,CropResidue!$H$94:$L$110,4,FALSE)/VLOOKUP($M258,CropResidue!$H$94:$L$110,2,FALSE)*VLOOKUP($M258,CropResidue!$G$153:$H$169,2,FALSE),Crop!I300)</f>
        <v>0</v>
      </c>
      <c r="W300" s="1005">
        <f>IF($S300,J300/VLOOKUP($M258,CropResidue!$H$94:$L$110,5,FALSE)/VLOOKUP($M258,CropResidue!$H$94:$L$110,4,FALSE)/VLOOKUP($M258,CropResidue!$H$94:$L$110,2,FALSE)*VLOOKUP($M258,CropResidue!$G$153:$H$169,2,FALSE),Crop!J300)</f>
        <v>0</v>
      </c>
      <c r="X300" s="1005">
        <f>IF($S300,K300/VLOOKUP($M258,CropResidue!$H$94:$L$110,5,FALSE)/VLOOKUP($M258,CropResidue!$H$94:$L$110,4,FALSE)/VLOOKUP($M258,CropResidue!$H$94:$L$110,2,FALSE)*VLOOKUP($M258,CropResidue!$G$153:$H$169,2,FALSE),Crop!K300)</f>
        <v>0</v>
      </c>
      <c r="Y300" s="1005">
        <f>IF($S300,L300/VLOOKUP($M258,CropResidue!$H$94:$L$110,5,FALSE)/VLOOKUP($M258,CropResidue!$H$94:$L$110,4,FALSE)/VLOOKUP($M258,CropResidue!$H$94:$L$110,2,FALSE)*VLOOKUP($M258,CropResidue!$G$153:$H$169,2,FALSE),Crop!L300)</f>
        <v>0</v>
      </c>
      <c r="Z300" s="1005">
        <f>IF($S300,M300/VLOOKUP($M258,CropResidue!$H$94:$L$110,5,FALSE)/VLOOKUP($M258,CropResidue!$H$94:$L$110,4,FALSE)/VLOOKUP($M258,CropResidue!$H$94:$L$110,2,FALSE)*VLOOKUP($M258,CropResidue!$G$153:$H$169,2,FALSE),Crop!M300)</f>
        <v>0</v>
      </c>
      <c r="AA300" s="1005">
        <f>IF($S300,N300/VLOOKUP($M258,CropResidue!$H$94:$L$110,5,FALSE)/VLOOKUP($M258,CropResidue!$H$94:$L$110,4,FALSE)/VLOOKUP($M258,CropResidue!$H$94:$L$110,2,FALSE)*VLOOKUP($M258,CropResidue!$G$153:$H$169,2,FALSE),Crop!N300)</f>
        <v>0</v>
      </c>
      <c r="AB300" s="1005">
        <f>IF($S300,O300/VLOOKUP($M258,CropResidue!$H$94:$L$110,5,FALSE)/VLOOKUP($M258,CropResidue!$H$94:$L$110,4,FALSE)/VLOOKUP($M258,CropResidue!$H$94:$L$110,2,FALSE)*VLOOKUP($M258,CropResidue!$G$153:$H$169,2,FALSE),Crop!O300)</f>
        <v>0</v>
      </c>
      <c r="AC300" s="1005">
        <f>IF($S300,P300/VLOOKUP($M258,CropResidue!$H$94:$L$110,5,FALSE)/VLOOKUP($M258,CropResidue!$H$94:$L$110,4,FALSE)/VLOOKUP($M258,CropResidue!$H$94:$L$110,2,FALSE)*VLOOKUP($M258,CropResidue!$G$153:$H$169,2,FALSE),Crop!P300)</f>
        <v>0</v>
      </c>
      <c r="AD300" s="1005">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5">
        <f>IF($S301,H301/VLOOKUP($M259,CropResidue!$H$94:$L$110,5,FALSE)/VLOOKUP($M259,CropResidue!$H$94:$L$110,4,FALSE)/VLOOKUP($M259,CropResidue!$H$94:$L$110,2,FALSE)*VLOOKUP($M259,CropResidue!$G$153:$H$169,2,FALSE),Crop!H301)</f>
        <v>0</v>
      </c>
      <c r="V301" s="1005">
        <f>IF($S301,I301/VLOOKUP($M259,CropResidue!$H$94:$L$110,5,FALSE)/VLOOKUP($M259,CropResidue!$H$94:$L$110,4,FALSE)/VLOOKUP($M259,CropResidue!$H$94:$L$110,2,FALSE)*VLOOKUP($M259,CropResidue!$G$153:$H$169,2,FALSE),Crop!I301)</f>
        <v>0</v>
      </c>
      <c r="W301" s="1005">
        <f>IF($S301,J301/VLOOKUP($M259,CropResidue!$H$94:$L$110,5,FALSE)/VLOOKUP($M259,CropResidue!$H$94:$L$110,4,FALSE)/VLOOKUP($M259,CropResidue!$H$94:$L$110,2,FALSE)*VLOOKUP($M259,CropResidue!$G$153:$H$169,2,FALSE),Crop!J301)</f>
        <v>0</v>
      </c>
      <c r="X301" s="1005">
        <f>IF($S301,K301/VLOOKUP($M259,CropResidue!$H$94:$L$110,5,FALSE)/VLOOKUP($M259,CropResidue!$H$94:$L$110,4,FALSE)/VLOOKUP($M259,CropResidue!$H$94:$L$110,2,FALSE)*VLOOKUP($M259,CropResidue!$G$153:$H$169,2,FALSE),Crop!K301)</f>
        <v>0</v>
      </c>
      <c r="Y301" s="1005">
        <f>IF($S301,L301/VLOOKUP($M259,CropResidue!$H$94:$L$110,5,FALSE)/VLOOKUP($M259,CropResidue!$H$94:$L$110,4,FALSE)/VLOOKUP($M259,CropResidue!$H$94:$L$110,2,FALSE)*VLOOKUP($M259,CropResidue!$G$153:$H$169,2,FALSE),Crop!L301)</f>
        <v>0</v>
      </c>
      <c r="Z301" s="1005">
        <f>IF($S301,M301/VLOOKUP($M259,CropResidue!$H$94:$L$110,5,FALSE)/VLOOKUP($M259,CropResidue!$H$94:$L$110,4,FALSE)/VLOOKUP($M259,CropResidue!$H$94:$L$110,2,FALSE)*VLOOKUP($M259,CropResidue!$G$153:$H$169,2,FALSE),Crop!M301)</f>
        <v>0</v>
      </c>
      <c r="AA301" s="1005">
        <f>IF($S301,N301/VLOOKUP($M259,CropResidue!$H$94:$L$110,5,FALSE)/VLOOKUP($M259,CropResidue!$H$94:$L$110,4,FALSE)/VLOOKUP($M259,CropResidue!$H$94:$L$110,2,FALSE)*VLOOKUP($M259,CropResidue!$G$153:$H$169,2,FALSE),Crop!N301)</f>
        <v>0</v>
      </c>
      <c r="AB301" s="1005">
        <f>IF($S301,O301/VLOOKUP($M259,CropResidue!$H$94:$L$110,5,FALSE)/VLOOKUP($M259,CropResidue!$H$94:$L$110,4,FALSE)/VLOOKUP($M259,CropResidue!$H$94:$L$110,2,FALSE)*VLOOKUP($M259,CropResidue!$G$153:$H$169,2,FALSE),Crop!O301)</f>
        <v>0</v>
      </c>
      <c r="AC301" s="1005">
        <f>IF($S301,P301/VLOOKUP($M259,CropResidue!$H$94:$L$110,5,FALSE)/VLOOKUP($M259,CropResidue!$H$94:$L$110,4,FALSE)/VLOOKUP($M259,CropResidue!$H$94:$L$110,2,FALSE)*VLOOKUP($M259,CropResidue!$G$153:$H$169,2,FALSE),Crop!P301)</f>
        <v>0</v>
      </c>
      <c r="AD301" s="1005">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5">
        <f>IF($S302,H302/VLOOKUP($M260,CropResidue!$H$94:$L$110,5,FALSE)/VLOOKUP($M260,CropResidue!$H$94:$L$110,4,FALSE)/VLOOKUP($M260,CropResidue!$H$94:$L$110,2,FALSE)*VLOOKUP($M260,CropResidue!$G$153:$H$169,2,FALSE),Crop!H302)</f>
        <v>0</v>
      </c>
      <c r="V302" s="1005">
        <f>IF($S302,I302/VLOOKUP($M260,CropResidue!$H$94:$L$110,5,FALSE)/VLOOKUP($M260,CropResidue!$H$94:$L$110,4,FALSE)/VLOOKUP($M260,CropResidue!$H$94:$L$110,2,FALSE)*VLOOKUP($M260,CropResidue!$G$153:$H$169,2,FALSE),Crop!I302)</f>
        <v>0</v>
      </c>
      <c r="W302" s="1005">
        <f>IF($S302,J302/VLOOKUP($M260,CropResidue!$H$94:$L$110,5,FALSE)/VLOOKUP($M260,CropResidue!$H$94:$L$110,4,FALSE)/VLOOKUP($M260,CropResidue!$H$94:$L$110,2,FALSE)*VLOOKUP($M260,CropResidue!$G$153:$H$169,2,FALSE),Crop!J302)</f>
        <v>0</v>
      </c>
      <c r="X302" s="1005">
        <f>IF($S302,K302/VLOOKUP($M260,CropResidue!$H$94:$L$110,5,FALSE)/VLOOKUP($M260,CropResidue!$H$94:$L$110,4,FALSE)/VLOOKUP($M260,CropResidue!$H$94:$L$110,2,FALSE)*VLOOKUP($M260,CropResidue!$G$153:$H$169,2,FALSE),Crop!K302)</f>
        <v>0</v>
      </c>
      <c r="Y302" s="1005">
        <f>IF($S302,L302/VLOOKUP($M260,CropResidue!$H$94:$L$110,5,FALSE)/VLOOKUP($M260,CropResidue!$H$94:$L$110,4,FALSE)/VLOOKUP($M260,CropResidue!$H$94:$L$110,2,FALSE)*VLOOKUP($M260,CropResidue!$G$153:$H$169,2,FALSE),Crop!L302)</f>
        <v>0</v>
      </c>
      <c r="Z302" s="1005">
        <f>IF($S302,M302/VLOOKUP($M260,CropResidue!$H$94:$L$110,5,FALSE)/VLOOKUP($M260,CropResidue!$H$94:$L$110,4,FALSE)/VLOOKUP($M260,CropResidue!$H$94:$L$110,2,FALSE)*VLOOKUP($M260,CropResidue!$G$153:$H$169,2,FALSE),Crop!M302)</f>
        <v>0</v>
      </c>
      <c r="AA302" s="1005">
        <f>IF($S302,N302/VLOOKUP($M260,CropResidue!$H$94:$L$110,5,FALSE)/VLOOKUP($M260,CropResidue!$H$94:$L$110,4,FALSE)/VLOOKUP($M260,CropResidue!$H$94:$L$110,2,FALSE)*VLOOKUP($M260,CropResidue!$G$153:$H$169,2,FALSE),Crop!N302)</f>
        <v>0</v>
      </c>
      <c r="AB302" s="1005">
        <f>IF($S302,O302/VLOOKUP($M260,CropResidue!$H$94:$L$110,5,FALSE)/VLOOKUP($M260,CropResidue!$H$94:$L$110,4,FALSE)/VLOOKUP($M260,CropResidue!$H$94:$L$110,2,FALSE)*VLOOKUP($M260,CropResidue!$G$153:$H$169,2,FALSE),Crop!O302)</f>
        <v>0</v>
      </c>
      <c r="AC302" s="1005">
        <f>IF($S302,P302/VLOOKUP($M260,CropResidue!$H$94:$L$110,5,FALSE)/VLOOKUP($M260,CropResidue!$H$94:$L$110,4,FALSE)/VLOOKUP($M260,CropResidue!$H$94:$L$110,2,FALSE)*VLOOKUP($M260,CropResidue!$G$153:$H$169,2,FALSE),Crop!P302)</f>
        <v>0</v>
      </c>
      <c r="AD302" s="1005">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5">
        <f>IF($S303,H303/VLOOKUP($M261,CropResidue!$H$94:$L$110,5,FALSE)/VLOOKUP($M261,CropResidue!$H$94:$L$110,4,FALSE)/VLOOKUP($M261,CropResidue!$H$94:$L$110,2,FALSE)*VLOOKUP($M261,CropResidue!$G$153:$H$169,2,FALSE),Crop!H303)</f>
        <v>0</v>
      </c>
      <c r="V303" s="1005">
        <f>IF($S303,I303/VLOOKUP($M261,CropResidue!$H$94:$L$110,5,FALSE)/VLOOKUP($M261,CropResidue!$H$94:$L$110,4,FALSE)/VLOOKUP($M261,CropResidue!$H$94:$L$110,2,FALSE)*VLOOKUP($M261,CropResidue!$G$153:$H$169,2,FALSE),Crop!I303)</f>
        <v>0</v>
      </c>
      <c r="W303" s="1005">
        <f>IF($S303,J303/VLOOKUP($M261,CropResidue!$H$94:$L$110,5,FALSE)/VLOOKUP($M261,CropResidue!$H$94:$L$110,4,FALSE)/VLOOKUP($M261,CropResidue!$H$94:$L$110,2,FALSE)*VLOOKUP($M261,CropResidue!$G$153:$H$169,2,FALSE),Crop!J303)</f>
        <v>0</v>
      </c>
      <c r="X303" s="1005">
        <f>IF($S303,K303/VLOOKUP($M261,CropResidue!$H$94:$L$110,5,FALSE)/VLOOKUP($M261,CropResidue!$H$94:$L$110,4,FALSE)/VLOOKUP($M261,CropResidue!$H$94:$L$110,2,FALSE)*VLOOKUP($M261,CropResidue!$G$153:$H$169,2,FALSE),Crop!K303)</f>
        <v>0</v>
      </c>
      <c r="Y303" s="1005">
        <f>IF($S303,L303/VLOOKUP($M261,CropResidue!$H$94:$L$110,5,FALSE)/VLOOKUP($M261,CropResidue!$H$94:$L$110,4,FALSE)/VLOOKUP($M261,CropResidue!$H$94:$L$110,2,FALSE)*VLOOKUP($M261,CropResidue!$G$153:$H$169,2,FALSE),Crop!L303)</f>
        <v>0</v>
      </c>
      <c r="Z303" s="1005">
        <f>IF($S303,M303/VLOOKUP($M261,CropResidue!$H$94:$L$110,5,FALSE)/VLOOKUP($M261,CropResidue!$H$94:$L$110,4,FALSE)/VLOOKUP($M261,CropResidue!$H$94:$L$110,2,FALSE)*VLOOKUP($M261,CropResidue!$G$153:$H$169,2,FALSE),Crop!M303)</f>
        <v>0</v>
      </c>
      <c r="AA303" s="1005">
        <f>IF($S303,N303/VLOOKUP($M261,CropResidue!$H$94:$L$110,5,FALSE)/VLOOKUP($M261,CropResidue!$H$94:$L$110,4,FALSE)/VLOOKUP($M261,CropResidue!$H$94:$L$110,2,FALSE)*VLOOKUP($M261,CropResidue!$G$153:$H$169,2,FALSE),Crop!N303)</f>
        <v>0</v>
      </c>
      <c r="AB303" s="1005">
        <f>IF($S303,O303/VLOOKUP($M261,CropResidue!$H$94:$L$110,5,FALSE)/VLOOKUP($M261,CropResidue!$H$94:$L$110,4,FALSE)/VLOOKUP($M261,CropResidue!$H$94:$L$110,2,FALSE)*VLOOKUP($M261,CropResidue!$G$153:$H$169,2,FALSE),Crop!O303)</f>
        <v>0</v>
      </c>
      <c r="AC303" s="1005">
        <f>IF($S303,P303/VLOOKUP($M261,CropResidue!$H$94:$L$110,5,FALSE)/VLOOKUP($M261,CropResidue!$H$94:$L$110,4,FALSE)/VLOOKUP($M261,CropResidue!$H$94:$L$110,2,FALSE)*VLOOKUP($M261,CropResidue!$G$153:$H$169,2,FALSE),Crop!P303)</f>
        <v>0</v>
      </c>
      <c r="AD303" s="1005">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1107</v>
      </c>
      <c r="I310" s="1002" t="s">
        <v>419</v>
      </c>
      <c r="J310" s="1002" t="s">
        <v>817</v>
      </c>
      <c r="K310" s="1002" t="s">
        <v>818</v>
      </c>
      <c r="L310" s="1002" t="s">
        <v>819</v>
      </c>
      <c r="M310" s="1002" t="s">
        <v>820</v>
      </c>
      <c r="N310" s="1002" t="s">
        <v>821</v>
      </c>
      <c r="O310" s="1002" t="s">
        <v>822</v>
      </c>
      <c r="P310" s="1002" t="s">
        <v>823</v>
      </c>
      <c r="Q310" s="1002"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1160</v>
      </c>
      <c r="I311" s="1003">
        <v>0.85</v>
      </c>
      <c r="J311" s="1003">
        <v>0.85</v>
      </c>
      <c r="K311" s="1003">
        <v>0.85</v>
      </c>
      <c r="L311" s="1003">
        <v>0.85</v>
      </c>
      <c r="M311" s="1003">
        <v>1</v>
      </c>
      <c r="N311" s="1003">
        <v>1</v>
      </c>
      <c r="O311" s="1003">
        <v>1</v>
      </c>
      <c r="P311" s="1003">
        <v>1</v>
      </c>
      <c r="Q311" s="1003">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1106</v>
      </c>
      <c r="I314" s="689" t="s">
        <v>1088</v>
      </c>
      <c r="J314" s="689" t="s">
        <v>1106</v>
      </c>
      <c r="K314" s="689" t="s">
        <v>1088</v>
      </c>
      <c r="L314" s="689" t="s">
        <v>1106</v>
      </c>
      <c r="M314" s="689" t="s">
        <v>1088</v>
      </c>
      <c r="N314" s="689" t="s">
        <v>1106</v>
      </c>
      <c r="O314" s="689" t="s">
        <v>1088</v>
      </c>
      <c r="P314" s="689" t="s">
        <v>1106</v>
      </c>
      <c r="Q314" s="689" t="s">
        <v>1088</v>
      </c>
      <c r="R314" s="689" t="s">
        <v>1106</v>
      </c>
      <c r="S314" s="689" t="s">
        <v>1088</v>
      </c>
      <c r="T314" s="689" t="s">
        <v>1106</v>
      </c>
      <c r="U314" s="689" t="s">
        <v>1088</v>
      </c>
      <c r="V314" s="689" t="s">
        <v>1106</v>
      </c>
      <c r="W314" s="689" t="s">
        <v>1088</v>
      </c>
      <c r="X314" s="689" t="s">
        <v>1106</v>
      </c>
      <c r="Y314" s="689" t="s">
        <v>1088</v>
      </c>
      <c r="Z314" s="689" t="s">
        <v>1106</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0">
        <f>$I315</f>
        <v>0</v>
      </c>
      <c r="L315" s="944">
        <f>$H315*HLOOKUP(L$313,$I$310:$Q$311,2)</f>
        <v>0</v>
      </c>
      <c r="M315" s="970">
        <f>$I315</f>
        <v>0</v>
      </c>
      <c r="N315" s="944">
        <f>$H315*HLOOKUP(N$313,$I$310:$Q$311,2)</f>
        <v>0</v>
      </c>
      <c r="O315" s="970">
        <f>$I315</f>
        <v>0</v>
      </c>
      <c r="P315" s="944">
        <f>$H315*HLOOKUP(P$313,$I$310:$Q$311,2)</f>
        <v>0</v>
      </c>
      <c r="Q315" s="970">
        <f>$I315</f>
        <v>0</v>
      </c>
      <c r="R315" s="944">
        <f>$H315*HLOOKUP(R$313,$I$310:$Q$311,2)</f>
        <v>0</v>
      </c>
      <c r="S315" s="970">
        <f>$I315</f>
        <v>0</v>
      </c>
      <c r="T315" s="944">
        <f>$H315*HLOOKUP(T$313,$I$310:$Q$311,2)</f>
        <v>0</v>
      </c>
      <c r="U315" s="970">
        <f>$I315</f>
        <v>0</v>
      </c>
      <c r="V315" s="944">
        <f>$H315*HLOOKUP(V$313,$I$310:$Q$311,2)</f>
        <v>0</v>
      </c>
      <c r="W315" s="970">
        <f>$I315</f>
        <v>0</v>
      </c>
      <c r="X315" s="944">
        <f>$H315*HLOOKUP(X$313,$I$310:$Q$311,2)</f>
        <v>0</v>
      </c>
      <c r="Y315" s="970">
        <f>$I315</f>
        <v>0</v>
      </c>
      <c r="Z315" s="944">
        <f>$H315*HLOOKUP(Z$313,$I$310:$Q$311,2)</f>
        <v>0</v>
      </c>
      <c r="AA315" s="970">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0">
        <f t="shared" ref="K316:Y351" si="33">$I316</f>
        <v>0</v>
      </c>
      <c r="L316" s="944">
        <f t="shared" si="32"/>
        <v>0</v>
      </c>
      <c r="M316" s="970">
        <f t="shared" si="33"/>
        <v>0</v>
      </c>
      <c r="N316" s="944">
        <f t="shared" si="32"/>
        <v>0</v>
      </c>
      <c r="O316" s="970">
        <f t="shared" si="33"/>
        <v>0</v>
      </c>
      <c r="P316" s="944">
        <f t="shared" si="32"/>
        <v>0</v>
      </c>
      <c r="Q316" s="970">
        <f t="shared" si="33"/>
        <v>0</v>
      </c>
      <c r="R316" s="944">
        <f t="shared" si="32"/>
        <v>0</v>
      </c>
      <c r="S316" s="970">
        <f t="shared" si="33"/>
        <v>0</v>
      </c>
      <c r="T316" s="944">
        <f t="shared" si="32"/>
        <v>0</v>
      </c>
      <c r="U316" s="970">
        <f t="shared" si="33"/>
        <v>0</v>
      </c>
      <c r="V316" s="944">
        <f t="shared" si="32"/>
        <v>0</v>
      </c>
      <c r="W316" s="970">
        <f t="shared" si="33"/>
        <v>0</v>
      </c>
      <c r="X316" s="944">
        <f t="shared" si="32"/>
        <v>0</v>
      </c>
      <c r="Y316" s="970">
        <f t="shared" si="33"/>
        <v>0</v>
      </c>
      <c r="Z316" s="944">
        <f t="shared" ref="Z316:Z351" si="34">$H316*HLOOKUP(Z$313,$I$310:$Q$311,2)</f>
        <v>0</v>
      </c>
      <c r="AA316" s="970">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0">
        <f t="shared" si="33"/>
        <v>13.5</v>
      </c>
      <c r="L317" s="944">
        <f t="shared" si="32"/>
        <v>48.092999999999996</v>
      </c>
      <c r="M317" s="970">
        <f t="shared" si="33"/>
        <v>13.5</v>
      </c>
      <c r="N317" s="944">
        <f t="shared" si="32"/>
        <v>48.092999999999996</v>
      </c>
      <c r="O317" s="970">
        <f t="shared" si="33"/>
        <v>13.5</v>
      </c>
      <c r="P317" s="944">
        <f t="shared" si="32"/>
        <v>48.092999999999996</v>
      </c>
      <c r="Q317" s="970">
        <f t="shared" si="33"/>
        <v>13.5</v>
      </c>
      <c r="R317" s="944">
        <f t="shared" si="32"/>
        <v>56.58</v>
      </c>
      <c r="S317" s="970">
        <f t="shared" si="33"/>
        <v>13.5</v>
      </c>
      <c r="T317" s="944">
        <f t="shared" si="32"/>
        <v>56.58</v>
      </c>
      <c r="U317" s="970">
        <f t="shared" si="33"/>
        <v>13.5</v>
      </c>
      <c r="V317" s="944">
        <f t="shared" si="32"/>
        <v>56.58</v>
      </c>
      <c r="W317" s="970">
        <f t="shared" si="33"/>
        <v>13.5</v>
      </c>
      <c r="X317" s="944">
        <f t="shared" si="32"/>
        <v>56.58</v>
      </c>
      <c r="Y317" s="970">
        <f t="shared" si="33"/>
        <v>13.5</v>
      </c>
      <c r="Z317" s="944">
        <f t="shared" si="34"/>
        <v>56.58</v>
      </c>
      <c r="AA317" s="970">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0">
        <f t="shared" si="33"/>
        <v>13.5</v>
      </c>
      <c r="L318" s="944">
        <f t="shared" si="32"/>
        <v>48.092999999999996</v>
      </c>
      <c r="M318" s="970">
        <f t="shared" si="33"/>
        <v>13.5</v>
      </c>
      <c r="N318" s="944">
        <f t="shared" si="32"/>
        <v>48.092999999999996</v>
      </c>
      <c r="O318" s="970">
        <f t="shared" si="33"/>
        <v>13.5</v>
      </c>
      <c r="P318" s="944">
        <f t="shared" si="32"/>
        <v>48.092999999999996</v>
      </c>
      <c r="Q318" s="970">
        <f t="shared" si="33"/>
        <v>13.5</v>
      </c>
      <c r="R318" s="944">
        <f t="shared" si="32"/>
        <v>56.58</v>
      </c>
      <c r="S318" s="970">
        <f t="shared" si="33"/>
        <v>13.5</v>
      </c>
      <c r="T318" s="944">
        <f t="shared" si="32"/>
        <v>56.58</v>
      </c>
      <c r="U318" s="970">
        <f t="shared" si="33"/>
        <v>13.5</v>
      </c>
      <c r="V318" s="944">
        <f t="shared" si="32"/>
        <v>56.58</v>
      </c>
      <c r="W318" s="970">
        <f t="shared" si="33"/>
        <v>13.5</v>
      </c>
      <c r="X318" s="944">
        <f t="shared" si="32"/>
        <v>56.58</v>
      </c>
      <c r="Y318" s="970">
        <f t="shared" si="33"/>
        <v>13.5</v>
      </c>
      <c r="Z318" s="944">
        <f t="shared" si="34"/>
        <v>56.58</v>
      </c>
      <c r="AA318" s="970">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0">
        <f t="shared" si="33"/>
        <v>0</v>
      </c>
      <c r="L319" s="944">
        <f t="shared" si="32"/>
        <v>0</v>
      </c>
      <c r="M319" s="970">
        <f t="shared" si="33"/>
        <v>0</v>
      </c>
      <c r="N319" s="944">
        <f t="shared" si="32"/>
        <v>0</v>
      </c>
      <c r="O319" s="970">
        <f t="shared" si="33"/>
        <v>0</v>
      </c>
      <c r="P319" s="944">
        <f t="shared" si="32"/>
        <v>0</v>
      </c>
      <c r="Q319" s="970">
        <f t="shared" si="33"/>
        <v>0</v>
      </c>
      <c r="R319" s="944">
        <f t="shared" si="32"/>
        <v>0</v>
      </c>
      <c r="S319" s="970">
        <f t="shared" si="33"/>
        <v>0</v>
      </c>
      <c r="T319" s="944">
        <f t="shared" si="32"/>
        <v>0</v>
      </c>
      <c r="U319" s="970">
        <f t="shared" si="33"/>
        <v>0</v>
      </c>
      <c r="V319" s="944">
        <f t="shared" si="32"/>
        <v>0</v>
      </c>
      <c r="W319" s="970">
        <f t="shared" si="33"/>
        <v>0</v>
      </c>
      <c r="X319" s="944">
        <f t="shared" ref="X319:X351" si="36">$H319*HLOOKUP(X$313,$I$310:$Q$311,2)</f>
        <v>0</v>
      </c>
      <c r="Y319" s="970">
        <f t="shared" si="33"/>
        <v>0</v>
      </c>
      <c r="Z319" s="944">
        <f t="shared" si="34"/>
        <v>0</v>
      </c>
      <c r="AA319" s="970">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0">
        <f t="shared" si="33"/>
        <v>6.75</v>
      </c>
      <c r="L320" s="944">
        <f t="shared" si="32"/>
        <v>20.030250000000002</v>
      </c>
      <c r="M320" s="970">
        <f t="shared" si="33"/>
        <v>6.75</v>
      </c>
      <c r="N320" s="944">
        <f t="shared" si="32"/>
        <v>20.030250000000002</v>
      </c>
      <c r="O320" s="970">
        <f t="shared" si="33"/>
        <v>6.75</v>
      </c>
      <c r="P320" s="944">
        <f t="shared" si="32"/>
        <v>20.030250000000002</v>
      </c>
      <c r="Q320" s="970">
        <f t="shared" si="33"/>
        <v>6.75</v>
      </c>
      <c r="R320" s="944">
        <f t="shared" si="32"/>
        <v>23.565000000000001</v>
      </c>
      <c r="S320" s="970">
        <f t="shared" si="33"/>
        <v>6.75</v>
      </c>
      <c r="T320" s="944">
        <f t="shared" si="32"/>
        <v>23.565000000000001</v>
      </c>
      <c r="U320" s="970">
        <f t="shared" si="33"/>
        <v>6.75</v>
      </c>
      <c r="V320" s="944">
        <f t="shared" si="32"/>
        <v>23.565000000000001</v>
      </c>
      <c r="W320" s="970">
        <f t="shared" si="33"/>
        <v>6.75</v>
      </c>
      <c r="X320" s="944">
        <f t="shared" si="36"/>
        <v>23.565000000000001</v>
      </c>
      <c r="Y320" s="970">
        <f t="shared" si="33"/>
        <v>6.75</v>
      </c>
      <c r="Z320" s="944">
        <f t="shared" si="34"/>
        <v>23.565000000000001</v>
      </c>
      <c r="AA320" s="970">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0">
        <f t="shared" si="33"/>
        <v>13.5</v>
      </c>
      <c r="L321" s="944">
        <f t="shared" si="32"/>
        <v>73.422999999999988</v>
      </c>
      <c r="M321" s="970">
        <f t="shared" si="33"/>
        <v>13.5</v>
      </c>
      <c r="N321" s="944">
        <f t="shared" si="32"/>
        <v>73.422999999999988</v>
      </c>
      <c r="O321" s="970">
        <f t="shared" si="33"/>
        <v>13.5</v>
      </c>
      <c r="P321" s="944">
        <f t="shared" si="32"/>
        <v>73.422999999999988</v>
      </c>
      <c r="Q321" s="970">
        <f t="shared" si="33"/>
        <v>13.5</v>
      </c>
      <c r="R321" s="944">
        <f t="shared" si="32"/>
        <v>86.38</v>
      </c>
      <c r="S321" s="970">
        <f t="shared" si="33"/>
        <v>13.5</v>
      </c>
      <c r="T321" s="944">
        <f t="shared" si="32"/>
        <v>86.38</v>
      </c>
      <c r="U321" s="970">
        <f t="shared" si="33"/>
        <v>13.5</v>
      </c>
      <c r="V321" s="944">
        <f t="shared" si="32"/>
        <v>86.38</v>
      </c>
      <c r="W321" s="970">
        <f t="shared" si="33"/>
        <v>13.5</v>
      </c>
      <c r="X321" s="944">
        <f t="shared" si="36"/>
        <v>86.38</v>
      </c>
      <c r="Y321" s="970">
        <f t="shared" si="33"/>
        <v>13.5</v>
      </c>
      <c r="Z321" s="944">
        <f t="shared" si="34"/>
        <v>86.38</v>
      </c>
      <c r="AA321" s="970">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0">
        <f t="shared" si="33"/>
        <v>43.7</v>
      </c>
      <c r="L322" s="944">
        <f t="shared" si="32"/>
        <v>51.951999999999998</v>
      </c>
      <c r="M322" s="970">
        <f t="shared" si="33"/>
        <v>43.7</v>
      </c>
      <c r="N322" s="944">
        <f t="shared" si="32"/>
        <v>51.951999999999998</v>
      </c>
      <c r="O322" s="970">
        <f t="shared" si="33"/>
        <v>43.7</v>
      </c>
      <c r="P322" s="944">
        <f t="shared" si="32"/>
        <v>51.951999999999998</v>
      </c>
      <c r="Q322" s="970">
        <f t="shared" si="33"/>
        <v>43.7</v>
      </c>
      <c r="R322" s="944">
        <f t="shared" si="32"/>
        <v>61.12</v>
      </c>
      <c r="S322" s="970">
        <f t="shared" si="33"/>
        <v>43.7</v>
      </c>
      <c r="T322" s="944">
        <f t="shared" si="32"/>
        <v>61.12</v>
      </c>
      <c r="U322" s="970">
        <f t="shared" si="33"/>
        <v>43.7</v>
      </c>
      <c r="V322" s="944">
        <f t="shared" si="32"/>
        <v>61.12</v>
      </c>
      <c r="W322" s="970">
        <f t="shared" si="33"/>
        <v>43.7</v>
      </c>
      <c r="X322" s="944">
        <f t="shared" si="36"/>
        <v>61.12</v>
      </c>
      <c r="Y322" s="970">
        <f t="shared" si="33"/>
        <v>43.7</v>
      </c>
      <c r="Z322" s="944">
        <f t="shared" si="34"/>
        <v>61.12</v>
      </c>
      <c r="AA322" s="970">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0">
        <f t="shared" si="33"/>
        <v>43.7</v>
      </c>
      <c r="L323" s="944">
        <f t="shared" si="32"/>
        <v>93.508499999999998</v>
      </c>
      <c r="M323" s="970">
        <f t="shared" si="33"/>
        <v>43.7</v>
      </c>
      <c r="N323" s="944">
        <f t="shared" si="32"/>
        <v>93.508499999999998</v>
      </c>
      <c r="O323" s="970">
        <f t="shared" si="33"/>
        <v>43.7</v>
      </c>
      <c r="P323" s="944">
        <f t="shared" si="32"/>
        <v>93.508499999999998</v>
      </c>
      <c r="Q323" s="970">
        <f t="shared" si="33"/>
        <v>43.7</v>
      </c>
      <c r="R323" s="944">
        <f t="shared" si="32"/>
        <v>110.01</v>
      </c>
      <c r="S323" s="970">
        <f t="shared" si="33"/>
        <v>43.7</v>
      </c>
      <c r="T323" s="944">
        <f t="shared" si="32"/>
        <v>110.01</v>
      </c>
      <c r="U323" s="970">
        <f t="shared" si="33"/>
        <v>43.7</v>
      </c>
      <c r="V323" s="944">
        <f t="shared" si="32"/>
        <v>110.01</v>
      </c>
      <c r="W323" s="970">
        <f t="shared" si="33"/>
        <v>43.7</v>
      </c>
      <c r="X323" s="944">
        <f t="shared" si="36"/>
        <v>110.01</v>
      </c>
      <c r="Y323" s="970">
        <f t="shared" si="33"/>
        <v>43.7</v>
      </c>
      <c r="Z323" s="944">
        <f t="shared" si="34"/>
        <v>110.01</v>
      </c>
      <c r="AA323" s="970">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0">
        <f t="shared" si="33"/>
        <v>43.7</v>
      </c>
      <c r="L324" s="944">
        <f t="shared" si="32"/>
        <v>93.508499999999998</v>
      </c>
      <c r="M324" s="970">
        <f t="shared" si="33"/>
        <v>43.7</v>
      </c>
      <c r="N324" s="944">
        <f t="shared" si="32"/>
        <v>93.508499999999998</v>
      </c>
      <c r="O324" s="970">
        <f t="shared" si="33"/>
        <v>43.7</v>
      </c>
      <c r="P324" s="944">
        <f t="shared" si="32"/>
        <v>93.508499999999998</v>
      </c>
      <c r="Q324" s="970">
        <f t="shared" si="33"/>
        <v>43.7</v>
      </c>
      <c r="R324" s="944">
        <f t="shared" si="32"/>
        <v>110.01</v>
      </c>
      <c r="S324" s="970">
        <f t="shared" si="33"/>
        <v>43.7</v>
      </c>
      <c r="T324" s="944">
        <f t="shared" si="32"/>
        <v>110.01</v>
      </c>
      <c r="U324" s="970">
        <f t="shared" si="33"/>
        <v>43.7</v>
      </c>
      <c r="V324" s="944">
        <f t="shared" si="32"/>
        <v>110.01</v>
      </c>
      <c r="W324" s="970">
        <f t="shared" si="33"/>
        <v>43.7</v>
      </c>
      <c r="X324" s="944">
        <f t="shared" si="36"/>
        <v>110.01</v>
      </c>
      <c r="Y324" s="970">
        <f t="shared" si="33"/>
        <v>43.7</v>
      </c>
      <c r="Z324" s="944">
        <f t="shared" si="34"/>
        <v>110.01</v>
      </c>
      <c r="AA324" s="970">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0">
        <f t="shared" si="33"/>
        <v>11.5</v>
      </c>
      <c r="L325" s="944">
        <f t="shared" si="32"/>
        <v>70.677500000000009</v>
      </c>
      <c r="M325" s="970">
        <f t="shared" si="33"/>
        <v>11.5</v>
      </c>
      <c r="N325" s="944">
        <f t="shared" si="32"/>
        <v>70.677500000000009</v>
      </c>
      <c r="O325" s="970">
        <f t="shared" si="33"/>
        <v>11.5</v>
      </c>
      <c r="P325" s="944">
        <f t="shared" si="32"/>
        <v>70.677500000000009</v>
      </c>
      <c r="Q325" s="970">
        <f t="shared" si="33"/>
        <v>11.5</v>
      </c>
      <c r="R325" s="944">
        <f t="shared" si="32"/>
        <v>83.15</v>
      </c>
      <c r="S325" s="970">
        <f t="shared" si="33"/>
        <v>11.5</v>
      </c>
      <c r="T325" s="944">
        <f t="shared" si="32"/>
        <v>83.15</v>
      </c>
      <c r="U325" s="970">
        <f t="shared" si="33"/>
        <v>11.5</v>
      </c>
      <c r="V325" s="944">
        <f t="shared" si="32"/>
        <v>83.15</v>
      </c>
      <c r="W325" s="970">
        <f t="shared" si="33"/>
        <v>11.5</v>
      </c>
      <c r="X325" s="944">
        <f t="shared" si="36"/>
        <v>83.15</v>
      </c>
      <c r="Y325" s="970">
        <f t="shared" si="33"/>
        <v>11.5</v>
      </c>
      <c r="Z325" s="944">
        <f t="shared" si="34"/>
        <v>83.15</v>
      </c>
      <c r="AA325" s="970">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0">
        <f t="shared" si="33"/>
        <v>36.9</v>
      </c>
      <c r="L326" s="944">
        <f t="shared" si="32"/>
        <v>73.422999999999988</v>
      </c>
      <c r="M326" s="970">
        <f t="shared" si="33"/>
        <v>36.9</v>
      </c>
      <c r="N326" s="944">
        <f t="shared" si="32"/>
        <v>73.422999999999988</v>
      </c>
      <c r="O326" s="970">
        <f t="shared" si="33"/>
        <v>36.9</v>
      </c>
      <c r="P326" s="944">
        <f t="shared" si="32"/>
        <v>73.422999999999988</v>
      </c>
      <c r="Q326" s="970">
        <f t="shared" si="33"/>
        <v>36.9</v>
      </c>
      <c r="R326" s="944">
        <f t="shared" si="32"/>
        <v>86.38</v>
      </c>
      <c r="S326" s="970">
        <f t="shared" si="33"/>
        <v>36.9</v>
      </c>
      <c r="T326" s="944">
        <f t="shared" si="32"/>
        <v>86.38</v>
      </c>
      <c r="U326" s="970">
        <f t="shared" si="33"/>
        <v>36.9</v>
      </c>
      <c r="V326" s="944">
        <f t="shared" si="32"/>
        <v>86.38</v>
      </c>
      <c r="W326" s="970">
        <f t="shared" si="33"/>
        <v>36.9</v>
      </c>
      <c r="X326" s="944">
        <f t="shared" si="36"/>
        <v>86.38</v>
      </c>
      <c r="Y326" s="970">
        <f t="shared" si="33"/>
        <v>36.9</v>
      </c>
      <c r="Z326" s="944">
        <f t="shared" si="34"/>
        <v>86.38</v>
      </c>
      <c r="AA326" s="970">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0">
        <f t="shared" si="33"/>
        <v>0</v>
      </c>
      <c r="L327" s="944">
        <f t="shared" si="32"/>
        <v>59.04099999999999</v>
      </c>
      <c r="M327" s="970">
        <f t="shared" si="33"/>
        <v>0</v>
      </c>
      <c r="N327" s="944">
        <f t="shared" si="32"/>
        <v>59.04099999999999</v>
      </c>
      <c r="O327" s="970">
        <f t="shared" si="33"/>
        <v>0</v>
      </c>
      <c r="P327" s="944">
        <f t="shared" si="32"/>
        <v>59.04099999999999</v>
      </c>
      <c r="Q327" s="970">
        <f t="shared" si="33"/>
        <v>0</v>
      </c>
      <c r="R327" s="944">
        <f t="shared" si="32"/>
        <v>69.459999999999994</v>
      </c>
      <c r="S327" s="970">
        <f t="shared" si="33"/>
        <v>0</v>
      </c>
      <c r="T327" s="944">
        <f t="shared" si="32"/>
        <v>69.459999999999994</v>
      </c>
      <c r="U327" s="970">
        <f t="shared" si="33"/>
        <v>0</v>
      </c>
      <c r="V327" s="944">
        <f t="shared" si="32"/>
        <v>69.459999999999994</v>
      </c>
      <c r="W327" s="970">
        <f t="shared" si="33"/>
        <v>0</v>
      </c>
      <c r="X327" s="944">
        <f t="shared" si="36"/>
        <v>69.459999999999994</v>
      </c>
      <c r="Y327" s="970">
        <f t="shared" si="33"/>
        <v>0</v>
      </c>
      <c r="Z327" s="944">
        <f t="shared" si="34"/>
        <v>69.459999999999994</v>
      </c>
      <c r="AA327" s="970">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0">
        <f t="shared" si="33"/>
        <v>11.5</v>
      </c>
      <c r="L328" s="944">
        <f t="shared" si="32"/>
        <v>65.926000000000002</v>
      </c>
      <c r="M328" s="970">
        <f t="shared" si="33"/>
        <v>11.5</v>
      </c>
      <c r="N328" s="944">
        <f t="shared" si="32"/>
        <v>65.926000000000002</v>
      </c>
      <c r="O328" s="970">
        <f t="shared" si="33"/>
        <v>11.5</v>
      </c>
      <c r="P328" s="944">
        <f t="shared" si="32"/>
        <v>65.926000000000002</v>
      </c>
      <c r="Q328" s="970">
        <f t="shared" si="33"/>
        <v>11.5</v>
      </c>
      <c r="R328" s="944">
        <f t="shared" si="32"/>
        <v>77.56</v>
      </c>
      <c r="S328" s="970">
        <f t="shared" si="33"/>
        <v>11.5</v>
      </c>
      <c r="T328" s="944">
        <f t="shared" si="32"/>
        <v>77.56</v>
      </c>
      <c r="U328" s="970">
        <f t="shared" si="33"/>
        <v>11.5</v>
      </c>
      <c r="V328" s="944">
        <f t="shared" si="32"/>
        <v>77.56</v>
      </c>
      <c r="W328" s="970">
        <f t="shared" si="33"/>
        <v>11.5</v>
      </c>
      <c r="X328" s="944">
        <f t="shared" si="36"/>
        <v>77.56</v>
      </c>
      <c r="Y328" s="970">
        <f t="shared" si="33"/>
        <v>11.5</v>
      </c>
      <c r="Z328" s="944">
        <f t="shared" si="34"/>
        <v>77.56</v>
      </c>
      <c r="AA328" s="970">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0">
        <f t="shared" si="33"/>
        <v>13.5</v>
      </c>
      <c r="L329" s="944">
        <f t="shared" si="32"/>
        <v>48.092999999999996</v>
      </c>
      <c r="M329" s="970">
        <f t="shared" si="33"/>
        <v>13.5</v>
      </c>
      <c r="N329" s="944">
        <f t="shared" si="32"/>
        <v>48.092999999999996</v>
      </c>
      <c r="O329" s="970">
        <f t="shared" si="33"/>
        <v>13.5</v>
      </c>
      <c r="P329" s="944">
        <f t="shared" si="32"/>
        <v>48.092999999999996</v>
      </c>
      <c r="Q329" s="970">
        <f t="shared" si="33"/>
        <v>13.5</v>
      </c>
      <c r="R329" s="944">
        <f t="shared" si="32"/>
        <v>56.58</v>
      </c>
      <c r="S329" s="970">
        <f t="shared" si="33"/>
        <v>13.5</v>
      </c>
      <c r="T329" s="944">
        <f t="shared" si="32"/>
        <v>56.58</v>
      </c>
      <c r="U329" s="970">
        <f t="shared" si="33"/>
        <v>13.5</v>
      </c>
      <c r="V329" s="944">
        <f t="shared" si="32"/>
        <v>56.58</v>
      </c>
      <c r="W329" s="970">
        <f t="shared" si="33"/>
        <v>13.5</v>
      </c>
      <c r="X329" s="944">
        <f t="shared" si="36"/>
        <v>56.58</v>
      </c>
      <c r="Y329" s="970">
        <f t="shared" si="33"/>
        <v>13.5</v>
      </c>
      <c r="Z329" s="944">
        <f t="shared" si="34"/>
        <v>56.58</v>
      </c>
      <c r="AA329" s="970">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0">
        <f t="shared" si="33"/>
        <v>0</v>
      </c>
      <c r="L330" s="944">
        <f t="shared" si="32"/>
        <v>0</v>
      </c>
      <c r="M330" s="970">
        <f t="shared" si="33"/>
        <v>0</v>
      </c>
      <c r="N330" s="944">
        <f t="shared" si="32"/>
        <v>0</v>
      </c>
      <c r="O330" s="970">
        <f t="shared" si="33"/>
        <v>0</v>
      </c>
      <c r="P330" s="944">
        <f t="shared" si="32"/>
        <v>0</v>
      </c>
      <c r="Q330" s="970">
        <f t="shared" si="33"/>
        <v>0</v>
      </c>
      <c r="R330" s="944">
        <f t="shared" si="32"/>
        <v>0</v>
      </c>
      <c r="S330" s="970">
        <f t="shared" si="33"/>
        <v>0</v>
      </c>
      <c r="T330" s="944">
        <f t="shared" si="32"/>
        <v>0</v>
      </c>
      <c r="U330" s="970">
        <f t="shared" si="33"/>
        <v>0</v>
      </c>
      <c r="V330" s="944">
        <f t="shared" si="32"/>
        <v>0</v>
      </c>
      <c r="W330" s="970">
        <f t="shared" si="33"/>
        <v>0</v>
      </c>
      <c r="X330" s="944">
        <f t="shared" si="36"/>
        <v>0</v>
      </c>
      <c r="Y330" s="970">
        <f t="shared" si="33"/>
        <v>0</v>
      </c>
      <c r="Z330" s="944">
        <f t="shared" si="34"/>
        <v>0</v>
      </c>
      <c r="AA330" s="970">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0">
        <f t="shared" si="33"/>
        <v>0</v>
      </c>
      <c r="L331" s="944">
        <f t="shared" si="32"/>
        <v>0</v>
      </c>
      <c r="M331" s="970">
        <f t="shared" si="33"/>
        <v>0</v>
      </c>
      <c r="N331" s="944">
        <f t="shared" si="32"/>
        <v>0</v>
      </c>
      <c r="O331" s="970">
        <f t="shared" si="33"/>
        <v>0</v>
      </c>
      <c r="P331" s="944">
        <f t="shared" si="32"/>
        <v>0</v>
      </c>
      <c r="Q331" s="970">
        <f t="shared" si="33"/>
        <v>0</v>
      </c>
      <c r="R331" s="944">
        <f t="shared" si="32"/>
        <v>0</v>
      </c>
      <c r="S331" s="970">
        <f t="shared" si="33"/>
        <v>0</v>
      </c>
      <c r="T331" s="944">
        <f t="shared" si="32"/>
        <v>0</v>
      </c>
      <c r="U331" s="970">
        <f t="shared" si="33"/>
        <v>0</v>
      </c>
      <c r="V331" s="944">
        <f t="shared" si="32"/>
        <v>0</v>
      </c>
      <c r="W331" s="970">
        <f t="shared" si="33"/>
        <v>0</v>
      </c>
      <c r="X331" s="944">
        <f t="shared" si="36"/>
        <v>0</v>
      </c>
      <c r="Y331" s="970">
        <f t="shared" si="33"/>
        <v>0</v>
      </c>
      <c r="Z331" s="944">
        <f t="shared" si="34"/>
        <v>0</v>
      </c>
      <c r="AA331" s="970">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0">
        <f t="shared" si="33"/>
        <v>0</v>
      </c>
      <c r="L332" s="944">
        <f t="shared" si="32"/>
        <v>0</v>
      </c>
      <c r="M332" s="970">
        <f t="shared" si="33"/>
        <v>0</v>
      </c>
      <c r="N332" s="944">
        <f t="shared" si="32"/>
        <v>0</v>
      </c>
      <c r="O332" s="970">
        <f t="shared" si="33"/>
        <v>0</v>
      </c>
      <c r="P332" s="944">
        <f t="shared" si="32"/>
        <v>0</v>
      </c>
      <c r="Q332" s="970">
        <f t="shared" si="33"/>
        <v>0</v>
      </c>
      <c r="R332" s="944">
        <f t="shared" si="32"/>
        <v>0</v>
      </c>
      <c r="S332" s="970">
        <f t="shared" si="33"/>
        <v>0</v>
      </c>
      <c r="T332" s="944">
        <f t="shared" si="32"/>
        <v>0</v>
      </c>
      <c r="U332" s="970">
        <f t="shared" si="33"/>
        <v>0</v>
      </c>
      <c r="V332" s="944">
        <f t="shared" si="32"/>
        <v>0</v>
      </c>
      <c r="W332" s="970">
        <f t="shared" si="33"/>
        <v>0</v>
      </c>
      <c r="X332" s="944">
        <f t="shared" si="36"/>
        <v>0</v>
      </c>
      <c r="Y332" s="970">
        <f t="shared" si="33"/>
        <v>0</v>
      </c>
      <c r="Z332" s="944">
        <f t="shared" si="34"/>
        <v>0</v>
      </c>
      <c r="AA332" s="970">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0">
        <f t="shared" si="33"/>
        <v>0</v>
      </c>
      <c r="L333" s="944">
        <f t="shared" si="32"/>
        <v>0</v>
      </c>
      <c r="M333" s="970">
        <f t="shared" si="33"/>
        <v>0</v>
      </c>
      <c r="N333" s="944">
        <f t="shared" si="32"/>
        <v>0</v>
      </c>
      <c r="O333" s="970">
        <f t="shared" si="33"/>
        <v>0</v>
      </c>
      <c r="P333" s="944">
        <f t="shared" si="32"/>
        <v>0</v>
      </c>
      <c r="Q333" s="970">
        <f t="shared" si="33"/>
        <v>0</v>
      </c>
      <c r="R333" s="944">
        <f t="shared" si="32"/>
        <v>0</v>
      </c>
      <c r="S333" s="970">
        <f t="shared" si="33"/>
        <v>0</v>
      </c>
      <c r="T333" s="944">
        <f t="shared" si="32"/>
        <v>0</v>
      </c>
      <c r="U333" s="970">
        <f t="shared" si="33"/>
        <v>0</v>
      </c>
      <c r="V333" s="944">
        <f t="shared" si="32"/>
        <v>0</v>
      </c>
      <c r="W333" s="970">
        <f t="shared" si="33"/>
        <v>0</v>
      </c>
      <c r="X333" s="944">
        <f t="shared" si="36"/>
        <v>0</v>
      </c>
      <c r="Y333" s="970">
        <f t="shared" si="33"/>
        <v>0</v>
      </c>
      <c r="Z333" s="944">
        <f t="shared" si="34"/>
        <v>0</v>
      </c>
      <c r="AA333" s="970">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0">
        <f t="shared" si="33"/>
        <v>0</v>
      </c>
      <c r="L334" s="944">
        <f t="shared" si="32"/>
        <v>0</v>
      </c>
      <c r="M334" s="970">
        <f t="shared" si="33"/>
        <v>0</v>
      </c>
      <c r="N334" s="944">
        <f t="shared" si="32"/>
        <v>0</v>
      </c>
      <c r="O334" s="970">
        <f t="shared" si="33"/>
        <v>0</v>
      </c>
      <c r="P334" s="944">
        <f t="shared" si="32"/>
        <v>0</v>
      </c>
      <c r="Q334" s="970">
        <f t="shared" si="33"/>
        <v>0</v>
      </c>
      <c r="R334" s="944">
        <f t="shared" si="32"/>
        <v>0</v>
      </c>
      <c r="S334" s="970">
        <f t="shared" si="33"/>
        <v>0</v>
      </c>
      <c r="T334" s="944">
        <f t="shared" si="32"/>
        <v>0</v>
      </c>
      <c r="U334" s="970">
        <f t="shared" si="33"/>
        <v>0</v>
      </c>
      <c r="V334" s="944">
        <f t="shared" si="32"/>
        <v>0</v>
      </c>
      <c r="W334" s="970">
        <f t="shared" si="33"/>
        <v>0</v>
      </c>
      <c r="X334" s="944">
        <f t="shared" si="36"/>
        <v>0</v>
      </c>
      <c r="Y334" s="970">
        <f t="shared" si="33"/>
        <v>0</v>
      </c>
      <c r="Z334" s="944">
        <f t="shared" si="34"/>
        <v>0</v>
      </c>
      <c r="AA334" s="970">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0">
        <f t="shared" ref="K335:Y338" si="37">$I335</f>
        <v>43.7</v>
      </c>
      <c r="L335" s="944">
        <f t="shared" si="32"/>
        <v>89.691999999999993</v>
      </c>
      <c r="M335" s="970">
        <f t="shared" si="37"/>
        <v>43.7</v>
      </c>
      <c r="N335" s="944">
        <f t="shared" si="32"/>
        <v>89.691999999999993</v>
      </c>
      <c r="O335" s="970">
        <f t="shared" si="37"/>
        <v>43.7</v>
      </c>
      <c r="P335" s="944">
        <f t="shared" si="32"/>
        <v>89.691999999999993</v>
      </c>
      <c r="Q335" s="970">
        <f t="shared" si="37"/>
        <v>43.7</v>
      </c>
      <c r="R335" s="944">
        <f t="shared" si="32"/>
        <v>105.52</v>
      </c>
      <c r="S335" s="970">
        <f t="shared" si="37"/>
        <v>43.7</v>
      </c>
      <c r="T335" s="944">
        <f t="shared" si="32"/>
        <v>105.52</v>
      </c>
      <c r="U335" s="970">
        <f t="shared" si="37"/>
        <v>43.7</v>
      </c>
      <c r="V335" s="944">
        <f t="shared" si="32"/>
        <v>105.52</v>
      </c>
      <c r="W335" s="970">
        <f t="shared" si="37"/>
        <v>43.7</v>
      </c>
      <c r="X335" s="944">
        <f t="shared" si="36"/>
        <v>105.52</v>
      </c>
      <c r="Y335" s="970">
        <f t="shared" si="37"/>
        <v>43.7</v>
      </c>
      <c r="Z335" s="944">
        <f t="shared" si="34"/>
        <v>105.52</v>
      </c>
      <c r="AA335" s="970">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0">
        <f t="shared" si="37"/>
        <v>92.01</v>
      </c>
      <c r="L336" s="944">
        <f t="shared" si="32"/>
        <v>150.6285</v>
      </c>
      <c r="M336" s="970">
        <f t="shared" si="37"/>
        <v>92.01</v>
      </c>
      <c r="N336" s="944">
        <f t="shared" si="32"/>
        <v>150.6285</v>
      </c>
      <c r="O336" s="970">
        <f t="shared" si="37"/>
        <v>92.01</v>
      </c>
      <c r="P336" s="944">
        <f t="shared" si="32"/>
        <v>150.6285</v>
      </c>
      <c r="Q336" s="970">
        <f t="shared" si="37"/>
        <v>92.01</v>
      </c>
      <c r="R336" s="944">
        <f t="shared" si="32"/>
        <v>177.21</v>
      </c>
      <c r="S336" s="970">
        <f t="shared" si="37"/>
        <v>92.01</v>
      </c>
      <c r="T336" s="944">
        <f t="shared" si="32"/>
        <v>177.21</v>
      </c>
      <c r="U336" s="970">
        <f t="shared" si="37"/>
        <v>92.01</v>
      </c>
      <c r="V336" s="944">
        <f t="shared" si="32"/>
        <v>177.21</v>
      </c>
      <c r="W336" s="970">
        <f t="shared" si="37"/>
        <v>92.01</v>
      </c>
      <c r="X336" s="944">
        <f t="shared" si="36"/>
        <v>177.21</v>
      </c>
      <c r="Y336" s="970">
        <f t="shared" si="37"/>
        <v>92.01</v>
      </c>
      <c r="Z336" s="944">
        <f t="shared" si="34"/>
        <v>177.21</v>
      </c>
      <c r="AA336" s="983">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0">
        <f t="shared" si="37"/>
        <v>11.5</v>
      </c>
      <c r="L337" s="944">
        <f t="shared" si="32"/>
        <v>90.048999999999992</v>
      </c>
      <c r="M337" s="970">
        <f t="shared" si="37"/>
        <v>11.5</v>
      </c>
      <c r="N337" s="944">
        <f t="shared" si="32"/>
        <v>90.048999999999992</v>
      </c>
      <c r="O337" s="970">
        <f t="shared" si="37"/>
        <v>11.5</v>
      </c>
      <c r="P337" s="944">
        <f t="shared" si="32"/>
        <v>90.048999999999992</v>
      </c>
      <c r="Q337" s="970">
        <f t="shared" si="37"/>
        <v>11.5</v>
      </c>
      <c r="R337" s="944">
        <f t="shared" si="32"/>
        <v>105.94</v>
      </c>
      <c r="S337" s="970">
        <f t="shared" si="37"/>
        <v>11.5</v>
      </c>
      <c r="T337" s="944">
        <f t="shared" si="32"/>
        <v>105.94</v>
      </c>
      <c r="U337" s="970">
        <f t="shared" si="37"/>
        <v>11.5</v>
      </c>
      <c r="V337" s="944">
        <f t="shared" si="32"/>
        <v>105.94</v>
      </c>
      <c r="W337" s="970">
        <f t="shared" si="37"/>
        <v>11.5</v>
      </c>
      <c r="X337" s="944">
        <f t="shared" si="36"/>
        <v>105.94</v>
      </c>
      <c r="Y337" s="970">
        <f t="shared" si="37"/>
        <v>11.5</v>
      </c>
      <c r="Z337" s="944">
        <f t="shared" si="34"/>
        <v>105.94</v>
      </c>
      <c r="AA337" s="970">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0">
        <f t="shared" si="37"/>
        <v>36.880000000000003</v>
      </c>
      <c r="L338" s="944">
        <f t="shared" si="32"/>
        <v>73.422999999999988</v>
      </c>
      <c r="M338" s="970">
        <f t="shared" si="37"/>
        <v>36.880000000000003</v>
      </c>
      <c r="N338" s="944">
        <f t="shared" si="32"/>
        <v>73.422999999999988</v>
      </c>
      <c r="O338" s="970">
        <f t="shared" si="37"/>
        <v>36.880000000000003</v>
      </c>
      <c r="P338" s="944">
        <f t="shared" si="32"/>
        <v>73.422999999999988</v>
      </c>
      <c r="Q338" s="970">
        <f t="shared" si="37"/>
        <v>36.880000000000003</v>
      </c>
      <c r="R338" s="944">
        <f t="shared" si="32"/>
        <v>86.38</v>
      </c>
      <c r="S338" s="970">
        <f t="shared" si="37"/>
        <v>36.880000000000003</v>
      </c>
      <c r="T338" s="944">
        <f t="shared" si="32"/>
        <v>86.38</v>
      </c>
      <c r="U338" s="970">
        <f t="shared" si="37"/>
        <v>36.880000000000003</v>
      </c>
      <c r="V338" s="944">
        <f t="shared" si="32"/>
        <v>86.38</v>
      </c>
      <c r="W338" s="970">
        <f t="shared" si="37"/>
        <v>36.880000000000003</v>
      </c>
      <c r="X338" s="944">
        <f t="shared" si="36"/>
        <v>86.38</v>
      </c>
      <c r="Y338" s="970">
        <f t="shared" si="37"/>
        <v>36.880000000000003</v>
      </c>
      <c r="Z338" s="944">
        <f t="shared" si="34"/>
        <v>86.38</v>
      </c>
      <c r="AA338" s="970">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0">
        <f t="shared" si="33"/>
        <v>0</v>
      </c>
      <c r="L339" s="944">
        <f t="shared" si="32"/>
        <v>0</v>
      </c>
      <c r="M339" s="970">
        <f t="shared" si="33"/>
        <v>0</v>
      </c>
      <c r="N339" s="944">
        <f t="shared" si="32"/>
        <v>0</v>
      </c>
      <c r="O339" s="970">
        <f t="shared" si="33"/>
        <v>0</v>
      </c>
      <c r="P339" s="944">
        <f t="shared" si="32"/>
        <v>0</v>
      </c>
      <c r="Q339" s="970">
        <f t="shared" si="33"/>
        <v>0</v>
      </c>
      <c r="R339" s="944">
        <f t="shared" si="32"/>
        <v>0</v>
      </c>
      <c r="S339" s="970">
        <f t="shared" si="33"/>
        <v>0</v>
      </c>
      <c r="T339" s="944">
        <f t="shared" si="32"/>
        <v>0</v>
      </c>
      <c r="U339" s="970">
        <f t="shared" si="33"/>
        <v>0</v>
      </c>
      <c r="V339" s="944">
        <f t="shared" si="32"/>
        <v>0</v>
      </c>
      <c r="W339" s="970">
        <f t="shared" si="33"/>
        <v>0</v>
      </c>
      <c r="X339" s="944">
        <f t="shared" si="36"/>
        <v>0</v>
      </c>
      <c r="Y339" s="970">
        <f t="shared" si="33"/>
        <v>0</v>
      </c>
      <c r="Z339" s="944">
        <f t="shared" si="34"/>
        <v>0</v>
      </c>
      <c r="AA339" s="970">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0">
        <f t="shared" si="33"/>
        <v>0</v>
      </c>
      <c r="L340" s="944">
        <f t="shared" si="32"/>
        <v>0</v>
      </c>
      <c r="M340" s="970">
        <f t="shared" si="33"/>
        <v>0</v>
      </c>
      <c r="N340" s="944">
        <f t="shared" si="32"/>
        <v>0</v>
      </c>
      <c r="O340" s="970">
        <f t="shared" si="33"/>
        <v>0</v>
      </c>
      <c r="P340" s="944">
        <f t="shared" si="32"/>
        <v>0</v>
      </c>
      <c r="Q340" s="970">
        <f t="shared" si="33"/>
        <v>0</v>
      </c>
      <c r="R340" s="944">
        <f t="shared" si="32"/>
        <v>0</v>
      </c>
      <c r="S340" s="970">
        <f t="shared" si="33"/>
        <v>0</v>
      </c>
      <c r="T340" s="944">
        <f t="shared" si="32"/>
        <v>0</v>
      </c>
      <c r="U340" s="970">
        <f t="shared" si="33"/>
        <v>0</v>
      </c>
      <c r="V340" s="944">
        <f t="shared" si="32"/>
        <v>0</v>
      </c>
      <c r="W340" s="970">
        <f t="shared" si="33"/>
        <v>0</v>
      </c>
      <c r="X340" s="944">
        <f t="shared" si="36"/>
        <v>0</v>
      </c>
      <c r="Y340" s="970">
        <f t="shared" si="33"/>
        <v>0</v>
      </c>
      <c r="Z340" s="944">
        <f t="shared" si="34"/>
        <v>0</v>
      </c>
      <c r="AA340" s="970">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0">
        <f t="shared" si="33"/>
        <v>0</v>
      </c>
      <c r="L341" s="944">
        <f t="shared" si="32"/>
        <v>0</v>
      </c>
      <c r="M341" s="970">
        <f t="shared" si="33"/>
        <v>0</v>
      </c>
      <c r="N341" s="944">
        <f t="shared" si="32"/>
        <v>0</v>
      </c>
      <c r="O341" s="970">
        <f t="shared" si="33"/>
        <v>0</v>
      </c>
      <c r="P341" s="944">
        <f t="shared" si="32"/>
        <v>0</v>
      </c>
      <c r="Q341" s="970">
        <f t="shared" si="33"/>
        <v>0</v>
      </c>
      <c r="R341" s="944">
        <f t="shared" si="32"/>
        <v>0</v>
      </c>
      <c r="S341" s="970">
        <f t="shared" si="33"/>
        <v>0</v>
      </c>
      <c r="T341" s="944">
        <f t="shared" si="32"/>
        <v>0</v>
      </c>
      <c r="U341" s="970">
        <f t="shared" si="33"/>
        <v>0</v>
      </c>
      <c r="V341" s="944">
        <f t="shared" si="32"/>
        <v>0</v>
      </c>
      <c r="W341" s="970">
        <f t="shared" si="33"/>
        <v>0</v>
      </c>
      <c r="X341" s="944">
        <f t="shared" si="36"/>
        <v>0</v>
      </c>
      <c r="Y341" s="970">
        <f t="shared" si="33"/>
        <v>0</v>
      </c>
      <c r="Z341" s="944">
        <f t="shared" si="34"/>
        <v>0</v>
      </c>
      <c r="AA341" s="970">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0">
        <f t="shared" si="33"/>
        <v>0</v>
      </c>
      <c r="L342" s="944">
        <f t="shared" si="32"/>
        <v>0</v>
      </c>
      <c r="M342" s="970">
        <f t="shared" si="33"/>
        <v>0</v>
      </c>
      <c r="N342" s="944">
        <f t="shared" si="32"/>
        <v>0</v>
      </c>
      <c r="O342" s="970">
        <f t="shared" si="33"/>
        <v>0</v>
      </c>
      <c r="P342" s="944">
        <f t="shared" si="32"/>
        <v>0</v>
      </c>
      <c r="Q342" s="970">
        <f t="shared" si="33"/>
        <v>0</v>
      </c>
      <c r="R342" s="944">
        <f t="shared" si="32"/>
        <v>0</v>
      </c>
      <c r="S342" s="970">
        <f t="shared" si="33"/>
        <v>0</v>
      </c>
      <c r="T342" s="944">
        <f t="shared" si="32"/>
        <v>0</v>
      </c>
      <c r="U342" s="970">
        <f t="shared" si="33"/>
        <v>0</v>
      </c>
      <c r="V342" s="944">
        <f t="shared" si="32"/>
        <v>0</v>
      </c>
      <c r="W342" s="970">
        <f t="shared" si="33"/>
        <v>0</v>
      </c>
      <c r="X342" s="944">
        <f t="shared" si="36"/>
        <v>0</v>
      </c>
      <c r="Y342" s="970">
        <f t="shared" si="33"/>
        <v>0</v>
      </c>
      <c r="Z342" s="944">
        <f t="shared" si="34"/>
        <v>0</v>
      </c>
      <c r="AA342" s="970">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0">
        <f t="shared" si="33"/>
        <v>0</v>
      </c>
      <c r="L343" s="944">
        <f t="shared" si="32"/>
        <v>0</v>
      </c>
      <c r="M343" s="970">
        <f t="shared" si="33"/>
        <v>0</v>
      </c>
      <c r="N343" s="944">
        <f t="shared" si="32"/>
        <v>0</v>
      </c>
      <c r="O343" s="970">
        <f t="shared" si="33"/>
        <v>0</v>
      </c>
      <c r="P343" s="944">
        <f t="shared" si="32"/>
        <v>0</v>
      </c>
      <c r="Q343" s="970">
        <f t="shared" si="33"/>
        <v>0</v>
      </c>
      <c r="R343" s="944">
        <f t="shared" si="32"/>
        <v>0</v>
      </c>
      <c r="S343" s="970">
        <f t="shared" si="33"/>
        <v>0</v>
      </c>
      <c r="T343" s="944">
        <f t="shared" si="32"/>
        <v>0</v>
      </c>
      <c r="U343" s="970">
        <f t="shared" si="33"/>
        <v>0</v>
      </c>
      <c r="V343" s="944">
        <f t="shared" si="32"/>
        <v>0</v>
      </c>
      <c r="W343" s="970">
        <f t="shared" si="33"/>
        <v>0</v>
      </c>
      <c r="X343" s="944">
        <f t="shared" si="36"/>
        <v>0</v>
      </c>
      <c r="Y343" s="970">
        <f t="shared" si="33"/>
        <v>0</v>
      </c>
      <c r="Z343" s="944">
        <f t="shared" si="34"/>
        <v>0</v>
      </c>
      <c r="AA343" s="970">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0">
        <f t="shared" si="33"/>
        <v>0</v>
      </c>
      <c r="L344" s="944">
        <f t="shared" si="32"/>
        <v>0</v>
      </c>
      <c r="M344" s="970">
        <f t="shared" si="33"/>
        <v>0</v>
      </c>
      <c r="N344" s="944">
        <f t="shared" si="32"/>
        <v>0</v>
      </c>
      <c r="O344" s="970">
        <f t="shared" si="33"/>
        <v>0</v>
      </c>
      <c r="P344" s="944">
        <f t="shared" si="32"/>
        <v>0</v>
      </c>
      <c r="Q344" s="970">
        <f t="shared" si="33"/>
        <v>0</v>
      </c>
      <c r="R344" s="944">
        <f t="shared" si="32"/>
        <v>0</v>
      </c>
      <c r="S344" s="970">
        <f t="shared" si="33"/>
        <v>0</v>
      </c>
      <c r="T344" s="944">
        <f t="shared" si="32"/>
        <v>0</v>
      </c>
      <c r="U344" s="970">
        <f t="shared" si="33"/>
        <v>0</v>
      </c>
      <c r="V344" s="944">
        <f t="shared" si="32"/>
        <v>0</v>
      </c>
      <c r="W344" s="970">
        <f t="shared" si="33"/>
        <v>0</v>
      </c>
      <c r="X344" s="944">
        <f t="shared" si="36"/>
        <v>0</v>
      </c>
      <c r="Y344" s="970">
        <f t="shared" si="33"/>
        <v>0</v>
      </c>
      <c r="Z344" s="944">
        <f t="shared" si="34"/>
        <v>0</v>
      </c>
      <c r="AA344" s="970">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0">
        <f t="shared" si="33"/>
        <v>0</v>
      </c>
      <c r="L345" s="944">
        <f t="shared" si="32"/>
        <v>0</v>
      </c>
      <c r="M345" s="970">
        <f t="shared" si="33"/>
        <v>0</v>
      </c>
      <c r="N345" s="944">
        <f t="shared" si="32"/>
        <v>0</v>
      </c>
      <c r="O345" s="970">
        <f t="shared" si="33"/>
        <v>0</v>
      </c>
      <c r="P345" s="944">
        <f t="shared" si="32"/>
        <v>0</v>
      </c>
      <c r="Q345" s="970">
        <f t="shared" si="33"/>
        <v>0</v>
      </c>
      <c r="R345" s="944">
        <f t="shared" si="32"/>
        <v>0</v>
      </c>
      <c r="S345" s="970">
        <f t="shared" si="33"/>
        <v>0</v>
      </c>
      <c r="T345" s="944">
        <f t="shared" si="32"/>
        <v>0</v>
      </c>
      <c r="U345" s="970">
        <f t="shared" si="33"/>
        <v>0</v>
      </c>
      <c r="V345" s="944">
        <f t="shared" si="32"/>
        <v>0</v>
      </c>
      <c r="W345" s="970">
        <f t="shared" si="33"/>
        <v>0</v>
      </c>
      <c r="X345" s="944">
        <f t="shared" si="36"/>
        <v>0</v>
      </c>
      <c r="Y345" s="970">
        <f t="shared" si="33"/>
        <v>0</v>
      </c>
      <c r="Z345" s="944">
        <f t="shared" si="34"/>
        <v>0</v>
      </c>
      <c r="AA345" s="970">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0">
        <f t="shared" si="33"/>
        <v>0</v>
      </c>
      <c r="L346" s="944">
        <f t="shared" si="32"/>
        <v>0</v>
      </c>
      <c r="M346" s="970">
        <f t="shared" si="33"/>
        <v>0</v>
      </c>
      <c r="N346" s="944">
        <f t="shared" si="32"/>
        <v>0</v>
      </c>
      <c r="O346" s="970">
        <f t="shared" si="33"/>
        <v>0</v>
      </c>
      <c r="P346" s="944">
        <f t="shared" si="32"/>
        <v>0</v>
      </c>
      <c r="Q346" s="970">
        <f t="shared" si="33"/>
        <v>0</v>
      </c>
      <c r="R346" s="944">
        <f t="shared" si="32"/>
        <v>0</v>
      </c>
      <c r="S346" s="970">
        <f t="shared" si="33"/>
        <v>0</v>
      </c>
      <c r="T346" s="944">
        <f t="shared" si="32"/>
        <v>0</v>
      </c>
      <c r="U346" s="970">
        <f t="shared" si="33"/>
        <v>0</v>
      </c>
      <c r="V346" s="944">
        <f t="shared" si="32"/>
        <v>0</v>
      </c>
      <c r="W346" s="970">
        <f t="shared" si="33"/>
        <v>0</v>
      </c>
      <c r="X346" s="944">
        <f t="shared" si="36"/>
        <v>0</v>
      </c>
      <c r="Y346" s="970">
        <f t="shared" si="33"/>
        <v>0</v>
      </c>
      <c r="Z346" s="944">
        <f t="shared" si="34"/>
        <v>0</v>
      </c>
      <c r="AA346" s="970">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0">
        <f t="shared" si="33"/>
        <v>0</v>
      </c>
      <c r="L347" s="944">
        <f t="shared" si="32"/>
        <v>0</v>
      </c>
      <c r="M347" s="970">
        <f t="shared" si="33"/>
        <v>0</v>
      </c>
      <c r="N347" s="944">
        <f t="shared" si="32"/>
        <v>0</v>
      </c>
      <c r="O347" s="970">
        <f t="shared" si="33"/>
        <v>0</v>
      </c>
      <c r="P347" s="944">
        <f t="shared" si="32"/>
        <v>0</v>
      </c>
      <c r="Q347" s="970">
        <f t="shared" si="33"/>
        <v>0</v>
      </c>
      <c r="R347" s="944">
        <f t="shared" si="32"/>
        <v>0</v>
      </c>
      <c r="S347" s="970">
        <f t="shared" si="33"/>
        <v>0</v>
      </c>
      <c r="T347" s="944">
        <f t="shared" si="32"/>
        <v>0</v>
      </c>
      <c r="U347" s="970">
        <f t="shared" si="33"/>
        <v>0</v>
      </c>
      <c r="V347" s="944">
        <f t="shared" si="32"/>
        <v>0</v>
      </c>
      <c r="W347" s="970">
        <f t="shared" si="33"/>
        <v>0</v>
      </c>
      <c r="X347" s="944">
        <f t="shared" si="36"/>
        <v>0</v>
      </c>
      <c r="Y347" s="970">
        <f t="shared" si="33"/>
        <v>0</v>
      </c>
      <c r="Z347" s="944">
        <f t="shared" si="34"/>
        <v>0</v>
      </c>
      <c r="AA347" s="970">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0">
        <f t="shared" si="33"/>
        <v>0</v>
      </c>
      <c r="L348" s="944">
        <f t="shared" si="32"/>
        <v>0</v>
      </c>
      <c r="M348" s="970">
        <f t="shared" si="33"/>
        <v>0</v>
      </c>
      <c r="N348" s="944">
        <f t="shared" si="32"/>
        <v>0</v>
      </c>
      <c r="O348" s="970">
        <f t="shared" si="33"/>
        <v>0</v>
      </c>
      <c r="P348" s="944">
        <f t="shared" si="32"/>
        <v>0</v>
      </c>
      <c r="Q348" s="970">
        <f t="shared" si="33"/>
        <v>0</v>
      </c>
      <c r="R348" s="944">
        <f t="shared" si="32"/>
        <v>0</v>
      </c>
      <c r="S348" s="970">
        <f t="shared" si="33"/>
        <v>0</v>
      </c>
      <c r="T348" s="944">
        <f t="shared" si="32"/>
        <v>0</v>
      </c>
      <c r="U348" s="970">
        <f t="shared" si="33"/>
        <v>0</v>
      </c>
      <c r="V348" s="944">
        <f t="shared" si="32"/>
        <v>0</v>
      </c>
      <c r="W348" s="970">
        <f t="shared" si="33"/>
        <v>0</v>
      </c>
      <c r="X348" s="944">
        <f t="shared" si="36"/>
        <v>0</v>
      </c>
      <c r="Y348" s="970">
        <f t="shared" si="33"/>
        <v>0</v>
      </c>
      <c r="Z348" s="944">
        <f t="shared" si="34"/>
        <v>0</v>
      </c>
      <c r="AA348" s="970">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0">
        <f t="shared" si="33"/>
        <v>0</v>
      </c>
      <c r="L349" s="944">
        <f t="shared" si="32"/>
        <v>0</v>
      </c>
      <c r="M349" s="970">
        <f t="shared" si="33"/>
        <v>0</v>
      </c>
      <c r="N349" s="944">
        <f t="shared" si="32"/>
        <v>0</v>
      </c>
      <c r="O349" s="970">
        <f t="shared" si="33"/>
        <v>0</v>
      </c>
      <c r="P349" s="944">
        <f t="shared" si="32"/>
        <v>0</v>
      </c>
      <c r="Q349" s="970">
        <f t="shared" si="33"/>
        <v>0</v>
      </c>
      <c r="R349" s="944">
        <f t="shared" si="32"/>
        <v>0</v>
      </c>
      <c r="S349" s="970">
        <f t="shared" si="33"/>
        <v>0</v>
      </c>
      <c r="T349" s="944">
        <f t="shared" si="32"/>
        <v>0</v>
      </c>
      <c r="U349" s="970">
        <f t="shared" si="33"/>
        <v>0</v>
      </c>
      <c r="V349" s="944">
        <f t="shared" si="32"/>
        <v>0</v>
      </c>
      <c r="W349" s="970">
        <f t="shared" si="33"/>
        <v>0</v>
      </c>
      <c r="X349" s="944">
        <f t="shared" si="36"/>
        <v>0</v>
      </c>
      <c r="Y349" s="970">
        <f t="shared" si="33"/>
        <v>0</v>
      </c>
      <c r="Z349" s="944">
        <f t="shared" si="34"/>
        <v>0</v>
      </c>
      <c r="AA349" s="970">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0">
        <f t="shared" si="33"/>
        <v>0</v>
      </c>
      <c r="L350" s="944">
        <f t="shared" si="32"/>
        <v>0</v>
      </c>
      <c r="M350" s="970">
        <f t="shared" si="33"/>
        <v>0</v>
      </c>
      <c r="N350" s="944">
        <f t="shared" si="32"/>
        <v>0</v>
      </c>
      <c r="O350" s="970">
        <f t="shared" si="33"/>
        <v>0</v>
      </c>
      <c r="P350" s="944">
        <f t="shared" si="32"/>
        <v>0</v>
      </c>
      <c r="Q350" s="970">
        <f t="shared" si="33"/>
        <v>0</v>
      </c>
      <c r="R350" s="944">
        <f t="shared" si="32"/>
        <v>0</v>
      </c>
      <c r="S350" s="970">
        <f t="shared" si="33"/>
        <v>0</v>
      </c>
      <c r="T350" s="944">
        <f t="shared" si="32"/>
        <v>0</v>
      </c>
      <c r="U350" s="970">
        <f t="shared" si="33"/>
        <v>0</v>
      </c>
      <c r="V350" s="944">
        <f t="shared" si="32"/>
        <v>0</v>
      </c>
      <c r="W350" s="970">
        <f t="shared" si="33"/>
        <v>0</v>
      </c>
      <c r="X350" s="944">
        <f t="shared" si="36"/>
        <v>0</v>
      </c>
      <c r="Y350" s="970">
        <f t="shared" si="33"/>
        <v>0</v>
      </c>
      <c r="Z350" s="944">
        <f t="shared" si="34"/>
        <v>0</v>
      </c>
      <c r="AA350" s="970">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0">
        <f t="shared" si="33"/>
        <v>0</v>
      </c>
      <c r="L351" s="944">
        <f t="shared" si="32"/>
        <v>0</v>
      </c>
      <c r="M351" s="970">
        <f t="shared" si="33"/>
        <v>0</v>
      </c>
      <c r="N351" s="944">
        <f t="shared" si="32"/>
        <v>0</v>
      </c>
      <c r="O351" s="970">
        <f t="shared" si="33"/>
        <v>0</v>
      </c>
      <c r="P351" s="944">
        <f t="shared" si="32"/>
        <v>0</v>
      </c>
      <c r="Q351" s="970">
        <f t="shared" si="33"/>
        <v>0</v>
      </c>
      <c r="R351" s="944">
        <f t="shared" si="32"/>
        <v>0</v>
      </c>
      <c r="S351" s="970">
        <f t="shared" si="33"/>
        <v>0</v>
      </c>
      <c r="T351" s="944">
        <f t="shared" si="32"/>
        <v>0</v>
      </c>
      <c r="U351" s="970">
        <f t="shared" si="33"/>
        <v>0</v>
      </c>
      <c r="V351" s="944">
        <f t="shared" si="32"/>
        <v>0</v>
      </c>
      <c r="W351" s="970">
        <f t="shared" si="33"/>
        <v>0</v>
      </c>
      <c r="X351" s="944">
        <f t="shared" si="36"/>
        <v>0</v>
      </c>
      <c r="Y351" s="970">
        <f t="shared" ref="Y351" si="38">$I351</f>
        <v>0</v>
      </c>
      <c r="Z351" s="944">
        <f t="shared" si="34"/>
        <v>0</v>
      </c>
      <c r="AA351" s="970">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1161</v>
      </c>
      <c r="J353" s="1002" t="s">
        <v>419</v>
      </c>
      <c r="K353" s="1002" t="s">
        <v>817</v>
      </c>
      <c r="L353" s="1002" t="s">
        <v>818</v>
      </c>
      <c r="M353" s="1002" t="s">
        <v>819</v>
      </c>
      <c r="N353" s="1002" t="s">
        <v>820</v>
      </c>
      <c r="O353" s="1002" t="s">
        <v>821</v>
      </c>
      <c r="P353" s="1002" t="s">
        <v>822</v>
      </c>
      <c r="Q353" s="1002" t="s">
        <v>823</v>
      </c>
      <c r="R353" s="1002"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1153</v>
      </c>
      <c r="J354" s="1003">
        <v>2</v>
      </c>
      <c r="K354" s="1003">
        <v>2</v>
      </c>
      <c r="L354" s="1003">
        <v>2</v>
      </c>
      <c r="M354" s="1003">
        <v>2</v>
      </c>
      <c r="N354" s="1003">
        <v>1</v>
      </c>
      <c r="O354" s="1003">
        <v>1</v>
      </c>
      <c r="P354" s="1003">
        <v>1</v>
      </c>
      <c r="Q354" s="1003">
        <v>1</v>
      </c>
      <c r="R354" s="1003">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1154</v>
      </c>
      <c r="J355" s="1003">
        <v>1</v>
      </c>
      <c r="K355" s="1003">
        <v>1</v>
      </c>
      <c r="L355" s="1003">
        <v>1</v>
      </c>
      <c r="M355" s="1003">
        <v>1</v>
      </c>
      <c r="N355" s="1003">
        <v>1</v>
      </c>
      <c r="O355" s="1003">
        <v>1</v>
      </c>
      <c r="P355" s="1003">
        <v>1</v>
      </c>
      <c r="Q355" s="1003">
        <v>1</v>
      </c>
      <c r="R355" s="1003">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1155</v>
      </c>
      <c r="J356" s="1003">
        <v>1</v>
      </c>
      <c r="K356" s="1003">
        <v>1</v>
      </c>
      <c r="L356" s="1003">
        <v>1</v>
      </c>
      <c r="M356" s="1003">
        <v>1</v>
      </c>
      <c r="N356" s="1003">
        <v>1</v>
      </c>
      <c r="O356" s="1003">
        <v>1</v>
      </c>
      <c r="P356" s="1003">
        <v>1</v>
      </c>
      <c r="Q356" s="1003">
        <v>1</v>
      </c>
      <c r="R356" s="1003">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3">
        <v>1</v>
      </c>
      <c r="K357" s="1003">
        <v>1</v>
      </c>
      <c r="L357" s="1003">
        <v>1</v>
      </c>
      <c r="M357" s="1003">
        <v>1</v>
      </c>
      <c r="N357" s="1003">
        <v>1</v>
      </c>
      <c r="O357" s="1003">
        <v>1</v>
      </c>
      <c r="P357" s="1003">
        <v>1</v>
      </c>
      <c r="Q357" s="1003">
        <v>1</v>
      </c>
      <c r="R357" s="1003">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1153</v>
      </c>
      <c r="I360" s="76" t="s">
        <v>1154</v>
      </c>
      <c r="J360" s="689" t="s">
        <v>1155</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4" cm="1">
        <f t="array" ref="L361">INDEX($H361:$K361,0,MATCH(L$360,$H$360:$K$360,0))*INDEX($J$354:$R$357,MATCH(L$360,$I$354:$I$357,0),MATCH(L$359,$J$353:$R$353,0))</f>
        <v>0</v>
      </c>
      <c r="M361" s="1004" cm="1">
        <f t="array" ref="M361">INDEX($H361:$K361,0,MATCH(M$360,$H$360:$K$360,0))*INDEX($J$354:$R$357,MATCH(M$360,$I$354:$I$357,0),MATCH(M$359,$J$353:$R$353,0))</f>
        <v>0</v>
      </c>
      <c r="N361" s="1004" cm="1">
        <f t="array" ref="N361">INDEX($H361:$K361,0,MATCH(N$360,$H$360:$K$360,0))*INDEX($J$354:$R$357,MATCH(N$360,$I$354:$I$357,0),MATCH(N$359,$J$353:$R$353,0))</f>
        <v>0</v>
      </c>
      <c r="O361" s="1004" cm="1">
        <f t="array" ref="O361">INDEX($H361:$K361,0,MATCH(O$360,$H$360:$K$360,0))*INDEX($J$354:$R$357,MATCH(O$360,$I$354:$I$357,0),MATCH(O$359,$J$353:$R$353,0))</f>
        <v>0</v>
      </c>
      <c r="P361" s="1004" cm="1">
        <f t="array" ref="P361">INDEX($H361:$K361,0,MATCH(P$360,$H$360:$K$360,0))*INDEX($J$354:$R$357,MATCH(P$360,$I$354:$I$357,0),MATCH(P$359,$J$353:$R$353,0))</f>
        <v>0</v>
      </c>
      <c r="Q361" s="1004" cm="1">
        <f t="array" ref="Q361">INDEX($H361:$K361,0,MATCH(Q$360,$H$360:$K$360,0))*INDEX($J$354:$R$357,MATCH(Q$360,$I$354:$I$357,0),MATCH(Q$359,$J$353:$R$353,0))</f>
        <v>0</v>
      </c>
      <c r="R361" s="1004" cm="1">
        <f t="array" ref="R361">INDEX($H361:$K361,0,MATCH(R$360,$H$360:$K$360,0))*INDEX($J$354:$R$357,MATCH(R$360,$I$354:$I$357,0),MATCH(R$359,$J$353:$R$353,0))</f>
        <v>0</v>
      </c>
      <c r="S361" s="1004" cm="1">
        <f t="array" ref="S361">INDEX($H361:$K361,0,MATCH(S$360,$H$360:$K$360,0))*INDEX($J$354:$R$357,MATCH(S$360,$I$354:$I$357,0),MATCH(S$359,$J$353:$R$353,0))</f>
        <v>0</v>
      </c>
      <c r="T361" s="1004" cm="1">
        <f t="array" ref="T361">INDEX($H361:$K361,0,MATCH(T$360,$H$360:$K$360,0))*INDEX($J$354:$R$357,MATCH(T$360,$I$354:$I$357,0),MATCH(T$359,$J$353:$R$353,0))</f>
        <v>0</v>
      </c>
      <c r="U361" s="1004" cm="1">
        <f t="array" ref="U361">INDEX($H361:$K361,0,MATCH(U$360,$H$360:$K$360,0))*INDEX($J$354:$R$357,MATCH(U$360,$I$354:$I$357,0),MATCH(U$359,$J$353:$R$353,0))</f>
        <v>0</v>
      </c>
      <c r="V361" s="1004" cm="1">
        <f t="array" ref="V361">INDEX($H361:$K361,0,MATCH(V$360,$H$360:$K$360,0))*INDEX($J$354:$R$357,MATCH(V$360,$I$354:$I$357,0),MATCH(V$359,$J$353:$R$353,0))</f>
        <v>0</v>
      </c>
      <c r="W361" s="1004" cm="1">
        <f t="array" ref="W361">INDEX($H361:$K361,0,MATCH(W$360,$H$360:$K$360,0))*INDEX($J$354:$R$357,MATCH(W$360,$I$354:$I$357,0),MATCH(W$359,$J$353:$R$353,0))</f>
        <v>0</v>
      </c>
      <c r="X361" s="1004" cm="1">
        <f t="array" ref="X361">INDEX($H361:$K361,0,MATCH(X$360,$H$360:$K$360,0))*INDEX($J$354:$R$357,MATCH(X$360,$I$354:$I$357,0),MATCH(X$359,$J$353:$R$353,0))</f>
        <v>0</v>
      </c>
      <c r="Y361" s="1004" cm="1">
        <f t="array" ref="Y361">INDEX($H361:$K361,0,MATCH(Y$360,$H$360:$K$360,0))*INDEX($J$354:$R$357,MATCH(Y$360,$I$354:$I$357,0),MATCH(Y$359,$J$353:$R$353,0))</f>
        <v>0</v>
      </c>
      <c r="Z361" s="1004" cm="1">
        <f t="array" ref="Z361">INDEX($H361:$K361,0,MATCH(Z$360,$H$360:$K$360,0))*INDEX($J$354:$R$357,MATCH(Z$360,$I$354:$I$357,0),MATCH(Z$359,$J$353:$R$353,0))</f>
        <v>0</v>
      </c>
      <c r="AA361" s="1004" cm="1">
        <f t="array" ref="AA361">INDEX($H361:$K361,0,MATCH(AA$360,$H$360:$K$360,0))*INDEX($J$354:$R$357,MATCH(AA$360,$I$354:$I$357,0),MATCH(AA$359,$J$353:$R$353,0))</f>
        <v>0</v>
      </c>
      <c r="AB361" s="1004" cm="1">
        <f t="array" ref="AB361">INDEX($H361:$K361,0,MATCH(AB$360,$H$360:$K$360,0))*INDEX($J$354:$R$357,MATCH(AB$360,$I$354:$I$357,0),MATCH(AB$359,$J$353:$R$353,0))</f>
        <v>0</v>
      </c>
      <c r="AC361" s="1004" cm="1">
        <f t="array" ref="AC361">INDEX($H361:$K361,0,MATCH(AC$360,$H$360:$K$360,0))*INDEX($J$354:$R$357,MATCH(AC$360,$I$354:$I$357,0),MATCH(AC$359,$J$353:$R$353,0))</f>
        <v>0</v>
      </c>
      <c r="AD361" s="1004" cm="1">
        <f t="array" ref="AD361">INDEX($H361:$K361,0,MATCH(AD$360,$H$360:$K$360,0))*INDEX($J$354:$R$357,MATCH(AD$360,$I$354:$I$357,0),MATCH(AD$359,$J$353:$R$353,0))</f>
        <v>0</v>
      </c>
      <c r="AE361" s="1004" cm="1">
        <f t="array" ref="AE361">INDEX($H361:$K361,0,MATCH(AE$360,$H$360:$K$360,0))*INDEX($J$354:$R$357,MATCH(AE$360,$I$354:$I$357,0),MATCH(AE$359,$J$353:$R$353,0))</f>
        <v>0</v>
      </c>
      <c r="AF361" s="1004" cm="1">
        <f t="array" ref="AF361">INDEX($H361:$K361,0,MATCH(AF$360,$H$360:$K$360,0))*INDEX($J$354:$R$357,MATCH(AF$360,$I$354:$I$357,0),MATCH(AF$359,$J$353:$R$353,0))</f>
        <v>0</v>
      </c>
      <c r="AG361" s="1004" cm="1">
        <f t="array" ref="AG361">INDEX($H361:$K361,0,MATCH(AG$360,$H$360:$K$360,0))*INDEX($J$354:$R$357,MATCH(AG$360,$I$354:$I$357,0),MATCH(AG$359,$J$353:$R$353,0))</f>
        <v>0</v>
      </c>
      <c r="AH361" s="1004" cm="1">
        <f t="array" ref="AH361">INDEX($H361:$K361,0,MATCH(AH$360,$H$360:$K$360,0))*INDEX($J$354:$R$357,MATCH(AH$360,$I$354:$I$357,0),MATCH(AH$359,$J$353:$R$353,0))</f>
        <v>0</v>
      </c>
      <c r="AI361" s="1004" cm="1">
        <f t="array" ref="AI361">INDEX($H361:$K361,0,MATCH(AI$360,$H$360:$K$360,0))*INDEX($J$354:$R$357,MATCH(AI$360,$I$354:$I$357,0),MATCH(AI$359,$J$353:$R$353,0))</f>
        <v>0</v>
      </c>
      <c r="AJ361" s="1004" cm="1">
        <f t="array" ref="AJ361">INDEX($H361:$K361,0,MATCH(AJ$360,$H$360:$K$360,0))*INDEX($J$354:$R$357,MATCH(AJ$360,$I$354:$I$357,0),MATCH(AJ$359,$J$353:$R$353,0))</f>
        <v>0</v>
      </c>
      <c r="AK361" s="1004" cm="1">
        <f t="array" ref="AK361">INDEX($H361:$K361,0,MATCH(AK$360,$H$360:$K$360,0))*INDEX($J$354:$R$357,MATCH(AK$360,$I$354:$I$357,0),MATCH(AK$359,$J$353:$R$353,0))</f>
        <v>0</v>
      </c>
      <c r="AL361" s="1004" cm="1">
        <f t="array" ref="AL361">INDEX($H361:$K361,0,MATCH(AL$360,$H$360:$K$360,0))*INDEX($J$354:$R$357,MATCH(AL$360,$I$354:$I$357,0),MATCH(AL$359,$J$353:$R$353,0))</f>
        <v>0</v>
      </c>
      <c r="AM361" s="1004" cm="1">
        <f t="array" ref="AM361">INDEX($H361:$K361,0,MATCH(AM$360,$H$360:$K$360,0))*INDEX($J$354:$R$357,MATCH(AM$360,$I$354:$I$357,0),MATCH(AM$359,$J$353:$R$353,0))</f>
        <v>0</v>
      </c>
      <c r="AN361" s="1004" cm="1">
        <f t="array" ref="AN361">INDEX($H361:$K361,0,MATCH(AN$360,$H$360:$K$360,0))*INDEX($J$354:$R$357,MATCH(AN$360,$I$354:$I$357,0),MATCH(AN$359,$J$353:$R$353,0))</f>
        <v>0</v>
      </c>
      <c r="AO361" s="1004" cm="1">
        <f t="array" ref="AO361">INDEX($H361:$K361,0,MATCH(AO$360,$H$360:$K$360,0))*INDEX($J$354:$R$357,MATCH(AO$360,$I$354:$I$357,0),MATCH(AO$359,$J$353:$R$353,0))</f>
        <v>0</v>
      </c>
      <c r="AP361" s="1004" cm="1">
        <f t="array" ref="AP361">INDEX($H361:$K361,0,MATCH(AP$360,$H$360:$K$360,0))*INDEX($J$354:$R$357,MATCH(AP$360,$I$354:$I$357,0),MATCH(AP$359,$J$353:$R$353,0))</f>
        <v>0</v>
      </c>
      <c r="AQ361" s="1004" cm="1">
        <f t="array" ref="AQ361">INDEX($H361:$K361,0,MATCH(AQ$360,$H$360:$K$360,0))*INDEX($J$354:$R$357,MATCH(AQ$360,$I$354:$I$357,0),MATCH(AQ$359,$J$353:$R$353,0))</f>
        <v>0</v>
      </c>
      <c r="AR361" s="1004" cm="1">
        <f t="array" ref="AR361">INDEX($H361:$K361,0,MATCH(AR$360,$H$360:$K$360,0))*INDEX($J$354:$R$357,MATCH(AR$360,$I$354:$I$357,0),MATCH(AR$359,$J$353:$R$353,0))</f>
        <v>0</v>
      </c>
      <c r="AS361" s="1004" cm="1">
        <f t="array" ref="AS361">INDEX($H361:$K361,0,MATCH(AS$360,$H$360:$K$360,0))*INDEX($J$354:$R$357,MATCH(AS$360,$I$354:$I$357,0),MATCH(AS$359,$J$353:$R$353,0))</f>
        <v>0</v>
      </c>
      <c r="AT361" s="1004" cm="1">
        <f t="array" ref="AT361">INDEX($H361:$K361,0,MATCH(AT$360,$H$360:$K$360,0))*INDEX($J$354:$R$357,MATCH(AT$360,$I$354:$I$357,0),MATCH(AT$359,$J$353:$R$353,0))</f>
        <v>0</v>
      </c>
      <c r="AU361" s="1004"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4" cm="1">
        <f t="array" ref="L362">INDEX($H362:$K362,0,MATCH(L$360,$H$360:$K$360,0))*INDEX($J$354:$R$357,MATCH(L$360,$I$354:$I$357,0),MATCH(L$359,$J$353:$R$353,0))</f>
        <v>0</v>
      </c>
      <c r="M362" s="1004" cm="1">
        <f t="array" ref="M362">INDEX($H362:$K362,0,MATCH(M$360,$H$360:$K$360,0))*INDEX($J$354:$R$357,MATCH(M$360,$I$354:$I$357,0),MATCH(M$359,$J$353:$R$353,0))</f>
        <v>0</v>
      </c>
      <c r="N362" s="1004" cm="1">
        <f t="array" ref="N362">INDEX($H362:$K362,0,MATCH(N$360,$H$360:$K$360,0))*INDEX($J$354:$R$357,MATCH(N$360,$I$354:$I$357,0),MATCH(N$359,$J$353:$R$353,0))</f>
        <v>0</v>
      </c>
      <c r="O362" s="1004" cm="1">
        <f t="array" ref="O362">INDEX($H362:$K362,0,MATCH(O$360,$H$360:$K$360,0))*INDEX($J$354:$R$357,MATCH(O$360,$I$354:$I$357,0),MATCH(O$359,$J$353:$R$353,0))</f>
        <v>0</v>
      </c>
      <c r="P362" s="1004" cm="1">
        <f t="array" ref="P362">INDEX($H362:$K362,0,MATCH(P$360,$H$360:$K$360,0))*INDEX($J$354:$R$357,MATCH(P$360,$I$354:$I$357,0),MATCH(P$359,$J$353:$R$353,0))</f>
        <v>0</v>
      </c>
      <c r="Q362" s="1004" cm="1">
        <f t="array" ref="Q362">INDEX($H362:$K362,0,MATCH(Q$360,$H$360:$K$360,0))*INDEX($J$354:$R$357,MATCH(Q$360,$I$354:$I$357,0),MATCH(Q$359,$J$353:$R$353,0))</f>
        <v>0</v>
      </c>
      <c r="R362" s="1004" cm="1">
        <f t="array" ref="R362">INDEX($H362:$K362,0,MATCH(R$360,$H$360:$K$360,0))*INDEX($J$354:$R$357,MATCH(R$360,$I$354:$I$357,0),MATCH(R$359,$J$353:$R$353,0))</f>
        <v>0</v>
      </c>
      <c r="S362" s="1004" cm="1">
        <f t="array" ref="S362">INDEX($H362:$K362,0,MATCH(S$360,$H$360:$K$360,0))*INDEX($J$354:$R$357,MATCH(S$360,$I$354:$I$357,0),MATCH(S$359,$J$353:$R$353,0))</f>
        <v>0</v>
      </c>
      <c r="T362" s="1004" cm="1">
        <f t="array" ref="T362">INDEX($H362:$K362,0,MATCH(T$360,$H$360:$K$360,0))*INDEX($J$354:$R$357,MATCH(T$360,$I$354:$I$357,0),MATCH(T$359,$J$353:$R$353,0))</f>
        <v>0</v>
      </c>
      <c r="U362" s="1004" cm="1">
        <f t="array" ref="U362">INDEX($H362:$K362,0,MATCH(U$360,$H$360:$K$360,0))*INDEX($J$354:$R$357,MATCH(U$360,$I$354:$I$357,0),MATCH(U$359,$J$353:$R$353,0))</f>
        <v>0</v>
      </c>
      <c r="V362" s="1004" cm="1">
        <f t="array" ref="V362">INDEX($H362:$K362,0,MATCH(V$360,$H$360:$K$360,0))*INDEX($J$354:$R$357,MATCH(V$360,$I$354:$I$357,0),MATCH(V$359,$J$353:$R$353,0))</f>
        <v>0</v>
      </c>
      <c r="W362" s="1004" cm="1">
        <f t="array" ref="W362">INDEX($H362:$K362,0,MATCH(W$360,$H$360:$K$360,0))*INDEX($J$354:$R$357,MATCH(W$360,$I$354:$I$357,0),MATCH(W$359,$J$353:$R$353,0))</f>
        <v>0</v>
      </c>
      <c r="X362" s="1004" cm="1">
        <f t="array" ref="X362">INDEX($H362:$K362,0,MATCH(X$360,$H$360:$K$360,0))*INDEX($J$354:$R$357,MATCH(X$360,$I$354:$I$357,0),MATCH(X$359,$J$353:$R$353,0))</f>
        <v>0</v>
      </c>
      <c r="Y362" s="1004" cm="1">
        <f t="array" ref="Y362">INDEX($H362:$K362,0,MATCH(Y$360,$H$360:$K$360,0))*INDEX($J$354:$R$357,MATCH(Y$360,$I$354:$I$357,0),MATCH(Y$359,$J$353:$R$353,0))</f>
        <v>0</v>
      </c>
      <c r="Z362" s="1004" cm="1">
        <f t="array" ref="Z362">INDEX($H362:$K362,0,MATCH(Z$360,$H$360:$K$360,0))*INDEX($J$354:$R$357,MATCH(Z$360,$I$354:$I$357,0),MATCH(Z$359,$J$353:$R$353,0))</f>
        <v>0</v>
      </c>
      <c r="AA362" s="1004" cm="1">
        <f t="array" ref="AA362">INDEX($H362:$K362,0,MATCH(AA$360,$H$360:$K$360,0))*INDEX($J$354:$R$357,MATCH(AA$360,$I$354:$I$357,0),MATCH(AA$359,$J$353:$R$353,0))</f>
        <v>0</v>
      </c>
      <c r="AB362" s="1004" cm="1">
        <f t="array" ref="AB362">INDEX($H362:$K362,0,MATCH(AB$360,$H$360:$K$360,0))*INDEX($J$354:$R$357,MATCH(AB$360,$I$354:$I$357,0),MATCH(AB$359,$J$353:$R$353,0))</f>
        <v>0</v>
      </c>
      <c r="AC362" s="1004" cm="1">
        <f t="array" ref="AC362">INDEX($H362:$K362,0,MATCH(AC$360,$H$360:$K$360,0))*INDEX($J$354:$R$357,MATCH(AC$360,$I$354:$I$357,0),MATCH(AC$359,$J$353:$R$353,0))</f>
        <v>0</v>
      </c>
      <c r="AD362" s="1004" cm="1">
        <f t="array" ref="AD362">INDEX($H362:$K362,0,MATCH(AD$360,$H$360:$K$360,0))*INDEX($J$354:$R$357,MATCH(AD$360,$I$354:$I$357,0),MATCH(AD$359,$J$353:$R$353,0))</f>
        <v>0</v>
      </c>
      <c r="AE362" s="1004" cm="1">
        <f t="array" ref="AE362">INDEX($H362:$K362,0,MATCH(AE$360,$H$360:$K$360,0))*INDEX($J$354:$R$357,MATCH(AE$360,$I$354:$I$357,0),MATCH(AE$359,$J$353:$R$353,0))</f>
        <v>0</v>
      </c>
      <c r="AF362" s="1004" cm="1">
        <f t="array" ref="AF362">INDEX($H362:$K362,0,MATCH(AF$360,$H$360:$K$360,0))*INDEX($J$354:$R$357,MATCH(AF$360,$I$354:$I$357,0),MATCH(AF$359,$J$353:$R$353,0))</f>
        <v>0</v>
      </c>
      <c r="AG362" s="1004" cm="1">
        <f t="array" ref="AG362">INDEX($H362:$K362,0,MATCH(AG$360,$H$360:$K$360,0))*INDEX($J$354:$R$357,MATCH(AG$360,$I$354:$I$357,0),MATCH(AG$359,$J$353:$R$353,0))</f>
        <v>0</v>
      </c>
      <c r="AH362" s="1004" cm="1">
        <f t="array" ref="AH362">INDEX($H362:$K362,0,MATCH(AH$360,$H$360:$K$360,0))*INDEX($J$354:$R$357,MATCH(AH$360,$I$354:$I$357,0),MATCH(AH$359,$J$353:$R$353,0))</f>
        <v>0</v>
      </c>
      <c r="AI362" s="1004" cm="1">
        <f t="array" ref="AI362">INDEX($H362:$K362,0,MATCH(AI$360,$H$360:$K$360,0))*INDEX($J$354:$R$357,MATCH(AI$360,$I$354:$I$357,0),MATCH(AI$359,$J$353:$R$353,0))</f>
        <v>0</v>
      </c>
      <c r="AJ362" s="1004" cm="1">
        <f t="array" ref="AJ362">INDEX($H362:$K362,0,MATCH(AJ$360,$H$360:$K$360,0))*INDEX($J$354:$R$357,MATCH(AJ$360,$I$354:$I$357,0),MATCH(AJ$359,$J$353:$R$353,0))</f>
        <v>0</v>
      </c>
      <c r="AK362" s="1004" cm="1">
        <f t="array" ref="AK362">INDEX($H362:$K362,0,MATCH(AK$360,$H$360:$K$360,0))*INDEX($J$354:$R$357,MATCH(AK$360,$I$354:$I$357,0),MATCH(AK$359,$J$353:$R$353,0))</f>
        <v>0</v>
      </c>
      <c r="AL362" s="1004" cm="1">
        <f t="array" ref="AL362">INDEX($H362:$K362,0,MATCH(AL$360,$H$360:$K$360,0))*INDEX($J$354:$R$357,MATCH(AL$360,$I$354:$I$357,0),MATCH(AL$359,$J$353:$R$353,0))</f>
        <v>0</v>
      </c>
      <c r="AM362" s="1004" cm="1">
        <f t="array" ref="AM362">INDEX($H362:$K362,0,MATCH(AM$360,$H$360:$K$360,0))*INDEX($J$354:$R$357,MATCH(AM$360,$I$354:$I$357,0),MATCH(AM$359,$J$353:$R$353,0))</f>
        <v>0</v>
      </c>
      <c r="AN362" s="1004" cm="1">
        <f t="array" ref="AN362">INDEX($H362:$K362,0,MATCH(AN$360,$H$360:$K$360,0))*INDEX($J$354:$R$357,MATCH(AN$360,$I$354:$I$357,0),MATCH(AN$359,$J$353:$R$353,0))</f>
        <v>0</v>
      </c>
      <c r="AO362" s="1004" cm="1">
        <f t="array" ref="AO362">INDEX($H362:$K362,0,MATCH(AO$360,$H$360:$K$360,0))*INDEX($J$354:$R$357,MATCH(AO$360,$I$354:$I$357,0),MATCH(AO$359,$J$353:$R$353,0))</f>
        <v>0</v>
      </c>
      <c r="AP362" s="1004" cm="1">
        <f t="array" ref="AP362">INDEX($H362:$K362,0,MATCH(AP$360,$H$360:$K$360,0))*INDEX($J$354:$R$357,MATCH(AP$360,$I$354:$I$357,0),MATCH(AP$359,$J$353:$R$353,0))</f>
        <v>0</v>
      </c>
      <c r="AQ362" s="1004" cm="1">
        <f t="array" ref="AQ362">INDEX($H362:$K362,0,MATCH(AQ$360,$H$360:$K$360,0))*INDEX($J$354:$R$357,MATCH(AQ$360,$I$354:$I$357,0),MATCH(AQ$359,$J$353:$R$353,0))</f>
        <v>0</v>
      </c>
      <c r="AR362" s="1004" cm="1">
        <f t="array" ref="AR362">INDEX($H362:$K362,0,MATCH(AR$360,$H$360:$K$360,0))*INDEX($J$354:$R$357,MATCH(AR$360,$I$354:$I$357,0),MATCH(AR$359,$J$353:$R$353,0))</f>
        <v>0</v>
      </c>
      <c r="AS362" s="1004" cm="1">
        <f t="array" ref="AS362">INDEX($H362:$K362,0,MATCH(AS$360,$H$360:$K$360,0))*INDEX($J$354:$R$357,MATCH(AS$360,$I$354:$I$357,0),MATCH(AS$359,$J$353:$R$353,0))</f>
        <v>0</v>
      </c>
      <c r="AT362" s="1004" cm="1">
        <f t="array" ref="AT362">INDEX($H362:$K362,0,MATCH(AT$360,$H$360:$K$360,0))*INDEX($J$354:$R$357,MATCH(AT$360,$I$354:$I$357,0),MATCH(AT$359,$J$353:$R$353,0))</f>
        <v>0</v>
      </c>
      <c r="AU362" s="1004"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4" cm="1">
        <f t="array" ref="L363">INDEX($H363:$K363,0,MATCH(L$360,$H$360:$K$360,0))*INDEX($J$354:$R$357,MATCH(L$360,$I$354:$I$357,0),MATCH(L$359,$J$353:$R$353,0))</f>
        <v>2</v>
      </c>
      <c r="M363" s="1004" cm="1">
        <f t="array" ref="M363">INDEX($H363:$K363,0,MATCH(M$360,$H$360:$K$360,0))*INDEX($J$354:$R$357,MATCH(M$360,$I$354:$I$357,0),MATCH(M$359,$J$353:$R$353,0))</f>
        <v>1</v>
      </c>
      <c r="N363" s="1004" cm="1">
        <f t="array" ref="N363">INDEX($H363:$K363,0,MATCH(N$360,$H$360:$K$360,0))*INDEX($J$354:$R$357,MATCH(N$360,$I$354:$I$357,0),MATCH(N$359,$J$353:$R$353,0))</f>
        <v>1</v>
      </c>
      <c r="O363" s="1004" cm="1">
        <f t="array" ref="O363">INDEX($H363:$K363,0,MATCH(O$360,$H$360:$K$360,0))*INDEX($J$354:$R$357,MATCH(O$360,$I$354:$I$357,0),MATCH(O$359,$J$353:$R$353,0))</f>
        <v>1</v>
      </c>
      <c r="P363" s="1004" cm="1">
        <f t="array" ref="P363">INDEX($H363:$K363,0,MATCH(P$360,$H$360:$K$360,0))*INDEX($J$354:$R$357,MATCH(P$360,$I$354:$I$357,0),MATCH(P$359,$J$353:$R$353,0))</f>
        <v>2</v>
      </c>
      <c r="Q363" s="1004" cm="1">
        <f t="array" ref="Q363">INDEX($H363:$K363,0,MATCH(Q$360,$H$360:$K$360,0))*INDEX($J$354:$R$357,MATCH(Q$360,$I$354:$I$357,0),MATCH(Q$359,$J$353:$R$353,0))</f>
        <v>1</v>
      </c>
      <c r="R363" s="1004" cm="1">
        <f t="array" ref="R363">INDEX($H363:$K363,0,MATCH(R$360,$H$360:$K$360,0))*INDEX($J$354:$R$357,MATCH(R$360,$I$354:$I$357,0),MATCH(R$359,$J$353:$R$353,0))</f>
        <v>1</v>
      </c>
      <c r="S363" s="1004" cm="1">
        <f t="array" ref="S363">INDEX($H363:$K363,0,MATCH(S$360,$H$360:$K$360,0))*INDEX($J$354:$R$357,MATCH(S$360,$I$354:$I$357,0),MATCH(S$359,$J$353:$R$353,0))</f>
        <v>1</v>
      </c>
      <c r="T363" s="1004" cm="1">
        <f t="array" ref="T363">INDEX($H363:$K363,0,MATCH(T$360,$H$360:$K$360,0))*INDEX($J$354:$R$357,MATCH(T$360,$I$354:$I$357,0),MATCH(T$359,$J$353:$R$353,0))</f>
        <v>2</v>
      </c>
      <c r="U363" s="1004" cm="1">
        <f t="array" ref="U363">INDEX($H363:$K363,0,MATCH(U$360,$H$360:$K$360,0))*INDEX($J$354:$R$357,MATCH(U$360,$I$354:$I$357,0),MATCH(U$359,$J$353:$R$353,0))</f>
        <v>1</v>
      </c>
      <c r="V363" s="1004" cm="1">
        <f t="array" ref="V363">INDEX($H363:$K363,0,MATCH(V$360,$H$360:$K$360,0))*INDEX($J$354:$R$357,MATCH(V$360,$I$354:$I$357,0),MATCH(V$359,$J$353:$R$353,0))</f>
        <v>1</v>
      </c>
      <c r="W363" s="1004" cm="1">
        <f t="array" ref="W363">INDEX($H363:$K363,0,MATCH(W$360,$H$360:$K$360,0))*INDEX($J$354:$R$357,MATCH(W$360,$I$354:$I$357,0),MATCH(W$359,$J$353:$R$353,0))</f>
        <v>1</v>
      </c>
      <c r="X363" s="1004" cm="1">
        <f t="array" ref="X363">INDEX($H363:$K363,0,MATCH(X$360,$H$360:$K$360,0))*INDEX($J$354:$R$357,MATCH(X$360,$I$354:$I$357,0),MATCH(X$359,$J$353:$R$353,0))</f>
        <v>2</v>
      </c>
      <c r="Y363" s="1004" cm="1">
        <f t="array" ref="Y363">INDEX($H363:$K363,0,MATCH(Y$360,$H$360:$K$360,0))*INDEX($J$354:$R$357,MATCH(Y$360,$I$354:$I$357,0),MATCH(Y$359,$J$353:$R$353,0))</f>
        <v>1</v>
      </c>
      <c r="Z363" s="1004" cm="1">
        <f t="array" ref="Z363">INDEX($H363:$K363,0,MATCH(Z$360,$H$360:$K$360,0))*INDEX($J$354:$R$357,MATCH(Z$360,$I$354:$I$357,0),MATCH(Z$359,$J$353:$R$353,0))</f>
        <v>1</v>
      </c>
      <c r="AA363" s="1004" cm="1">
        <f t="array" ref="AA363">INDEX($H363:$K363,0,MATCH(AA$360,$H$360:$K$360,0))*INDEX($J$354:$R$357,MATCH(AA$360,$I$354:$I$357,0),MATCH(AA$359,$J$353:$R$353,0))</f>
        <v>1</v>
      </c>
      <c r="AB363" s="1004" cm="1">
        <f t="array" ref="AB363">INDEX($H363:$K363,0,MATCH(AB$360,$H$360:$K$360,0))*INDEX($J$354:$R$357,MATCH(AB$360,$I$354:$I$357,0),MATCH(AB$359,$J$353:$R$353,0))</f>
        <v>1</v>
      </c>
      <c r="AC363" s="1004" cm="1">
        <f t="array" ref="AC363">INDEX($H363:$K363,0,MATCH(AC$360,$H$360:$K$360,0))*INDEX($J$354:$R$357,MATCH(AC$360,$I$354:$I$357,0),MATCH(AC$359,$J$353:$R$353,0))</f>
        <v>1</v>
      </c>
      <c r="AD363" s="1004" cm="1">
        <f t="array" ref="AD363">INDEX($H363:$K363,0,MATCH(AD$360,$H$360:$K$360,0))*INDEX($J$354:$R$357,MATCH(AD$360,$I$354:$I$357,0),MATCH(AD$359,$J$353:$R$353,0))</f>
        <v>1</v>
      </c>
      <c r="AE363" s="1004" cm="1">
        <f t="array" ref="AE363">INDEX($H363:$K363,0,MATCH(AE$360,$H$360:$K$360,0))*INDEX($J$354:$R$357,MATCH(AE$360,$I$354:$I$357,0),MATCH(AE$359,$J$353:$R$353,0))</f>
        <v>1</v>
      </c>
      <c r="AF363" s="1004" cm="1">
        <f t="array" ref="AF363">INDEX($H363:$K363,0,MATCH(AF$360,$H$360:$K$360,0))*INDEX($J$354:$R$357,MATCH(AF$360,$I$354:$I$357,0),MATCH(AF$359,$J$353:$R$353,0))</f>
        <v>1</v>
      </c>
      <c r="AG363" s="1004" cm="1">
        <f t="array" ref="AG363">INDEX($H363:$K363,0,MATCH(AG$360,$H$360:$K$360,0))*INDEX($J$354:$R$357,MATCH(AG$360,$I$354:$I$357,0),MATCH(AG$359,$J$353:$R$353,0))</f>
        <v>1</v>
      </c>
      <c r="AH363" s="1004" cm="1">
        <f t="array" ref="AH363">INDEX($H363:$K363,0,MATCH(AH$360,$H$360:$K$360,0))*INDEX($J$354:$R$357,MATCH(AH$360,$I$354:$I$357,0),MATCH(AH$359,$J$353:$R$353,0))</f>
        <v>1</v>
      </c>
      <c r="AI363" s="1004" cm="1">
        <f t="array" ref="AI363">INDEX($H363:$K363,0,MATCH(AI$360,$H$360:$K$360,0))*INDEX($J$354:$R$357,MATCH(AI$360,$I$354:$I$357,0),MATCH(AI$359,$J$353:$R$353,0))</f>
        <v>1</v>
      </c>
      <c r="AJ363" s="1004" cm="1">
        <f t="array" ref="AJ363">INDEX($H363:$K363,0,MATCH(AJ$360,$H$360:$K$360,0))*INDEX($J$354:$R$357,MATCH(AJ$360,$I$354:$I$357,0),MATCH(AJ$359,$J$353:$R$353,0))</f>
        <v>1</v>
      </c>
      <c r="AK363" s="1004" cm="1">
        <f t="array" ref="AK363">INDEX($H363:$K363,0,MATCH(AK$360,$H$360:$K$360,0))*INDEX($J$354:$R$357,MATCH(AK$360,$I$354:$I$357,0),MATCH(AK$359,$J$353:$R$353,0))</f>
        <v>1</v>
      </c>
      <c r="AL363" s="1004" cm="1">
        <f t="array" ref="AL363">INDEX($H363:$K363,0,MATCH(AL$360,$H$360:$K$360,0))*INDEX($J$354:$R$357,MATCH(AL$360,$I$354:$I$357,0),MATCH(AL$359,$J$353:$R$353,0))</f>
        <v>1</v>
      </c>
      <c r="AM363" s="1004" cm="1">
        <f t="array" ref="AM363">INDEX($H363:$K363,0,MATCH(AM$360,$H$360:$K$360,0))*INDEX($J$354:$R$357,MATCH(AM$360,$I$354:$I$357,0),MATCH(AM$359,$J$353:$R$353,0))</f>
        <v>1</v>
      </c>
      <c r="AN363" s="1004" cm="1">
        <f t="array" ref="AN363">INDEX($H363:$K363,0,MATCH(AN$360,$H$360:$K$360,0))*INDEX($J$354:$R$357,MATCH(AN$360,$I$354:$I$357,0),MATCH(AN$359,$J$353:$R$353,0))</f>
        <v>1</v>
      </c>
      <c r="AO363" s="1004" cm="1">
        <f t="array" ref="AO363">INDEX($H363:$K363,0,MATCH(AO$360,$H$360:$K$360,0))*INDEX($J$354:$R$357,MATCH(AO$360,$I$354:$I$357,0),MATCH(AO$359,$J$353:$R$353,0))</f>
        <v>1</v>
      </c>
      <c r="AP363" s="1004" cm="1">
        <f t="array" ref="AP363">INDEX($H363:$K363,0,MATCH(AP$360,$H$360:$K$360,0))*INDEX($J$354:$R$357,MATCH(AP$360,$I$354:$I$357,0),MATCH(AP$359,$J$353:$R$353,0))</f>
        <v>1</v>
      </c>
      <c r="AQ363" s="1004" cm="1">
        <f t="array" ref="AQ363">INDEX($H363:$K363,0,MATCH(AQ$360,$H$360:$K$360,0))*INDEX($J$354:$R$357,MATCH(AQ$360,$I$354:$I$357,0),MATCH(AQ$359,$J$353:$R$353,0))</f>
        <v>1</v>
      </c>
      <c r="AR363" s="1004" cm="1">
        <f t="array" ref="AR363">INDEX($H363:$K363,0,MATCH(AR$360,$H$360:$K$360,0))*INDEX($J$354:$R$357,MATCH(AR$360,$I$354:$I$357,0),MATCH(AR$359,$J$353:$R$353,0))</f>
        <v>1</v>
      </c>
      <c r="AS363" s="1004" cm="1">
        <f t="array" ref="AS363">INDEX($H363:$K363,0,MATCH(AS$360,$H$360:$K$360,0))*INDEX($J$354:$R$357,MATCH(AS$360,$I$354:$I$357,0),MATCH(AS$359,$J$353:$R$353,0))</f>
        <v>1</v>
      </c>
      <c r="AT363" s="1004" cm="1">
        <f t="array" ref="AT363">INDEX($H363:$K363,0,MATCH(AT$360,$H$360:$K$360,0))*INDEX($J$354:$R$357,MATCH(AT$360,$I$354:$I$357,0),MATCH(AT$359,$J$353:$R$353,0))</f>
        <v>1</v>
      </c>
      <c r="AU363" s="1004"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4" cm="1">
        <f t="array" ref="L364">INDEX($H364:$K364,0,MATCH(L$360,$H$360:$K$360,0))*INDEX($J$354:$R$357,MATCH(L$360,$I$354:$I$357,0),MATCH(L$359,$J$353:$R$353,0))</f>
        <v>2</v>
      </c>
      <c r="M364" s="1004" cm="1">
        <f t="array" ref="M364">INDEX($H364:$K364,0,MATCH(M$360,$H$360:$K$360,0))*INDEX($J$354:$R$357,MATCH(M$360,$I$354:$I$357,0),MATCH(M$359,$J$353:$R$353,0))</f>
        <v>1</v>
      </c>
      <c r="N364" s="1004" cm="1">
        <f t="array" ref="N364">INDEX($H364:$K364,0,MATCH(N$360,$H$360:$K$360,0))*INDEX($J$354:$R$357,MATCH(N$360,$I$354:$I$357,0),MATCH(N$359,$J$353:$R$353,0))</f>
        <v>1</v>
      </c>
      <c r="O364" s="1004" cm="1">
        <f t="array" ref="O364">INDEX($H364:$K364,0,MATCH(O$360,$H$360:$K$360,0))*INDEX($J$354:$R$357,MATCH(O$360,$I$354:$I$357,0),MATCH(O$359,$J$353:$R$353,0))</f>
        <v>1</v>
      </c>
      <c r="P364" s="1004" cm="1">
        <f t="array" ref="P364">INDEX($H364:$K364,0,MATCH(P$360,$H$360:$K$360,0))*INDEX($J$354:$R$357,MATCH(P$360,$I$354:$I$357,0),MATCH(P$359,$J$353:$R$353,0))</f>
        <v>2</v>
      </c>
      <c r="Q364" s="1004" cm="1">
        <f t="array" ref="Q364">INDEX($H364:$K364,0,MATCH(Q$360,$H$360:$K$360,0))*INDEX($J$354:$R$357,MATCH(Q$360,$I$354:$I$357,0),MATCH(Q$359,$J$353:$R$353,0))</f>
        <v>1</v>
      </c>
      <c r="R364" s="1004" cm="1">
        <f t="array" ref="R364">INDEX($H364:$K364,0,MATCH(R$360,$H$360:$K$360,0))*INDEX($J$354:$R$357,MATCH(R$360,$I$354:$I$357,0),MATCH(R$359,$J$353:$R$353,0))</f>
        <v>1</v>
      </c>
      <c r="S364" s="1004" cm="1">
        <f t="array" ref="S364">INDEX($H364:$K364,0,MATCH(S$360,$H$360:$K$360,0))*INDEX($J$354:$R$357,MATCH(S$360,$I$354:$I$357,0),MATCH(S$359,$J$353:$R$353,0))</f>
        <v>1</v>
      </c>
      <c r="T364" s="1004" cm="1">
        <f t="array" ref="T364">INDEX($H364:$K364,0,MATCH(T$360,$H$360:$K$360,0))*INDEX($J$354:$R$357,MATCH(T$360,$I$354:$I$357,0),MATCH(T$359,$J$353:$R$353,0))</f>
        <v>2</v>
      </c>
      <c r="U364" s="1004" cm="1">
        <f t="array" ref="U364">INDEX($H364:$K364,0,MATCH(U$360,$H$360:$K$360,0))*INDEX($J$354:$R$357,MATCH(U$360,$I$354:$I$357,0),MATCH(U$359,$J$353:$R$353,0))</f>
        <v>1</v>
      </c>
      <c r="V364" s="1004" cm="1">
        <f t="array" ref="V364">INDEX($H364:$K364,0,MATCH(V$360,$H$360:$K$360,0))*INDEX($J$354:$R$357,MATCH(V$360,$I$354:$I$357,0),MATCH(V$359,$J$353:$R$353,0))</f>
        <v>1</v>
      </c>
      <c r="W364" s="1004" cm="1">
        <f t="array" ref="W364">INDEX($H364:$K364,0,MATCH(W$360,$H$360:$K$360,0))*INDEX($J$354:$R$357,MATCH(W$360,$I$354:$I$357,0),MATCH(W$359,$J$353:$R$353,0))</f>
        <v>1</v>
      </c>
      <c r="X364" s="1004" cm="1">
        <f t="array" ref="X364">INDEX($H364:$K364,0,MATCH(X$360,$H$360:$K$360,0))*INDEX($J$354:$R$357,MATCH(X$360,$I$354:$I$357,0),MATCH(X$359,$J$353:$R$353,0))</f>
        <v>2</v>
      </c>
      <c r="Y364" s="1004" cm="1">
        <f t="array" ref="Y364">INDEX($H364:$K364,0,MATCH(Y$360,$H$360:$K$360,0))*INDEX($J$354:$R$357,MATCH(Y$360,$I$354:$I$357,0),MATCH(Y$359,$J$353:$R$353,0))</f>
        <v>1</v>
      </c>
      <c r="Z364" s="1004" cm="1">
        <f t="array" ref="Z364">INDEX($H364:$K364,0,MATCH(Z$360,$H$360:$K$360,0))*INDEX($J$354:$R$357,MATCH(Z$360,$I$354:$I$357,0),MATCH(Z$359,$J$353:$R$353,0))</f>
        <v>1</v>
      </c>
      <c r="AA364" s="1004" cm="1">
        <f t="array" ref="AA364">INDEX($H364:$K364,0,MATCH(AA$360,$H$360:$K$360,0))*INDEX($J$354:$R$357,MATCH(AA$360,$I$354:$I$357,0),MATCH(AA$359,$J$353:$R$353,0))</f>
        <v>1</v>
      </c>
      <c r="AB364" s="1004" cm="1">
        <f t="array" ref="AB364">INDEX($H364:$K364,0,MATCH(AB$360,$H$360:$K$360,0))*INDEX($J$354:$R$357,MATCH(AB$360,$I$354:$I$357,0),MATCH(AB$359,$J$353:$R$353,0))</f>
        <v>1</v>
      </c>
      <c r="AC364" s="1004" cm="1">
        <f t="array" ref="AC364">INDEX($H364:$K364,0,MATCH(AC$360,$H$360:$K$360,0))*INDEX($J$354:$R$357,MATCH(AC$360,$I$354:$I$357,0),MATCH(AC$359,$J$353:$R$353,0))</f>
        <v>1</v>
      </c>
      <c r="AD364" s="1004" cm="1">
        <f t="array" ref="AD364">INDEX($H364:$K364,0,MATCH(AD$360,$H$360:$K$360,0))*INDEX($J$354:$R$357,MATCH(AD$360,$I$354:$I$357,0),MATCH(AD$359,$J$353:$R$353,0))</f>
        <v>1</v>
      </c>
      <c r="AE364" s="1004" cm="1">
        <f t="array" ref="AE364">INDEX($H364:$K364,0,MATCH(AE$360,$H$360:$K$360,0))*INDEX($J$354:$R$357,MATCH(AE$360,$I$354:$I$357,0),MATCH(AE$359,$J$353:$R$353,0))</f>
        <v>1</v>
      </c>
      <c r="AF364" s="1004" cm="1">
        <f t="array" ref="AF364">INDEX($H364:$K364,0,MATCH(AF$360,$H$360:$K$360,0))*INDEX($J$354:$R$357,MATCH(AF$360,$I$354:$I$357,0),MATCH(AF$359,$J$353:$R$353,0))</f>
        <v>1</v>
      </c>
      <c r="AG364" s="1004" cm="1">
        <f t="array" ref="AG364">INDEX($H364:$K364,0,MATCH(AG$360,$H$360:$K$360,0))*INDEX($J$354:$R$357,MATCH(AG$360,$I$354:$I$357,0),MATCH(AG$359,$J$353:$R$353,0))</f>
        <v>1</v>
      </c>
      <c r="AH364" s="1004" cm="1">
        <f t="array" ref="AH364">INDEX($H364:$K364,0,MATCH(AH$360,$H$360:$K$360,0))*INDEX($J$354:$R$357,MATCH(AH$360,$I$354:$I$357,0),MATCH(AH$359,$J$353:$R$353,0))</f>
        <v>1</v>
      </c>
      <c r="AI364" s="1004" cm="1">
        <f t="array" ref="AI364">INDEX($H364:$K364,0,MATCH(AI$360,$H$360:$K$360,0))*INDEX($J$354:$R$357,MATCH(AI$360,$I$354:$I$357,0),MATCH(AI$359,$J$353:$R$353,0))</f>
        <v>1</v>
      </c>
      <c r="AJ364" s="1004" cm="1">
        <f t="array" ref="AJ364">INDEX($H364:$K364,0,MATCH(AJ$360,$H$360:$K$360,0))*INDEX($J$354:$R$357,MATCH(AJ$360,$I$354:$I$357,0),MATCH(AJ$359,$J$353:$R$353,0))</f>
        <v>1</v>
      </c>
      <c r="AK364" s="1004" cm="1">
        <f t="array" ref="AK364">INDEX($H364:$K364,0,MATCH(AK$360,$H$360:$K$360,0))*INDEX($J$354:$R$357,MATCH(AK$360,$I$354:$I$357,0),MATCH(AK$359,$J$353:$R$353,0))</f>
        <v>1</v>
      </c>
      <c r="AL364" s="1004" cm="1">
        <f t="array" ref="AL364">INDEX($H364:$K364,0,MATCH(AL$360,$H$360:$K$360,0))*INDEX($J$354:$R$357,MATCH(AL$360,$I$354:$I$357,0),MATCH(AL$359,$J$353:$R$353,0))</f>
        <v>1</v>
      </c>
      <c r="AM364" s="1004" cm="1">
        <f t="array" ref="AM364">INDEX($H364:$K364,0,MATCH(AM$360,$H$360:$K$360,0))*INDEX($J$354:$R$357,MATCH(AM$360,$I$354:$I$357,0),MATCH(AM$359,$J$353:$R$353,0))</f>
        <v>1</v>
      </c>
      <c r="AN364" s="1004" cm="1">
        <f t="array" ref="AN364">INDEX($H364:$K364,0,MATCH(AN$360,$H$360:$K$360,0))*INDEX($J$354:$R$357,MATCH(AN$360,$I$354:$I$357,0),MATCH(AN$359,$J$353:$R$353,0))</f>
        <v>1</v>
      </c>
      <c r="AO364" s="1004" cm="1">
        <f t="array" ref="AO364">INDEX($H364:$K364,0,MATCH(AO$360,$H$360:$K$360,0))*INDEX($J$354:$R$357,MATCH(AO$360,$I$354:$I$357,0),MATCH(AO$359,$J$353:$R$353,0))</f>
        <v>1</v>
      </c>
      <c r="AP364" s="1004" cm="1">
        <f t="array" ref="AP364">INDEX($H364:$K364,0,MATCH(AP$360,$H$360:$K$360,0))*INDEX($J$354:$R$357,MATCH(AP$360,$I$354:$I$357,0),MATCH(AP$359,$J$353:$R$353,0))</f>
        <v>1</v>
      </c>
      <c r="AQ364" s="1004" cm="1">
        <f t="array" ref="AQ364">INDEX($H364:$K364,0,MATCH(AQ$360,$H$360:$K$360,0))*INDEX($J$354:$R$357,MATCH(AQ$360,$I$354:$I$357,0),MATCH(AQ$359,$J$353:$R$353,0))</f>
        <v>1</v>
      </c>
      <c r="AR364" s="1004" cm="1">
        <f t="array" ref="AR364">INDEX($H364:$K364,0,MATCH(AR$360,$H$360:$K$360,0))*INDEX($J$354:$R$357,MATCH(AR$360,$I$354:$I$357,0),MATCH(AR$359,$J$353:$R$353,0))</f>
        <v>1</v>
      </c>
      <c r="AS364" s="1004" cm="1">
        <f t="array" ref="AS364">INDEX($H364:$K364,0,MATCH(AS$360,$H$360:$K$360,0))*INDEX($J$354:$R$357,MATCH(AS$360,$I$354:$I$357,0),MATCH(AS$359,$J$353:$R$353,0))</f>
        <v>1</v>
      </c>
      <c r="AT364" s="1004" cm="1">
        <f t="array" ref="AT364">INDEX($H364:$K364,0,MATCH(AT$360,$H$360:$K$360,0))*INDEX($J$354:$R$357,MATCH(AT$360,$I$354:$I$357,0),MATCH(AT$359,$J$353:$R$353,0))</f>
        <v>1</v>
      </c>
      <c r="AU364" s="1004"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4" cm="1">
        <f t="array" ref="L365">INDEX($H365:$K365,0,MATCH(L$360,$H$360:$K$360,0))*INDEX($J$354:$R$357,MATCH(L$360,$I$354:$I$357,0),MATCH(L$359,$J$353:$R$353,0))</f>
        <v>0</v>
      </c>
      <c r="M365" s="1004" cm="1">
        <f t="array" ref="M365">INDEX($H365:$K365,0,MATCH(M$360,$H$360:$K$360,0))*INDEX($J$354:$R$357,MATCH(M$360,$I$354:$I$357,0),MATCH(M$359,$J$353:$R$353,0))</f>
        <v>0</v>
      </c>
      <c r="N365" s="1004" cm="1">
        <f t="array" ref="N365">INDEX($H365:$K365,0,MATCH(N$360,$H$360:$K$360,0))*INDEX($J$354:$R$357,MATCH(N$360,$I$354:$I$357,0),MATCH(N$359,$J$353:$R$353,0))</f>
        <v>0</v>
      </c>
      <c r="O365" s="1004" cm="1">
        <f t="array" ref="O365">INDEX($H365:$K365,0,MATCH(O$360,$H$360:$K$360,0))*INDEX($J$354:$R$357,MATCH(O$360,$I$354:$I$357,0),MATCH(O$359,$J$353:$R$353,0))</f>
        <v>0</v>
      </c>
      <c r="P365" s="1004" cm="1">
        <f t="array" ref="P365">INDEX($H365:$K365,0,MATCH(P$360,$H$360:$K$360,0))*INDEX($J$354:$R$357,MATCH(P$360,$I$354:$I$357,0),MATCH(P$359,$J$353:$R$353,0))</f>
        <v>0</v>
      </c>
      <c r="Q365" s="1004" cm="1">
        <f t="array" ref="Q365">INDEX($H365:$K365,0,MATCH(Q$360,$H$360:$K$360,0))*INDEX($J$354:$R$357,MATCH(Q$360,$I$354:$I$357,0),MATCH(Q$359,$J$353:$R$353,0))</f>
        <v>0</v>
      </c>
      <c r="R365" s="1004" cm="1">
        <f t="array" ref="R365">INDEX($H365:$K365,0,MATCH(R$360,$H$360:$K$360,0))*INDEX($J$354:$R$357,MATCH(R$360,$I$354:$I$357,0),MATCH(R$359,$J$353:$R$353,0))</f>
        <v>0</v>
      </c>
      <c r="S365" s="1004" cm="1">
        <f t="array" ref="S365">INDEX($H365:$K365,0,MATCH(S$360,$H$360:$K$360,0))*INDEX($J$354:$R$357,MATCH(S$360,$I$354:$I$357,0),MATCH(S$359,$J$353:$R$353,0))</f>
        <v>0</v>
      </c>
      <c r="T365" s="1004" cm="1">
        <f t="array" ref="T365">INDEX($H365:$K365,0,MATCH(T$360,$H$360:$K$360,0))*INDEX($J$354:$R$357,MATCH(T$360,$I$354:$I$357,0),MATCH(T$359,$J$353:$R$353,0))</f>
        <v>0</v>
      </c>
      <c r="U365" s="1004" cm="1">
        <f t="array" ref="U365">INDEX($H365:$K365,0,MATCH(U$360,$H$360:$K$360,0))*INDEX($J$354:$R$357,MATCH(U$360,$I$354:$I$357,0),MATCH(U$359,$J$353:$R$353,0))</f>
        <v>0</v>
      </c>
      <c r="V365" s="1004" cm="1">
        <f t="array" ref="V365">INDEX($H365:$K365,0,MATCH(V$360,$H$360:$K$360,0))*INDEX($J$354:$R$357,MATCH(V$360,$I$354:$I$357,0),MATCH(V$359,$J$353:$R$353,0))</f>
        <v>0</v>
      </c>
      <c r="W365" s="1004" cm="1">
        <f t="array" ref="W365">INDEX($H365:$K365,0,MATCH(W$360,$H$360:$K$360,0))*INDEX($J$354:$R$357,MATCH(W$360,$I$354:$I$357,0),MATCH(W$359,$J$353:$R$353,0))</f>
        <v>0</v>
      </c>
      <c r="X365" s="1004" cm="1">
        <f t="array" ref="X365">INDEX($H365:$K365,0,MATCH(X$360,$H$360:$K$360,0))*INDEX($J$354:$R$357,MATCH(X$360,$I$354:$I$357,0),MATCH(X$359,$J$353:$R$353,0))</f>
        <v>0</v>
      </c>
      <c r="Y365" s="1004" cm="1">
        <f t="array" ref="Y365">INDEX($H365:$K365,0,MATCH(Y$360,$H$360:$K$360,0))*INDEX($J$354:$R$357,MATCH(Y$360,$I$354:$I$357,0),MATCH(Y$359,$J$353:$R$353,0))</f>
        <v>0</v>
      </c>
      <c r="Z365" s="1004" cm="1">
        <f t="array" ref="Z365">INDEX($H365:$K365,0,MATCH(Z$360,$H$360:$K$360,0))*INDEX($J$354:$R$357,MATCH(Z$360,$I$354:$I$357,0),MATCH(Z$359,$J$353:$R$353,0))</f>
        <v>0</v>
      </c>
      <c r="AA365" s="1004" cm="1">
        <f t="array" ref="AA365">INDEX($H365:$K365,0,MATCH(AA$360,$H$360:$K$360,0))*INDEX($J$354:$R$357,MATCH(AA$360,$I$354:$I$357,0),MATCH(AA$359,$J$353:$R$353,0))</f>
        <v>0</v>
      </c>
      <c r="AB365" s="1004" cm="1">
        <f t="array" ref="AB365">INDEX($H365:$K365,0,MATCH(AB$360,$H$360:$K$360,0))*INDEX($J$354:$R$357,MATCH(AB$360,$I$354:$I$357,0),MATCH(AB$359,$J$353:$R$353,0))</f>
        <v>0</v>
      </c>
      <c r="AC365" s="1004" cm="1">
        <f t="array" ref="AC365">INDEX($H365:$K365,0,MATCH(AC$360,$H$360:$K$360,0))*INDEX($J$354:$R$357,MATCH(AC$360,$I$354:$I$357,0),MATCH(AC$359,$J$353:$R$353,0))</f>
        <v>0</v>
      </c>
      <c r="AD365" s="1004" cm="1">
        <f t="array" ref="AD365">INDEX($H365:$K365,0,MATCH(AD$360,$H$360:$K$360,0))*INDEX($J$354:$R$357,MATCH(AD$360,$I$354:$I$357,0),MATCH(AD$359,$J$353:$R$353,0))</f>
        <v>0</v>
      </c>
      <c r="AE365" s="1004" cm="1">
        <f t="array" ref="AE365">INDEX($H365:$K365,0,MATCH(AE$360,$H$360:$K$360,0))*INDEX($J$354:$R$357,MATCH(AE$360,$I$354:$I$357,0),MATCH(AE$359,$J$353:$R$353,0))</f>
        <v>0</v>
      </c>
      <c r="AF365" s="1004" cm="1">
        <f t="array" ref="AF365">INDEX($H365:$K365,0,MATCH(AF$360,$H$360:$K$360,0))*INDEX($J$354:$R$357,MATCH(AF$360,$I$354:$I$357,0),MATCH(AF$359,$J$353:$R$353,0))</f>
        <v>0</v>
      </c>
      <c r="AG365" s="1004" cm="1">
        <f t="array" ref="AG365">INDEX($H365:$K365,0,MATCH(AG$360,$H$360:$K$360,0))*INDEX($J$354:$R$357,MATCH(AG$360,$I$354:$I$357,0),MATCH(AG$359,$J$353:$R$353,0))</f>
        <v>0</v>
      </c>
      <c r="AH365" s="1004" cm="1">
        <f t="array" ref="AH365">INDEX($H365:$K365,0,MATCH(AH$360,$H$360:$K$360,0))*INDEX($J$354:$R$357,MATCH(AH$360,$I$354:$I$357,0),MATCH(AH$359,$J$353:$R$353,0))</f>
        <v>0</v>
      </c>
      <c r="AI365" s="1004" cm="1">
        <f t="array" ref="AI365">INDEX($H365:$K365,0,MATCH(AI$360,$H$360:$K$360,0))*INDEX($J$354:$R$357,MATCH(AI$360,$I$354:$I$357,0),MATCH(AI$359,$J$353:$R$353,0))</f>
        <v>0</v>
      </c>
      <c r="AJ365" s="1004" cm="1">
        <f t="array" ref="AJ365">INDEX($H365:$K365,0,MATCH(AJ$360,$H$360:$K$360,0))*INDEX($J$354:$R$357,MATCH(AJ$360,$I$354:$I$357,0),MATCH(AJ$359,$J$353:$R$353,0))</f>
        <v>0</v>
      </c>
      <c r="AK365" s="1004" cm="1">
        <f t="array" ref="AK365">INDEX($H365:$K365,0,MATCH(AK$360,$H$360:$K$360,0))*INDEX($J$354:$R$357,MATCH(AK$360,$I$354:$I$357,0),MATCH(AK$359,$J$353:$R$353,0))</f>
        <v>0</v>
      </c>
      <c r="AL365" s="1004" cm="1">
        <f t="array" ref="AL365">INDEX($H365:$K365,0,MATCH(AL$360,$H$360:$K$360,0))*INDEX($J$354:$R$357,MATCH(AL$360,$I$354:$I$357,0),MATCH(AL$359,$J$353:$R$353,0))</f>
        <v>0</v>
      </c>
      <c r="AM365" s="1004" cm="1">
        <f t="array" ref="AM365">INDEX($H365:$K365,0,MATCH(AM$360,$H$360:$K$360,0))*INDEX($J$354:$R$357,MATCH(AM$360,$I$354:$I$357,0),MATCH(AM$359,$J$353:$R$353,0))</f>
        <v>0</v>
      </c>
      <c r="AN365" s="1004" cm="1">
        <f t="array" ref="AN365">INDEX($H365:$K365,0,MATCH(AN$360,$H$360:$K$360,0))*INDEX($J$354:$R$357,MATCH(AN$360,$I$354:$I$357,0),MATCH(AN$359,$J$353:$R$353,0))</f>
        <v>0</v>
      </c>
      <c r="AO365" s="1004" cm="1">
        <f t="array" ref="AO365">INDEX($H365:$K365,0,MATCH(AO$360,$H$360:$K$360,0))*INDEX($J$354:$R$357,MATCH(AO$360,$I$354:$I$357,0),MATCH(AO$359,$J$353:$R$353,0))</f>
        <v>0</v>
      </c>
      <c r="AP365" s="1004" cm="1">
        <f t="array" ref="AP365">INDEX($H365:$K365,0,MATCH(AP$360,$H$360:$K$360,0))*INDEX($J$354:$R$357,MATCH(AP$360,$I$354:$I$357,0),MATCH(AP$359,$J$353:$R$353,0))</f>
        <v>0</v>
      </c>
      <c r="AQ365" s="1004" cm="1">
        <f t="array" ref="AQ365">INDEX($H365:$K365,0,MATCH(AQ$360,$H$360:$K$360,0))*INDEX($J$354:$R$357,MATCH(AQ$360,$I$354:$I$357,0),MATCH(AQ$359,$J$353:$R$353,0))</f>
        <v>0</v>
      </c>
      <c r="AR365" s="1004" cm="1">
        <f t="array" ref="AR365">INDEX($H365:$K365,0,MATCH(AR$360,$H$360:$K$360,0))*INDEX($J$354:$R$357,MATCH(AR$360,$I$354:$I$357,0),MATCH(AR$359,$J$353:$R$353,0))</f>
        <v>0</v>
      </c>
      <c r="AS365" s="1004" cm="1">
        <f t="array" ref="AS365">INDEX($H365:$K365,0,MATCH(AS$360,$H$360:$K$360,0))*INDEX($J$354:$R$357,MATCH(AS$360,$I$354:$I$357,0),MATCH(AS$359,$J$353:$R$353,0))</f>
        <v>0</v>
      </c>
      <c r="AT365" s="1004" cm="1">
        <f t="array" ref="AT365">INDEX($H365:$K365,0,MATCH(AT$360,$H$360:$K$360,0))*INDEX($J$354:$R$357,MATCH(AT$360,$I$354:$I$357,0),MATCH(AT$359,$J$353:$R$353,0))</f>
        <v>0</v>
      </c>
      <c r="AU365" s="1004"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4" cm="1">
        <f t="array" ref="L366">INDEX($H366:$K366,0,MATCH(L$360,$H$360:$K$360,0))*INDEX($J$354:$R$357,MATCH(L$360,$I$354:$I$357,0),MATCH(L$359,$J$353:$R$353,0))</f>
        <v>2</v>
      </c>
      <c r="M366" s="1004" cm="1">
        <f t="array" ref="M366">INDEX($H366:$K366,0,MATCH(M$360,$H$360:$K$360,0))*INDEX($J$354:$R$357,MATCH(M$360,$I$354:$I$357,0),MATCH(M$359,$J$353:$R$353,0))</f>
        <v>1</v>
      </c>
      <c r="N366" s="1004" cm="1">
        <f t="array" ref="N366">INDEX($H366:$K366,0,MATCH(N$360,$H$360:$K$360,0))*INDEX($J$354:$R$357,MATCH(N$360,$I$354:$I$357,0),MATCH(N$359,$J$353:$R$353,0))</f>
        <v>1</v>
      </c>
      <c r="O366" s="1004" cm="1">
        <f t="array" ref="O366">INDEX($H366:$K366,0,MATCH(O$360,$H$360:$K$360,0))*INDEX($J$354:$R$357,MATCH(O$360,$I$354:$I$357,0),MATCH(O$359,$J$353:$R$353,0))</f>
        <v>1</v>
      </c>
      <c r="P366" s="1004" cm="1">
        <f t="array" ref="P366">INDEX($H366:$K366,0,MATCH(P$360,$H$360:$K$360,0))*INDEX($J$354:$R$357,MATCH(P$360,$I$354:$I$357,0),MATCH(P$359,$J$353:$R$353,0))</f>
        <v>2</v>
      </c>
      <c r="Q366" s="1004" cm="1">
        <f t="array" ref="Q366">INDEX($H366:$K366,0,MATCH(Q$360,$H$360:$K$360,0))*INDEX($J$354:$R$357,MATCH(Q$360,$I$354:$I$357,0),MATCH(Q$359,$J$353:$R$353,0))</f>
        <v>1</v>
      </c>
      <c r="R366" s="1004" cm="1">
        <f t="array" ref="R366">INDEX($H366:$K366,0,MATCH(R$360,$H$360:$K$360,0))*INDEX($J$354:$R$357,MATCH(R$360,$I$354:$I$357,0),MATCH(R$359,$J$353:$R$353,0))</f>
        <v>1</v>
      </c>
      <c r="S366" s="1004" cm="1">
        <f t="array" ref="S366">INDEX($H366:$K366,0,MATCH(S$360,$H$360:$K$360,0))*INDEX($J$354:$R$357,MATCH(S$360,$I$354:$I$357,0),MATCH(S$359,$J$353:$R$353,0))</f>
        <v>1</v>
      </c>
      <c r="T366" s="1004" cm="1">
        <f t="array" ref="T366">INDEX($H366:$K366,0,MATCH(T$360,$H$360:$K$360,0))*INDEX($J$354:$R$357,MATCH(T$360,$I$354:$I$357,0),MATCH(T$359,$J$353:$R$353,0))</f>
        <v>2</v>
      </c>
      <c r="U366" s="1004" cm="1">
        <f t="array" ref="U366">INDEX($H366:$K366,0,MATCH(U$360,$H$360:$K$360,0))*INDEX($J$354:$R$357,MATCH(U$360,$I$354:$I$357,0),MATCH(U$359,$J$353:$R$353,0))</f>
        <v>1</v>
      </c>
      <c r="V366" s="1004" cm="1">
        <f t="array" ref="V366">INDEX($H366:$K366,0,MATCH(V$360,$H$360:$K$360,0))*INDEX($J$354:$R$357,MATCH(V$360,$I$354:$I$357,0),MATCH(V$359,$J$353:$R$353,0))</f>
        <v>1</v>
      </c>
      <c r="W366" s="1004" cm="1">
        <f t="array" ref="W366">INDEX($H366:$K366,0,MATCH(W$360,$H$360:$K$360,0))*INDEX($J$354:$R$357,MATCH(W$360,$I$354:$I$357,0),MATCH(W$359,$J$353:$R$353,0))</f>
        <v>1</v>
      </c>
      <c r="X366" s="1004" cm="1">
        <f t="array" ref="X366">INDEX($H366:$K366,0,MATCH(X$360,$H$360:$K$360,0))*INDEX($J$354:$R$357,MATCH(X$360,$I$354:$I$357,0),MATCH(X$359,$J$353:$R$353,0))</f>
        <v>2</v>
      </c>
      <c r="Y366" s="1004" cm="1">
        <f t="array" ref="Y366">INDEX($H366:$K366,0,MATCH(Y$360,$H$360:$K$360,0))*INDEX($J$354:$R$357,MATCH(Y$360,$I$354:$I$357,0),MATCH(Y$359,$J$353:$R$353,0))</f>
        <v>1</v>
      </c>
      <c r="Z366" s="1004" cm="1">
        <f t="array" ref="Z366">INDEX($H366:$K366,0,MATCH(Z$360,$H$360:$K$360,0))*INDEX($J$354:$R$357,MATCH(Z$360,$I$354:$I$357,0),MATCH(Z$359,$J$353:$R$353,0))</f>
        <v>1</v>
      </c>
      <c r="AA366" s="1004" cm="1">
        <f t="array" ref="AA366">INDEX($H366:$K366,0,MATCH(AA$360,$H$360:$K$360,0))*INDEX($J$354:$R$357,MATCH(AA$360,$I$354:$I$357,0),MATCH(AA$359,$J$353:$R$353,0))</f>
        <v>1</v>
      </c>
      <c r="AB366" s="1004" cm="1">
        <f t="array" ref="AB366">INDEX($H366:$K366,0,MATCH(AB$360,$H$360:$K$360,0))*INDEX($J$354:$R$357,MATCH(AB$360,$I$354:$I$357,0),MATCH(AB$359,$J$353:$R$353,0))</f>
        <v>1</v>
      </c>
      <c r="AC366" s="1004" cm="1">
        <f t="array" ref="AC366">INDEX($H366:$K366,0,MATCH(AC$360,$H$360:$K$360,0))*INDEX($J$354:$R$357,MATCH(AC$360,$I$354:$I$357,0),MATCH(AC$359,$J$353:$R$353,0))</f>
        <v>1</v>
      </c>
      <c r="AD366" s="1004" cm="1">
        <f t="array" ref="AD366">INDEX($H366:$K366,0,MATCH(AD$360,$H$360:$K$360,0))*INDEX($J$354:$R$357,MATCH(AD$360,$I$354:$I$357,0),MATCH(AD$359,$J$353:$R$353,0))</f>
        <v>1</v>
      </c>
      <c r="AE366" s="1004" cm="1">
        <f t="array" ref="AE366">INDEX($H366:$K366,0,MATCH(AE$360,$H$360:$K$360,0))*INDEX($J$354:$R$357,MATCH(AE$360,$I$354:$I$357,0),MATCH(AE$359,$J$353:$R$353,0))</f>
        <v>1</v>
      </c>
      <c r="AF366" s="1004" cm="1">
        <f t="array" ref="AF366">INDEX($H366:$K366,0,MATCH(AF$360,$H$360:$K$360,0))*INDEX($J$354:$R$357,MATCH(AF$360,$I$354:$I$357,0),MATCH(AF$359,$J$353:$R$353,0))</f>
        <v>1</v>
      </c>
      <c r="AG366" s="1004" cm="1">
        <f t="array" ref="AG366">INDEX($H366:$K366,0,MATCH(AG$360,$H$360:$K$360,0))*INDEX($J$354:$R$357,MATCH(AG$360,$I$354:$I$357,0),MATCH(AG$359,$J$353:$R$353,0))</f>
        <v>1</v>
      </c>
      <c r="AH366" s="1004" cm="1">
        <f t="array" ref="AH366">INDEX($H366:$K366,0,MATCH(AH$360,$H$360:$K$360,0))*INDEX($J$354:$R$357,MATCH(AH$360,$I$354:$I$357,0),MATCH(AH$359,$J$353:$R$353,0))</f>
        <v>1</v>
      </c>
      <c r="AI366" s="1004" cm="1">
        <f t="array" ref="AI366">INDEX($H366:$K366,0,MATCH(AI$360,$H$360:$K$360,0))*INDEX($J$354:$R$357,MATCH(AI$360,$I$354:$I$357,0),MATCH(AI$359,$J$353:$R$353,0))</f>
        <v>1</v>
      </c>
      <c r="AJ366" s="1004" cm="1">
        <f t="array" ref="AJ366">INDEX($H366:$K366,0,MATCH(AJ$360,$H$360:$K$360,0))*INDEX($J$354:$R$357,MATCH(AJ$360,$I$354:$I$357,0),MATCH(AJ$359,$J$353:$R$353,0))</f>
        <v>1</v>
      </c>
      <c r="AK366" s="1004" cm="1">
        <f t="array" ref="AK366">INDEX($H366:$K366,0,MATCH(AK$360,$H$360:$K$360,0))*INDEX($J$354:$R$357,MATCH(AK$360,$I$354:$I$357,0),MATCH(AK$359,$J$353:$R$353,0))</f>
        <v>1</v>
      </c>
      <c r="AL366" s="1004" cm="1">
        <f t="array" ref="AL366">INDEX($H366:$K366,0,MATCH(AL$360,$H$360:$K$360,0))*INDEX($J$354:$R$357,MATCH(AL$360,$I$354:$I$357,0),MATCH(AL$359,$J$353:$R$353,0))</f>
        <v>1</v>
      </c>
      <c r="AM366" s="1004" cm="1">
        <f t="array" ref="AM366">INDEX($H366:$K366,0,MATCH(AM$360,$H$360:$K$360,0))*INDEX($J$354:$R$357,MATCH(AM$360,$I$354:$I$357,0),MATCH(AM$359,$J$353:$R$353,0))</f>
        <v>1</v>
      </c>
      <c r="AN366" s="1004" cm="1">
        <f t="array" ref="AN366">INDEX($H366:$K366,0,MATCH(AN$360,$H$360:$K$360,0))*INDEX($J$354:$R$357,MATCH(AN$360,$I$354:$I$357,0),MATCH(AN$359,$J$353:$R$353,0))</f>
        <v>1</v>
      </c>
      <c r="AO366" s="1004" cm="1">
        <f t="array" ref="AO366">INDEX($H366:$K366,0,MATCH(AO$360,$H$360:$K$360,0))*INDEX($J$354:$R$357,MATCH(AO$360,$I$354:$I$357,0),MATCH(AO$359,$J$353:$R$353,0))</f>
        <v>1</v>
      </c>
      <c r="AP366" s="1004" cm="1">
        <f t="array" ref="AP366">INDEX($H366:$K366,0,MATCH(AP$360,$H$360:$K$360,0))*INDEX($J$354:$R$357,MATCH(AP$360,$I$354:$I$357,0),MATCH(AP$359,$J$353:$R$353,0))</f>
        <v>1</v>
      </c>
      <c r="AQ366" s="1004" cm="1">
        <f t="array" ref="AQ366">INDEX($H366:$K366,0,MATCH(AQ$360,$H$360:$K$360,0))*INDEX($J$354:$R$357,MATCH(AQ$360,$I$354:$I$357,0),MATCH(AQ$359,$J$353:$R$353,0))</f>
        <v>1</v>
      </c>
      <c r="AR366" s="1004" cm="1">
        <f t="array" ref="AR366">INDEX($H366:$K366,0,MATCH(AR$360,$H$360:$K$360,0))*INDEX($J$354:$R$357,MATCH(AR$360,$I$354:$I$357,0),MATCH(AR$359,$J$353:$R$353,0))</f>
        <v>1</v>
      </c>
      <c r="AS366" s="1004" cm="1">
        <f t="array" ref="AS366">INDEX($H366:$K366,0,MATCH(AS$360,$H$360:$K$360,0))*INDEX($J$354:$R$357,MATCH(AS$360,$I$354:$I$357,0),MATCH(AS$359,$J$353:$R$353,0))</f>
        <v>1</v>
      </c>
      <c r="AT366" s="1004" cm="1">
        <f t="array" ref="AT366">INDEX($H366:$K366,0,MATCH(AT$360,$H$360:$K$360,0))*INDEX($J$354:$R$357,MATCH(AT$360,$I$354:$I$357,0),MATCH(AT$359,$J$353:$R$353,0))</f>
        <v>1</v>
      </c>
      <c r="AU366" s="1004"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4" cm="1">
        <f t="array" ref="L367">INDEX($H367:$K367,0,MATCH(L$360,$H$360:$K$360,0))*INDEX($J$354:$R$357,MATCH(L$360,$I$354:$I$357,0),MATCH(L$359,$J$353:$R$353,0))</f>
        <v>2</v>
      </c>
      <c r="M367" s="1004" cm="1">
        <f t="array" ref="M367">INDEX($H367:$K367,0,MATCH(M$360,$H$360:$K$360,0))*INDEX($J$354:$R$357,MATCH(M$360,$I$354:$I$357,0),MATCH(M$359,$J$353:$R$353,0))</f>
        <v>1</v>
      </c>
      <c r="N367" s="1004" cm="1">
        <f t="array" ref="N367">INDEX($H367:$K367,0,MATCH(N$360,$H$360:$K$360,0))*INDEX($J$354:$R$357,MATCH(N$360,$I$354:$I$357,0),MATCH(N$359,$J$353:$R$353,0))</f>
        <v>2</v>
      </c>
      <c r="O367" s="1004" cm="1">
        <f t="array" ref="O367">INDEX($H367:$K367,0,MATCH(O$360,$H$360:$K$360,0))*INDEX($J$354:$R$357,MATCH(O$360,$I$354:$I$357,0),MATCH(O$359,$J$353:$R$353,0))</f>
        <v>2</v>
      </c>
      <c r="P367" s="1004" cm="1">
        <f t="array" ref="P367">INDEX($H367:$K367,0,MATCH(P$360,$H$360:$K$360,0))*INDEX($J$354:$R$357,MATCH(P$360,$I$354:$I$357,0),MATCH(P$359,$J$353:$R$353,0))</f>
        <v>2</v>
      </c>
      <c r="Q367" s="1004" cm="1">
        <f t="array" ref="Q367">INDEX($H367:$K367,0,MATCH(Q$360,$H$360:$K$360,0))*INDEX($J$354:$R$357,MATCH(Q$360,$I$354:$I$357,0),MATCH(Q$359,$J$353:$R$353,0))</f>
        <v>1</v>
      </c>
      <c r="R367" s="1004" cm="1">
        <f t="array" ref="R367">INDEX($H367:$K367,0,MATCH(R$360,$H$360:$K$360,0))*INDEX($J$354:$R$357,MATCH(R$360,$I$354:$I$357,0),MATCH(R$359,$J$353:$R$353,0))</f>
        <v>2</v>
      </c>
      <c r="S367" s="1004" cm="1">
        <f t="array" ref="S367">INDEX($H367:$K367,0,MATCH(S$360,$H$360:$K$360,0))*INDEX($J$354:$R$357,MATCH(S$360,$I$354:$I$357,0),MATCH(S$359,$J$353:$R$353,0))</f>
        <v>2</v>
      </c>
      <c r="T367" s="1004" cm="1">
        <f t="array" ref="T367">INDEX($H367:$K367,0,MATCH(T$360,$H$360:$K$360,0))*INDEX($J$354:$R$357,MATCH(T$360,$I$354:$I$357,0),MATCH(T$359,$J$353:$R$353,0))</f>
        <v>2</v>
      </c>
      <c r="U367" s="1004" cm="1">
        <f t="array" ref="U367">INDEX($H367:$K367,0,MATCH(U$360,$H$360:$K$360,0))*INDEX($J$354:$R$357,MATCH(U$360,$I$354:$I$357,0),MATCH(U$359,$J$353:$R$353,0))</f>
        <v>1</v>
      </c>
      <c r="V367" s="1004" cm="1">
        <f t="array" ref="V367">INDEX($H367:$K367,0,MATCH(V$360,$H$360:$K$360,0))*INDEX($J$354:$R$357,MATCH(V$360,$I$354:$I$357,0),MATCH(V$359,$J$353:$R$353,0))</f>
        <v>2</v>
      </c>
      <c r="W367" s="1004" cm="1">
        <f t="array" ref="W367">INDEX($H367:$K367,0,MATCH(W$360,$H$360:$K$360,0))*INDEX($J$354:$R$357,MATCH(W$360,$I$354:$I$357,0),MATCH(W$359,$J$353:$R$353,0))</f>
        <v>2</v>
      </c>
      <c r="X367" s="1004" cm="1">
        <f t="array" ref="X367">INDEX($H367:$K367,0,MATCH(X$360,$H$360:$K$360,0))*INDEX($J$354:$R$357,MATCH(X$360,$I$354:$I$357,0),MATCH(X$359,$J$353:$R$353,0))</f>
        <v>2</v>
      </c>
      <c r="Y367" s="1004" cm="1">
        <f t="array" ref="Y367">INDEX($H367:$K367,0,MATCH(Y$360,$H$360:$K$360,0))*INDEX($J$354:$R$357,MATCH(Y$360,$I$354:$I$357,0),MATCH(Y$359,$J$353:$R$353,0))</f>
        <v>1</v>
      </c>
      <c r="Z367" s="1004" cm="1">
        <f t="array" ref="Z367">INDEX($H367:$K367,0,MATCH(Z$360,$H$360:$K$360,0))*INDEX($J$354:$R$357,MATCH(Z$360,$I$354:$I$357,0),MATCH(Z$359,$J$353:$R$353,0))</f>
        <v>2</v>
      </c>
      <c r="AA367" s="1004" cm="1">
        <f t="array" ref="AA367">INDEX($H367:$K367,0,MATCH(AA$360,$H$360:$K$360,0))*INDEX($J$354:$R$357,MATCH(AA$360,$I$354:$I$357,0),MATCH(AA$359,$J$353:$R$353,0))</f>
        <v>2</v>
      </c>
      <c r="AB367" s="1004" cm="1">
        <f t="array" ref="AB367">INDEX($H367:$K367,0,MATCH(AB$360,$H$360:$K$360,0))*INDEX($J$354:$R$357,MATCH(AB$360,$I$354:$I$357,0),MATCH(AB$359,$J$353:$R$353,0))</f>
        <v>1</v>
      </c>
      <c r="AC367" s="1004" cm="1">
        <f t="array" ref="AC367">INDEX($H367:$K367,0,MATCH(AC$360,$H$360:$K$360,0))*INDEX($J$354:$R$357,MATCH(AC$360,$I$354:$I$357,0),MATCH(AC$359,$J$353:$R$353,0))</f>
        <v>1</v>
      </c>
      <c r="AD367" s="1004" cm="1">
        <f t="array" ref="AD367">INDEX($H367:$K367,0,MATCH(AD$360,$H$360:$K$360,0))*INDEX($J$354:$R$357,MATCH(AD$360,$I$354:$I$357,0),MATCH(AD$359,$J$353:$R$353,0))</f>
        <v>2</v>
      </c>
      <c r="AE367" s="1004" cm="1">
        <f t="array" ref="AE367">INDEX($H367:$K367,0,MATCH(AE$360,$H$360:$K$360,0))*INDEX($J$354:$R$357,MATCH(AE$360,$I$354:$I$357,0),MATCH(AE$359,$J$353:$R$353,0))</f>
        <v>2</v>
      </c>
      <c r="AF367" s="1004" cm="1">
        <f t="array" ref="AF367">INDEX($H367:$K367,0,MATCH(AF$360,$H$360:$K$360,0))*INDEX($J$354:$R$357,MATCH(AF$360,$I$354:$I$357,0),MATCH(AF$359,$J$353:$R$353,0))</f>
        <v>1</v>
      </c>
      <c r="AG367" s="1004" cm="1">
        <f t="array" ref="AG367">INDEX($H367:$K367,0,MATCH(AG$360,$H$360:$K$360,0))*INDEX($J$354:$R$357,MATCH(AG$360,$I$354:$I$357,0),MATCH(AG$359,$J$353:$R$353,0))</f>
        <v>1</v>
      </c>
      <c r="AH367" s="1004" cm="1">
        <f t="array" ref="AH367">INDEX($H367:$K367,0,MATCH(AH$360,$H$360:$K$360,0))*INDEX($J$354:$R$357,MATCH(AH$360,$I$354:$I$357,0),MATCH(AH$359,$J$353:$R$353,0))</f>
        <v>2</v>
      </c>
      <c r="AI367" s="1004" cm="1">
        <f t="array" ref="AI367">INDEX($H367:$K367,0,MATCH(AI$360,$H$360:$K$360,0))*INDEX($J$354:$R$357,MATCH(AI$360,$I$354:$I$357,0),MATCH(AI$359,$J$353:$R$353,0))</f>
        <v>2</v>
      </c>
      <c r="AJ367" s="1004" cm="1">
        <f t="array" ref="AJ367">INDEX($H367:$K367,0,MATCH(AJ$360,$H$360:$K$360,0))*INDEX($J$354:$R$357,MATCH(AJ$360,$I$354:$I$357,0),MATCH(AJ$359,$J$353:$R$353,0))</f>
        <v>1</v>
      </c>
      <c r="AK367" s="1004" cm="1">
        <f t="array" ref="AK367">INDEX($H367:$K367,0,MATCH(AK$360,$H$360:$K$360,0))*INDEX($J$354:$R$357,MATCH(AK$360,$I$354:$I$357,0),MATCH(AK$359,$J$353:$R$353,0))</f>
        <v>1</v>
      </c>
      <c r="AL367" s="1004" cm="1">
        <f t="array" ref="AL367">INDEX($H367:$K367,0,MATCH(AL$360,$H$360:$K$360,0))*INDEX($J$354:$R$357,MATCH(AL$360,$I$354:$I$357,0),MATCH(AL$359,$J$353:$R$353,0))</f>
        <v>2</v>
      </c>
      <c r="AM367" s="1004" cm="1">
        <f t="array" ref="AM367">INDEX($H367:$K367,0,MATCH(AM$360,$H$360:$K$360,0))*INDEX($J$354:$R$357,MATCH(AM$360,$I$354:$I$357,0),MATCH(AM$359,$J$353:$R$353,0))</f>
        <v>2</v>
      </c>
      <c r="AN367" s="1004" cm="1">
        <f t="array" ref="AN367">INDEX($H367:$K367,0,MATCH(AN$360,$H$360:$K$360,0))*INDEX($J$354:$R$357,MATCH(AN$360,$I$354:$I$357,0),MATCH(AN$359,$J$353:$R$353,0))</f>
        <v>1</v>
      </c>
      <c r="AO367" s="1004" cm="1">
        <f t="array" ref="AO367">INDEX($H367:$K367,0,MATCH(AO$360,$H$360:$K$360,0))*INDEX($J$354:$R$357,MATCH(AO$360,$I$354:$I$357,0),MATCH(AO$359,$J$353:$R$353,0))</f>
        <v>1</v>
      </c>
      <c r="AP367" s="1004" cm="1">
        <f t="array" ref="AP367">INDEX($H367:$K367,0,MATCH(AP$360,$H$360:$K$360,0))*INDEX($J$354:$R$357,MATCH(AP$360,$I$354:$I$357,0),MATCH(AP$359,$J$353:$R$353,0))</f>
        <v>2</v>
      </c>
      <c r="AQ367" s="1004" cm="1">
        <f t="array" ref="AQ367">INDEX($H367:$K367,0,MATCH(AQ$360,$H$360:$K$360,0))*INDEX($J$354:$R$357,MATCH(AQ$360,$I$354:$I$357,0),MATCH(AQ$359,$J$353:$R$353,0))</f>
        <v>2</v>
      </c>
      <c r="AR367" s="1004" cm="1">
        <f t="array" ref="AR367">INDEX($H367:$K367,0,MATCH(AR$360,$H$360:$K$360,0))*INDEX($J$354:$R$357,MATCH(AR$360,$I$354:$I$357,0),MATCH(AR$359,$J$353:$R$353,0))</f>
        <v>1</v>
      </c>
      <c r="AS367" s="1004" cm="1">
        <f t="array" ref="AS367">INDEX($H367:$K367,0,MATCH(AS$360,$H$360:$K$360,0))*INDEX($J$354:$R$357,MATCH(AS$360,$I$354:$I$357,0),MATCH(AS$359,$J$353:$R$353,0))</f>
        <v>1</v>
      </c>
      <c r="AT367" s="1004" cm="1">
        <f t="array" ref="AT367">INDEX($H367:$K367,0,MATCH(AT$360,$H$360:$K$360,0))*INDEX($J$354:$R$357,MATCH(AT$360,$I$354:$I$357,0),MATCH(AT$359,$J$353:$R$353,0))</f>
        <v>2</v>
      </c>
      <c r="AU367" s="1004"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4" cm="1">
        <f t="array" ref="L368">INDEX($H368:$K368,0,MATCH(L$360,$H$360:$K$360,0))*INDEX($J$354:$R$357,MATCH(L$360,$I$354:$I$357,0),MATCH(L$359,$J$353:$R$353,0))</f>
        <v>2</v>
      </c>
      <c r="M368" s="1004" cm="1">
        <f t="array" ref="M368">INDEX($H368:$K368,0,MATCH(M$360,$H$360:$K$360,0))*INDEX($J$354:$R$357,MATCH(M$360,$I$354:$I$357,0),MATCH(M$359,$J$353:$R$353,0))</f>
        <v>1</v>
      </c>
      <c r="N368" s="1004" cm="1">
        <f t="array" ref="N368">INDEX($H368:$K368,0,MATCH(N$360,$H$360:$K$360,0))*INDEX($J$354:$R$357,MATCH(N$360,$I$354:$I$357,0),MATCH(N$359,$J$353:$R$353,0))</f>
        <v>2</v>
      </c>
      <c r="O368" s="1004" cm="1">
        <f t="array" ref="O368">INDEX($H368:$K368,0,MATCH(O$360,$H$360:$K$360,0))*INDEX($J$354:$R$357,MATCH(O$360,$I$354:$I$357,0),MATCH(O$359,$J$353:$R$353,0))</f>
        <v>1</v>
      </c>
      <c r="P368" s="1004" cm="1">
        <f t="array" ref="P368">INDEX($H368:$K368,0,MATCH(P$360,$H$360:$K$360,0))*INDEX($J$354:$R$357,MATCH(P$360,$I$354:$I$357,0),MATCH(P$359,$J$353:$R$353,0))</f>
        <v>2</v>
      </c>
      <c r="Q368" s="1004" cm="1">
        <f t="array" ref="Q368">INDEX($H368:$K368,0,MATCH(Q$360,$H$360:$K$360,0))*INDEX($J$354:$R$357,MATCH(Q$360,$I$354:$I$357,0),MATCH(Q$359,$J$353:$R$353,0))</f>
        <v>1</v>
      </c>
      <c r="R368" s="1004" cm="1">
        <f t="array" ref="R368">INDEX($H368:$K368,0,MATCH(R$360,$H$360:$K$360,0))*INDEX($J$354:$R$357,MATCH(R$360,$I$354:$I$357,0),MATCH(R$359,$J$353:$R$353,0))</f>
        <v>2</v>
      </c>
      <c r="S368" s="1004" cm="1">
        <f t="array" ref="S368">INDEX($H368:$K368,0,MATCH(S$360,$H$360:$K$360,0))*INDEX($J$354:$R$357,MATCH(S$360,$I$354:$I$357,0),MATCH(S$359,$J$353:$R$353,0))</f>
        <v>1</v>
      </c>
      <c r="T368" s="1004" cm="1">
        <f t="array" ref="T368">INDEX($H368:$K368,0,MATCH(T$360,$H$360:$K$360,0))*INDEX($J$354:$R$357,MATCH(T$360,$I$354:$I$357,0),MATCH(T$359,$J$353:$R$353,0))</f>
        <v>2</v>
      </c>
      <c r="U368" s="1004" cm="1">
        <f t="array" ref="U368">INDEX($H368:$K368,0,MATCH(U$360,$H$360:$K$360,0))*INDEX($J$354:$R$357,MATCH(U$360,$I$354:$I$357,0),MATCH(U$359,$J$353:$R$353,0))</f>
        <v>1</v>
      </c>
      <c r="V368" s="1004" cm="1">
        <f t="array" ref="V368">INDEX($H368:$K368,0,MATCH(V$360,$H$360:$K$360,0))*INDEX($J$354:$R$357,MATCH(V$360,$I$354:$I$357,0),MATCH(V$359,$J$353:$R$353,0))</f>
        <v>2</v>
      </c>
      <c r="W368" s="1004" cm="1">
        <f t="array" ref="W368">INDEX($H368:$K368,0,MATCH(W$360,$H$360:$K$360,0))*INDEX($J$354:$R$357,MATCH(W$360,$I$354:$I$357,0),MATCH(W$359,$J$353:$R$353,0))</f>
        <v>1</v>
      </c>
      <c r="X368" s="1004" cm="1">
        <f t="array" ref="X368">INDEX($H368:$K368,0,MATCH(X$360,$H$360:$K$360,0))*INDEX($J$354:$R$357,MATCH(X$360,$I$354:$I$357,0),MATCH(X$359,$J$353:$R$353,0))</f>
        <v>2</v>
      </c>
      <c r="Y368" s="1004" cm="1">
        <f t="array" ref="Y368">INDEX($H368:$K368,0,MATCH(Y$360,$H$360:$K$360,0))*INDEX($J$354:$R$357,MATCH(Y$360,$I$354:$I$357,0),MATCH(Y$359,$J$353:$R$353,0))</f>
        <v>1</v>
      </c>
      <c r="Z368" s="1004" cm="1">
        <f t="array" ref="Z368">INDEX($H368:$K368,0,MATCH(Z$360,$H$360:$K$360,0))*INDEX($J$354:$R$357,MATCH(Z$360,$I$354:$I$357,0),MATCH(Z$359,$J$353:$R$353,0))</f>
        <v>2</v>
      </c>
      <c r="AA368" s="1004" cm="1">
        <f t="array" ref="AA368">INDEX($H368:$K368,0,MATCH(AA$360,$H$360:$K$360,0))*INDEX($J$354:$R$357,MATCH(AA$360,$I$354:$I$357,0),MATCH(AA$359,$J$353:$R$353,0))</f>
        <v>1</v>
      </c>
      <c r="AB368" s="1004" cm="1">
        <f t="array" ref="AB368">INDEX($H368:$K368,0,MATCH(AB$360,$H$360:$K$360,0))*INDEX($J$354:$R$357,MATCH(AB$360,$I$354:$I$357,0),MATCH(AB$359,$J$353:$R$353,0))</f>
        <v>1</v>
      </c>
      <c r="AC368" s="1004" cm="1">
        <f t="array" ref="AC368">INDEX($H368:$K368,0,MATCH(AC$360,$H$360:$K$360,0))*INDEX($J$354:$R$357,MATCH(AC$360,$I$354:$I$357,0),MATCH(AC$359,$J$353:$R$353,0))</f>
        <v>1</v>
      </c>
      <c r="AD368" s="1004" cm="1">
        <f t="array" ref="AD368">INDEX($H368:$K368,0,MATCH(AD$360,$H$360:$K$360,0))*INDEX($J$354:$R$357,MATCH(AD$360,$I$354:$I$357,0),MATCH(AD$359,$J$353:$R$353,0))</f>
        <v>2</v>
      </c>
      <c r="AE368" s="1004" cm="1">
        <f t="array" ref="AE368">INDEX($H368:$K368,0,MATCH(AE$360,$H$360:$K$360,0))*INDEX($J$354:$R$357,MATCH(AE$360,$I$354:$I$357,0),MATCH(AE$359,$J$353:$R$353,0))</f>
        <v>1</v>
      </c>
      <c r="AF368" s="1004" cm="1">
        <f t="array" ref="AF368">INDEX($H368:$K368,0,MATCH(AF$360,$H$360:$K$360,0))*INDEX($J$354:$R$357,MATCH(AF$360,$I$354:$I$357,0),MATCH(AF$359,$J$353:$R$353,0))</f>
        <v>1</v>
      </c>
      <c r="AG368" s="1004" cm="1">
        <f t="array" ref="AG368">INDEX($H368:$K368,0,MATCH(AG$360,$H$360:$K$360,0))*INDEX($J$354:$R$357,MATCH(AG$360,$I$354:$I$357,0),MATCH(AG$359,$J$353:$R$353,0))</f>
        <v>1</v>
      </c>
      <c r="AH368" s="1004" cm="1">
        <f t="array" ref="AH368">INDEX($H368:$K368,0,MATCH(AH$360,$H$360:$K$360,0))*INDEX($J$354:$R$357,MATCH(AH$360,$I$354:$I$357,0),MATCH(AH$359,$J$353:$R$353,0))</f>
        <v>2</v>
      </c>
      <c r="AI368" s="1004" cm="1">
        <f t="array" ref="AI368">INDEX($H368:$K368,0,MATCH(AI$360,$H$360:$K$360,0))*INDEX($J$354:$R$357,MATCH(AI$360,$I$354:$I$357,0),MATCH(AI$359,$J$353:$R$353,0))</f>
        <v>1</v>
      </c>
      <c r="AJ368" s="1004" cm="1">
        <f t="array" ref="AJ368">INDEX($H368:$K368,0,MATCH(AJ$360,$H$360:$K$360,0))*INDEX($J$354:$R$357,MATCH(AJ$360,$I$354:$I$357,0),MATCH(AJ$359,$J$353:$R$353,0))</f>
        <v>1</v>
      </c>
      <c r="AK368" s="1004" cm="1">
        <f t="array" ref="AK368">INDEX($H368:$K368,0,MATCH(AK$360,$H$360:$K$360,0))*INDEX($J$354:$R$357,MATCH(AK$360,$I$354:$I$357,0),MATCH(AK$359,$J$353:$R$353,0))</f>
        <v>1</v>
      </c>
      <c r="AL368" s="1004" cm="1">
        <f t="array" ref="AL368">INDEX($H368:$K368,0,MATCH(AL$360,$H$360:$K$360,0))*INDEX($J$354:$R$357,MATCH(AL$360,$I$354:$I$357,0),MATCH(AL$359,$J$353:$R$353,0))</f>
        <v>2</v>
      </c>
      <c r="AM368" s="1004" cm="1">
        <f t="array" ref="AM368">INDEX($H368:$K368,0,MATCH(AM$360,$H$360:$K$360,0))*INDEX($J$354:$R$357,MATCH(AM$360,$I$354:$I$357,0),MATCH(AM$359,$J$353:$R$353,0))</f>
        <v>1</v>
      </c>
      <c r="AN368" s="1004" cm="1">
        <f t="array" ref="AN368">INDEX($H368:$K368,0,MATCH(AN$360,$H$360:$K$360,0))*INDEX($J$354:$R$357,MATCH(AN$360,$I$354:$I$357,0),MATCH(AN$359,$J$353:$R$353,0))</f>
        <v>1</v>
      </c>
      <c r="AO368" s="1004" cm="1">
        <f t="array" ref="AO368">INDEX($H368:$K368,0,MATCH(AO$360,$H$360:$K$360,0))*INDEX($J$354:$R$357,MATCH(AO$360,$I$354:$I$357,0),MATCH(AO$359,$J$353:$R$353,0))</f>
        <v>1</v>
      </c>
      <c r="AP368" s="1004" cm="1">
        <f t="array" ref="AP368">INDEX($H368:$K368,0,MATCH(AP$360,$H$360:$K$360,0))*INDEX($J$354:$R$357,MATCH(AP$360,$I$354:$I$357,0),MATCH(AP$359,$J$353:$R$353,0))</f>
        <v>2</v>
      </c>
      <c r="AQ368" s="1004" cm="1">
        <f t="array" ref="AQ368">INDEX($H368:$K368,0,MATCH(AQ$360,$H$360:$K$360,0))*INDEX($J$354:$R$357,MATCH(AQ$360,$I$354:$I$357,0),MATCH(AQ$359,$J$353:$R$353,0))</f>
        <v>1</v>
      </c>
      <c r="AR368" s="1004" cm="1">
        <f t="array" ref="AR368">INDEX($H368:$K368,0,MATCH(AR$360,$H$360:$K$360,0))*INDEX($J$354:$R$357,MATCH(AR$360,$I$354:$I$357,0),MATCH(AR$359,$J$353:$R$353,0))</f>
        <v>1</v>
      </c>
      <c r="AS368" s="1004" cm="1">
        <f t="array" ref="AS368">INDEX($H368:$K368,0,MATCH(AS$360,$H$360:$K$360,0))*INDEX($J$354:$R$357,MATCH(AS$360,$I$354:$I$357,0),MATCH(AS$359,$J$353:$R$353,0))</f>
        <v>1</v>
      </c>
      <c r="AT368" s="1004" cm="1">
        <f t="array" ref="AT368">INDEX($H368:$K368,0,MATCH(AT$360,$H$360:$K$360,0))*INDEX($J$354:$R$357,MATCH(AT$360,$I$354:$I$357,0),MATCH(AT$359,$J$353:$R$353,0))</f>
        <v>2</v>
      </c>
      <c r="AU368" s="1004"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4" cm="1">
        <f t="array" ref="L369">INDEX($H369:$K369,0,MATCH(L$360,$H$360:$K$360,0))*INDEX($J$354:$R$357,MATCH(L$360,$I$354:$I$357,0),MATCH(L$359,$J$353:$R$353,0))</f>
        <v>2</v>
      </c>
      <c r="M369" s="1004" cm="1">
        <f t="array" ref="M369">INDEX($H369:$K369,0,MATCH(M$360,$H$360:$K$360,0))*INDEX($J$354:$R$357,MATCH(M$360,$I$354:$I$357,0),MATCH(M$359,$J$353:$R$353,0))</f>
        <v>1</v>
      </c>
      <c r="N369" s="1004" cm="1">
        <f t="array" ref="N369">INDEX($H369:$K369,0,MATCH(N$360,$H$360:$K$360,0))*INDEX($J$354:$R$357,MATCH(N$360,$I$354:$I$357,0),MATCH(N$359,$J$353:$R$353,0))</f>
        <v>3</v>
      </c>
      <c r="O369" s="1004" cm="1">
        <f t="array" ref="O369">INDEX($H369:$K369,0,MATCH(O$360,$H$360:$K$360,0))*INDEX($J$354:$R$357,MATCH(O$360,$I$354:$I$357,0),MATCH(O$359,$J$353:$R$353,0))</f>
        <v>1</v>
      </c>
      <c r="P369" s="1004" cm="1">
        <f t="array" ref="P369">INDEX($H369:$K369,0,MATCH(P$360,$H$360:$K$360,0))*INDEX($J$354:$R$357,MATCH(P$360,$I$354:$I$357,0),MATCH(P$359,$J$353:$R$353,0))</f>
        <v>2</v>
      </c>
      <c r="Q369" s="1004" cm="1">
        <f t="array" ref="Q369">INDEX($H369:$K369,0,MATCH(Q$360,$H$360:$K$360,0))*INDEX($J$354:$R$357,MATCH(Q$360,$I$354:$I$357,0),MATCH(Q$359,$J$353:$R$353,0))</f>
        <v>1</v>
      </c>
      <c r="R369" s="1004" cm="1">
        <f t="array" ref="R369">INDEX($H369:$K369,0,MATCH(R$360,$H$360:$K$360,0))*INDEX($J$354:$R$357,MATCH(R$360,$I$354:$I$357,0),MATCH(R$359,$J$353:$R$353,0))</f>
        <v>3</v>
      </c>
      <c r="S369" s="1004" cm="1">
        <f t="array" ref="S369">INDEX($H369:$K369,0,MATCH(S$360,$H$360:$K$360,0))*INDEX($J$354:$R$357,MATCH(S$360,$I$354:$I$357,0),MATCH(S$359,$J$353:$R$353,0))</f>
        <v>1</v>
      </c>
      <c r="T369" s="1004" cm="1">
        <f t="array" ref="T369">INDEX($H369:$K369,0,MATCH(T$360,$H$360:$K$360,0))*INDEX($J$354:$R$357,MATCH(T$360,$I$354:$I$357,0),MATCH(T$359,$J$353:$R$353,0))</f>
        <v>2</v>
      </c>
      <c r="U369" s="1004" cm="1">
        <f t="array" ref="U369">INDEX($H369:$K369,0,MATCH(U$360,$H$360:$K$360,0))*INDEX($J$354:$R$357,MATCH(U$360,$I$354:$I$357,0),MATCH(U$359,$J$353:$R$353,0))</f>
        <v>1</v>
      </c>
      <c r="V369" s="1004" cm="1">
        <f t="array" ref="V369">INDEX($H369:$K369,0,MATCH(V$360,$H$360:$K$360,0))*INDEX($J$354:$R$357,MATCH(V$360,$I$354:$I$357,0),MATCH(V$359,$J$353:$R$353,0))</f>
        <v>3</v>
      </c>
      <c r="W369" s="1004" cm="1">
        <f t="array" ref="W369">INDEX($H369:$K369,0,MATCH(W$360,$H$360:$K$360,0))*INDEX($J$354:$R$357,MATCH(W$360,$I$354:$I$357,0),MATCH(W$359,$J$353:$R$353,0))</f>
        <v>1</v>
      </c>
      <c r="X369" s="1004" cm="1">
        <f t="array" ref="X369">INDEX($H369:$K369,0,MATCH(X$360,$H$360:$K$360,0))*INDEX($J$354:$R$357,MATCH(X$360,$I$354:$I$357,0),MATCH(X$359,$J$353:$R$353,0))</f>
        <v>2</v>
      </c>
      <c r="Y369" s="1004" cm="1">
        <f t="array" ref="Y369">INDEX($H369:$K369,0,MATCH(Y$360,$H$360:$K$360,0))*INDEX($J$354:$R$357,MATCH(Y$360,$I$354:$I$357,0),MATCH(Y$359,$J$353:$R$353,0))</f>
        <v>1</v>
      </c>
      <c r="Z369" s="1004" cm="1">
        <f t="array" ref="Z369">INDEX($H369:$K369,0,MATCH(Z$360,$H$360:$K$360,0))*INDEX($J$354:$R$357,MATCH(Z$360,$I$354:$I$357,0),MATCH(Z$359,$J$353:$R$353,0))</f>
        <v>3</v>
      </c>
      <c r="AA369" s="1004" cm="1">
        <f t="array" ref="AA369">INDEX($H369:$K369,0,MATCH(AA$360,$H$360:$K$360,0))*INDEX($J$354:$R$357,MATCH(AA$360,$I$354:$I$357,0),MATCH(AA$359,$J$353:$R$353,0))</f>
        <v>1</v>
      </c>
      <c r="AB369" s="1004" cm="1">
        <f t="array" ref="AB369">INDEX($H369:$K369,0,MATCH(AB$360,$H$360:$K$360,0))*INDEX($J$354:$R$357,MATCH(AB$360,$I$354:$I$357,0),MATCH(AB$359,$J$353:$R$353,0))</f>
        <v>1</v>
      </c>
      <c r="AC369" s="1004" cm="1">
        <f t="array" ref="AC369">INDEX($H369:$K369,0,MATCH(AC$360,$H$360:$K$360,0))*INDEX($J$354:$R$357,MATCH(AC$360,$I$354:$I$357,0),MATCH(AC$359,$J$353:$R$353,0))</f>
        <v>1</v>
      </c>
      <c r="AD369" s="1004" cm="1">
        <f t="array" ref="AD369">INDEX($H369:$K369,0,MATCH(AD$360,$H$360:$K$360,0))*INDEX($J$354:$R$357,MATCH(AD$360,$I$354:$I$357,0),MATCH(AD$359,$J$353:$R$353,0))</f>
        <v>3</v>
      </c>
      <c r="AE369" s="1004" cm="1">
        <f t="array" ref="AE369">INDEX($H369:$K369,0,MATCH(AE$360,$H$360:$K$360,0))*INDEX($J$354:$R$357,MATCH(AE$360,$I$354:$I$357,0),MATCH(AE$359,$J$353:$R$353,0))</f>
        <v>1</v>
      </c>
      <c r="AF369" s="1004" cm="1">
        <f t="array" ref="AF369">INDEX($H369:$K369,0,MATCH(AF$360,$H$360:$K$360,0))*INDEX($J$354:$R$357,MATCH(AF$360,$I$354:$I$357,0),MATCH(AF$359,$J$353:$R$353,0))</f>
        <v>1</v>
      </c>
      <c r="AG369" s="1004" cm="1">
        <f t="array" ref="AG369">INDEX($H369:$K369,0,MATCH(AG$360,$H$360:$K$360,0))*INDEX($J$354:$R$357,MATCH(AG$360,$I$354:$I$357,0),MATCH(AG$359,$J$353:$R$353,0))</f>
        <v>1</v>
      </c>
      <c r="AH369" s="1004" cm="1">
        <f t="array" ref="AH369">INDEX($H369:$K369,0,MATCH(AH$360,$H$360:$K$360,0))*INDEX($J$354:$R$357,MATCH(AH$360,$I$354:$I$357,0),MATCH(AH$359,$J$353:$R$353,0))</f>
        <v>3</v>
      </c>
      <c r="AI369" s="1004" cm="1">
        <f t="array" ref="AI369">INDEX($H369:$K369,0,MATCH(AI$360,$H$360:$K$360,0))*INDEX($J$354:$R$357,MATCH(AI$360,$I$354:$I$357,0),MATCH(AI$359,$J$353:$R$353,0))</f>
        <v>1</v>
      </c>
      <c r="AJ369" s="1004" cm="1">
        <f t="array" ref="AJ369">INDEX($H369:$K369,0,MATCH(AJ$360,$H$360:$K$360,0))*INDEX($J$354:$R$357,MATCH(AJ$360,$I$354:$I$357,0),MATCH(AJ$359,$J$353:$R$353,0))</f>
        <v>1</v>
      </c>
      <c r="AK369" s="1004" cm="1">
        <f t="array" ref="AK369">INDEX($H369:$K369,0,MATCH(AK$360,$H$360:$K$360,0))*INDEX($J$354:$R$357,MATCH(AK$360,$I$354:$I$357,0),MATCH(AK$359,$J$353:$R$353,0))</f>
        <v>1</v>
      </c>
      <c r="AL369" s="1004" cm="1">
        <f t="array" ref="AL369">INDEX($H369:$K369,0,MATCH(AL$360,$H$360:$K$360,0))*INDEX($J$354:$R$357,MATCH(AL$360,$I$354:$I$357,0),MATCH(AL$359,$J$353:$R$353,0))</f>
        <v>3</v>
      </c>
      <c r="AM369" s="1004" cm="1">
        <f t="array" ref="AM369">INDEX($H369:$K369,0,MATCH(AM$360,$H$360:$K$360,0))*INDEX($J$354:$R$357,MATCH(AM$360,$I$354:$I$357,0),MATCH(AM$359,$J$353:$R$353,0))</f>
        <v>1</v>
      </c>
      <c r="AN369" s="1004" cm="1">
        <f t="array" ref="AN369">INDEX($H369:$K369,0,MATCH(AN$360,$H$360:$K$360,0))*INDEX($J$354:$R$357,MATCH(AN$360,$I$354:$I$357,0),MATCH(AN$359,$J$353:$R$353,0))</f>
        <v>1</v>
      </c>
      <c r="AO369" s="1004" cm="1">
        <f t="array" ref="AO369">INDEX($H369:$K369,0,MATCH(AO$360,$H$360:$K$360,0))*INDEX($J$354:$R$357,MATCH(AO$360,$I$354:$I$357,0),MATCH(AO$359,$J$353:$R$353,0))</f>
        <v>1</v>
      </c>
      <c r="AP369" s="1004" cm="1">
        <f t="array" ref="AP369">INDEX($H369:$K369,0,MATCH(AP$360,$H$360:$K$360,0))*INDEX($J$354:$R$357,MATCH(AP$360,$I$354:$I$357,0),MATCH(AP$359,$J$353:$R$353,0))</f>
        <v>3</v>
      </c>
      <c r="AQ369" s="1004" cm="1">
        <f t="array" ref="AQ369">INDEX($H369:$K369,0,MATCH(AQ$360,$H$360:$K$360,0))*INDEX($J$354:$R$357,MATCH(AQ$360,$I$354:$I$357,0),MATCH(AQ$359,$J$353:$R$353,0))</f>
        <v>1</v>
      </c>
      <c r="AR369" s="1004" cm="1">
        <f t="array" ref="AR369">INDEX($H369:$K369,0,MATCH(AR$360,$H$360:$K$360,0))*INDEX($J$354:$R$357,MATCH(AR$360,$I$354:$I$357,0),MATCH(AR$359,$J$353:$R$353,0))</f>
        <v>1</v>
      </c>
      <c r="AS369" s="1004" cm="1">
        <f t="array" ref="AS369">INDEX($H369:$K369,0,MATCH(AS$360,$H$360:$K$360,0))*INDEX($J$354:$R$357,MATCH(AS$360,$I$354:$I$357,0),MATCH(AS$359,$J$353:$R$353,0))</f>
        <v>1</v>
      </c>
      <c r="AT369" s="1004" cm="1">
        <f t="array" ref="AT369">INDEX($H369:$K369,0,MATCH(AT$360,$H$360:$K$360,0))*INDEX($J$354:$R$357,MATCH(AT$360,$I$354:$I$357,0),MATCH(AT$359,$J$353:$R$353,0))</f>
        <v>3</v>
      </c>
      <c r="AU369" s="1004"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4" cm="1">
        <f t="array" ref="L370">INDEX($H370:$K370,0,MATCH(L$360,$H$360:$K$360,0))*INDEX($J$354:$R$357,MATCH(L$360,$I$354:$I$357,0),MATCH(L$359,$J$353:$R$353,0))</f>
        <v>2</v>
      </c>
      <c r="M370" s="1004" cm="1">
        <f t="array" ref="M370">INDEX($H370:$K370,0,MATCH(M$360,$H$360:$K$360,0))*INDEX($J$354:$R$357,MATCH(M$360,$I$354:$I$357,0),MATCH(M$359,$J$353:$R$353,0))</f>
        <v>1</v>
      </c>
      <c r="N370" s="1004" cm="1">
        <f t="array" ref="N370">INDEX($H370:$K370,0,MATCH(N$360,$H$360:$K$360,0))*INDEX($J$354:$R$357,MATCH(N$360,$I$354:$I$357,0),MATCH(N$359,$J$353:$R$353,0))</f>
        <v>3</v>
      </c>
      <c r="O370" s="1004" cm="1">
        <f t="array" ref="O370">INDEX($H370:$K370,0,MATCH(O$360,$H$360:$K$360,0))*INDEX($J$354:$R$357,MATCH(O$360,$I$354:$I$357,0),MATCH(O$359,$J$353:$R$353,0))</f>
        <v>1</v>
      </c>
      <c r="P370" s="1004" cm="1">
        <f t="array" ref="P370">INDEX($H370:$K370,0,MATCH(P$360,$H$360:$K$360,0))*INDEX($J$354:$R$357,MATCH(P$360,$I$354:$I$357,0),MATCH(P$359,$J$353:$R$353,0))</f>
        <v>2</v>
      </c>
      <c r="Q370" s="1004" cm="1">
        <f t="array" ref="Q370">INDEX($H370:$K370,0,MATCH(Q$360,$H$360:$K$360,0))*INDEX($J$354:$R$357,MATCH(Q$360,$I$354:$I$357,0),MATCH(Q$359,$J$353:$R$353,0))</f>
        <v>1</v>
      </c>
      <c r="R370" s="1004" cm="1">
        <f t="array" ref="R370">INDEX($H370:$K370,0,MATCH(R$360,$H$360:$K$360,0))*INDEX($J$354:$R$357,MATCH(R$360,$I$354:$I$357,0),MATCH(R$359,$J$353:$R$353,0))</f>
        <v>3</v>
      </c>
      <c r="S370" s="1004" cm="1">
        <f t="array" ref="S370">INDEX($H370:$K370,0,MATCH(S$360,$H$360:$K$360,0))*INDEX($J$354:$R$357,MATCH(S$360,$I$354:$I$357,0),MATCH(S$359,$J$353:$R$353,0))</f>
        <v>1</v>
      </c>
      <c r="T370" s="1004" cm="1">
        <f t="array" ref="T370">INDEX($H370:$K370,0,MATCH(T$360,$H$360:$K$360,0))*INDEX($J$354:$R$357,MATCH(T$360,$I$354:$I$357,0),MATCH(T$359,$J$353:$R$353,0))</f>
        <v>2</v>
      </c>
      <c r="U370" s="1004" cm="1">
        <f t="array" ref="U370">INDEX($H370:$K370,0,MATCH(U$360,$H$360:$K$360,0))*INDEX($J$354:$R$357,MATCH(U$360,$I$354:$I$357,0),MATCH(U$359,$J$353:$R$353,0))</f>
        <v>1</v>
      </c>
      <c r="V370" s="1004" cm="1">
        <f t="array" ref="V370">INDEX($H370:$K370,0,MATCH(V$360,$H$360:$K$360,0))*INDEX($J$354:$R$357,MATCH(V$360,$I$354:$I$357,0),MATCH(V$359,$J$353:$R$353,0))</f>
        <v>3</v>
      </c>
      <c r="W370" s="1004" cm="1">
        <f t="array" ref="W370">INDEX($H370:$K370,0,MATCH(W$360,$H$360:$K$360,0))*INDEX($J$354:$R$357,MATCH(W$360,$I$354:$I$357,0),MATCH(W$359,$J$353:$R$353,0))</f>
        <v>1</v>
      </c>
      <c r="X370" s="1004" cm="1">
        <f t="array" ref="X370">INDEX($H370:$K370,0,MATCH(X$360,$H$360:$K$360,0))*INDEX($J$354:$R$357,MATCH(X$360,$I$354:$I$357,0),MATCH(X$359,$J$353:$R$353,0))</f>
        <v>2</v>
      </c>
      <c r="Y370" s="1004" cm="1">
        <f t="array" ref="Y370">INDEX($H370:$K370,0,MATCH(Y$360,$H$360:$K$360,0))*INDEX($J$354:$R$357,MATCH(Y$360,$I$354:$I$357,0),MATCH(Y$359,$J$353:$R$353,0))</f>
        <v>1</v>
      </c>
      <c r="Z370" s="1004" cm="1">
        <f t="array" ref="Z370">INDEX($H370:$K370,0,MATCH(Z$360,$H$360:$K$360,0))*INDEX($J$354:$R$357,MATCH(Z$360,$I$354:$I$357,0),MATCH(Z$359,$J$353:$R$353,0))</f>
        <v>3</v>
      </c>
      <c r="AA370" s="1004" cm="1">
        <f t="array" ref="AA370">INDEX($H370:$K370,0,MATCH(AA$360,$H$360:$K$360,0))*INDEX($J$354:$R$357,MATCH(AA$360,$I$354:$I$357,0),MATCH(AA$359,$J$353:$R$353,0))</f>
        <v>1</v>
      </c>
      <c r="AB370" s="1004" cm="1">
        <f t="array" ref="AB370">INDEX($H370:$K370,0,MATCH(AB$360,$H$360:$K$360,0))*INDEX($J$354:$R$357,MATCH(AB$360,$I$354:$I$357,0),MATCH(AB$359,$J$353:$R$353,0))</f>
        <v>1</v>
      </c>
      <c r="AC370" s="1004" cm="1">
        <f t="array" ref="AC370">INDEX($H370:$K370,0,MATCH(AC$360,$H$360:$K$360,0))*INDEX($J$354:$R$357,MATCH(AC$360,$I$354:$I$357,0),MATCH(AC$359,$J$353:$R$353,0))</f>
        <v>1</v>
      </c>
      <c r="AD370" s="1004" cm="1">
        <f t="array" ref="AD370">INDEX($H370:$K370,0,MATCH(AD$360,$H$360:$K$360,0))*INDEX($J$354:$R$357,MATCH(AD$360,$I$354:$I$357,0),MATCH(AD$359,$J$353:$R$353,0))</f>
        <v>3</v>
      </c>
      <c r="AE370" s="1004" cm="1">
        <f t="array" ref="AE370">INDEX($H370:$K370,0,MATCH(AE$360,$H$360:$K$360,0))*INDEX($J$354:$R$357,MATCH(AE$360,$I$354:$I$357,0),MATCH(AE$359,$J$353:$R$353,0))</f>
        <v>1</v>
      </c>
      <c r="AF370" s="1004" cm="1">
        <f t="array" ref="AF370">INDEX($H370:$K370,0,MATCH(AF$360,$H$360:$K$360,0))*INDEX($J$354:$R$357,MATCH(AF$360,$I$354:$I$357,0),MATCH(AF$359,$J$353:$R$353,0))</f>
        <v>1</v>
      </c>
      <c r="AG370" s="1004" cm="1">
        <f t="array" ref="AG370">INDEX($H370:$K370,0,MATCH(AG$360,$H$360:$K$360,0))*INDEX($J$354:$R$357,MATCH(AG$360,$I$354:$I$357,0),MATCH(AG$359,$J$353:$R$353,0))</f>
        <v>1</v>
      </c>
      <c r="AH370" s="1004" cm="1">
        <f t="array" ref="AH370">INDEX($H370:$K370,0,MATCH(AH$360,$H$360:$K$360,0))*INDEX($J$354:$R$357,MATCH(AH$360,$I$354:$I$357,0),MATCH(AH$359,$J$353:$R$353,0))</f>
        <v>3</v>
      </c>
      <c r="AI370" s="1004" cm="1">
        <f t="array" ref="AI370">INDEX($H370:$K370,0,MATCH(AI$360,$H$360:$K$360,0))*INDEX($J$354:$R$357,MATCH(AI$360,$I$354:$I$357,0),MATCH(AI$359,$J$353:$R$353,0))</f>
        <v>1</v>
      </c>
      <c r="AJ370" s="1004" cm="1">
        <f t="array" ref="AJ370">INDEX($H370:$K370,0,MATCH(AJ$360,$H$360:$K$360,0))*INDEX($J$354:$R$357,MATCH(AJ$360,$I$354:$I$357,0),MATCH(AJ$359,$J$353:$R$353,0))</f>
        <v>1</v>
      </c>
      <c r="AK370" s="1004" cm="1">
        <f t="array" ref="AK370">INDEX($H370:$K370,0,MATCH(AK$360,$H$360:$K$360,0))*INDEX($J$354:$R$357,MATCH(AK$360,$I$354:$I$357,0),MATCH(AK$359,$J$353:$R$353,0))</f>
        <v>1</v>
      </c>
      <c r="AL370" s="1004" cm="1">
        <f t="array" ref="AL370">INDEX($H370:$K370,0,MATCH(AL$360,$H$360:$K$360,0))*INDEX($J$354:$R$357,MATCH(AL$360,$I$354:$I$357,0),MATCH(AL$359,$J$353:$R$353,0))</f>
        <v>3</v>
      </c>
      <c r="AM370" s="1004" cm="1">
        <f t="array" ref="AM370">INDEX($H370:$K370,0,MATCH(AM$360,$H$360:$K$360,0))*INDEX($J$354:$R$357,MATCH(AM$360,$I$354:$I$357,0),MATCH(AM$359,$J$353:$R$353,0))</f>
        <v>1</v>
      </c>
      <c r="AN370" s="1004" cm="1">
        <f t="array" ref="AN370">INDEX($H370:$K370,0,MATCH(AN$360,$H$360:$K$360,0))*INDEX($J$354:$R$357,MATCH(AN$360,$I$354:$I$357,0),MATCH(AN$359,$J$353:$R$353,0))</f>
        <v>1</v>
      </c>
      <c r="AO370" s="1004" cm="1">
        <f t="array" ref="AO370">INDEX($H370:$K370,0,MATCH(AO$360,$H$360:$K$360,0))*INDEX($J$354:$R$357,MATCH(AO$360,$I$354:$I$357,0),MATCH(AO$359,$J$353:$R$353,0))</f>
        <v>1</v>
      </c>
      <c r="AP370" s="1004" cm="1">
        <f t="array" ref="AP370">INDEX($H370:$K370,0,MATCH(AP$360,$H$360:$K$360,0))*INDEX($J$354:$R$357,MATCH(AP$360,$I$354:$I$357,0),MATCH(AP$359,$J$353:$R$353,0))</f>
        <v>3</v>
      </c>
      <c r="AQ370" s="1004" cm="1">
        <f t="array" ref="AQ370">INDEX($H370:$K370,0,MATCH(AQ$360,$H$360:$K$360,0))*INDEX($J$354:$R$357,MATCH(AQ$360,$I$354:$I$357,0),MATCH(AQ$359,$J$353:$R$353,0))</f>
        <v>1</v>
      </c>
      <c r="AR370" s="1004" cm="1">
        <f t="array" ref="AR370">INDEX($H370:$K370,0,MATCH(AR$360,$H$360:$K$360,0))*INDEX($J$354:$R$357,MATCH(AR$360,$I$354:$I$357,0),MATCH(AR$359,$J$353:$R$353,0))</f>
        <v>1</v>
      </c>
      <c r="AS370" s="1004" cm="1">
        <f t="array" ref="AS370">INDEX($H370:$K370,0,MATCH(AS$360,$H$360:$K$360,0))*INDEX($J$354:$R$357,MATCH(AS$360,$I$354:$I$357,0),MATCH(AS$359,$J$353:$R$353,0))</f>
        <v>1</v>
      </c>
      <c r="AT370" s="1004" cm="1">
        <f t="array" ref="AT370">INDEX($H370:$K370,0,MATCH(AT$360,$H$360:$K$360,0))*INDEX($J$354:$R$357,MATCH(AT$360,$I$354:$I$357,0),MATCH(AT$359,$J$353:$R$353,0))</f>
        <v>3</v>
      </c>
      <c r="AU370" s="1004"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4" cm="1">
        <f t="array" ref="L371">INDEX($H371:$K371,0,MATCH(L$360,$H$360:$K$360,0))*INDEX($J$354:$R$357,MATCH(L$360,$I$354:$I$357,0),MATCH(L$359,$J$353:$R$353,0))</f>
        <v>2</v>
      </c>
      <c r="M371" s="1004" cm="1">
        <f t="array" ref="M371">INDEX($H371:$K371,0,MATCH(M$360,$H$360:$K$360,0))*INDEX($J$354:$R$357,MATCH(M$360,$I$354:$I$357,0),MATCH(M$359,$J$353:$R$353,0))</f>
        <v>1</v>
      </c>
      <c r="N371" s="1004" cm="1">
        <f t="array" ref="N371">INDEX($H371:$K371,0,MATCH(N$360,$H$360:$K$360,0))*INDEX($J$354:$R$357,MATCH(N$360,$I$354:$I$357,0),MATCH(N$359,$J$353:$R$353,0))</f>
        <v>1</v>
      </c>
      <c r="O371" s="1004" cm="1">
        <f t="array" ref="O371">INDEX($H371:$K371,0,MATCH(O$360,$H$360:$K$360,0))*INDEX($J$354:$R$357,MATCH(O$360,$I$354:$I$357,0),MATCH(O$359,$J$353:$R$353,0))</f>
        <v>1</v>
      </c>
      <c r="P371" s="1004" cm="1">
        <f t="array" ref="P371">INDEX($H371:$K371,0,MATCH(P$360,$H$360:$K$360,0))*INDEX($J$354:$R$357,MATCH(P$360,$I$354:$I$357,0),MATCH(P$359,$J$353:$R$353,0))</f>
        <v>2</v>
      </c>
      <c r="Q371" s="1004" cm="1">
        <f t="array" ref="Q371">INDEX($H371:$K371,0,MATCH(Q$360,$H$360:$K$360,0))*INDEX($J$354:$R$357,MATCH(Q$360,$I$354:$I$357,0),MATCH(Q$359,$J$353:$R$353,0))</f>
        <v>1</v>
      </c>
      <c r="R371" s="1004" cm="1">
        <f t="array" ref="R371">INDEX($H371:$K371,0,MATCH(R$360,$H$360:$K$360,0))*INDEX($J$354:$R$357,MATCH(R$360,$I$354:$I$357,0),MATCH(R$359,$J$353:$R$353,0))</f>
        <v>1</v>
      </c>
      <c r="S371" s="1004" cm="1">
        <f t="array" ref="S371">INDEX($H371:$K371,0,MATCH(S$360,$H$360:$K$360,0))*INDEX($J$354:$R$357,MATCH(S$360,$I$354:$I$357,0),MATCH(S$359,$J$353:$R$353,0))</f>
        <v>1</v>
      </c>
      <c r="T371" s="1004" cm="1">
        <f t="array" ref="T371">INDEX($H371:$K371,0,MATCH(T$360,$H$360:$K$360,0))*INDEX($J$354:$R$357,MATCH(T$360,$I$354:$I$357,0),MATCH(T$359,$J$353:$R$353,0))</f>
        <v>2</v>
      </c>
      <c r="U371" s="1004" cm="1">
        <f t="array" ref="U371">INDEX($H371:$K371,0,MATCH(U$360,$H$360:$K$360,0))*INDEX($J$354:$R$357,MATCH(U$360,$I$354:$I$357,0),MATCH(U$359,$J$353:$R$353,0))</f>
        <v>1</v>
      </c>
      <c r="V371" s="1004" cm="1">
        <f t="array" ref="V371">INDEX($H371:$K371,0,MATCH(V$360,$H$360:$K$360,0))*INDEX($J$354:$R$357,MATCH(V$360,$I$354:$I$357,0),MATCH(V$359,$J$353:$R$353,0))</f>
        <v>1</v>
      </c>
      <c r="W371" s="1004" cm="1">
        <f t="array" ref="W371">INDEX($H371:$K371,0,MATCH(W$360,$H$360:$K$360,0))*INDEX($J$354:$R$357,MATCH(W$360,$I$354:$I$357,0),MATCH(W$359,$J$353:$R$353,0))</f>
        <v>1</v>
      </c>
      <c r="X371" s="1004" cm="1">
        <f t="array" ref="X371">INDEX($H371:$K371,0,MATCH(X$360,$H$360:$K$360,0))*INDEX($J$354:$R$357,MATCH(X$360,$I$354:$I$357,0),MATCH(X$359,$J$353:$R$353,0))</f>
        <v>2</v>
      </c>
      <c r="Y371" s="1004" cm="1">
        <f t="array" ref="Y371">INDEX($H371:$K371,0,MATCH(Y$360,$H$360:$K$360,0))*INDEX($J$354:$R$357,MATCH(Y$360,$I$354:$I$357,0),MATCH(Y$359,$J$353:$R$353,0))</f>
        <v>1</v>
      </c>
      <c r="Z371" s="1004" cm="1">
        <f t="array" ref="Z371">INDEX($H371:$K371,0,MATCH(Z$360,$H$360:$K$360,0))*INDEX($J$354:$R$357,MATCH(Z$360,$I$354:$I$357,0),MATCH(Z$359,$J$353:$R$353,0))</f>
        <v>1</v>
      </c>
      <c r="AA371" s="1004" cm="1">
        <f t="array" ref="AA371">INDEX($H371:$K371,0,MATCH(AA$360,$H$360:$K$360,0))*INDEX($J$354:$R$357,MATCH(AA$360,$I$354:$I$357,0),MATCH(AA$359,$J$353:$R$353,0))</f>
        <v>1</v>
      </c>
      <c r="AB371" s="1004" cm="1">
        <f t="array" ref="AB371">INDEX($H371:$K371,0,MATCH(AB$360,$H$360:$K$360,0))*INDEX($J$354:$R$357,MATCH(AB$360,$I$354:$I$357,0),MATCH(AB$359,$J$353:$R$353,0))</f>
        <v>1</v>
      </c>
      <c r="AC371" s="1004" cm="1">
        <f t="array" ref="AC371">INDEX($H371:$K371,0,MATCH(AC$360,$H$360:$K$360,0))*INDEX($J$354:$R$357,MATCH(AC$360,$I$354:$I$357,0),MATCH(AC$359,$J$353:$R$353,0))</f>
        <v>1</v>
      </c>
      <c r="AD371" s="1004" cm="1">
        <f t="array" ref="AD371">INDEX($H371:$K371,0,MATCH(AD$360,$H$360:$K$360,0))*INDEX($J$354:$R$357,MATCH(AD$360,$I$354:$I$357,0),MATCH(AD$359,$J$353:$R$353,0))</f>
        <v>1</v>
      </c>
      <c r="AE371" s="1004" cm="1">
        <f t="array" ref="AE371">INDEX($H371:$K371,0,MATCH(AE$360,$H$360:$K$360,0))*INDEX($J$354:$R$357,MATCH(AE$360,$I$354:$I$357,0),MATCH(AE$359,$J$353:$R$353,0))</f>
        <v>1</v>
      </c>
      <c r="AF371" s="1004" cm="1">
        <f t="array" ref="AF371">INDEX($H371:$K371,0,MATCH(AF$360,$H$360:$K$360,0))*INDEX($J$354:$R$357,MATCH(AF$360,$I$354:$I$357,0),MATCH(AF$359,$J$353:$R$353,0))</f>
        <v>1</v>
      </c>
      <c r="AG371" s="1004" cm="1">
        <f t="array" ref="AG371">INDEX($H371:$K371,0,MATCH(AG$360,$H$360:$K$360,0))*INDEX($J$354:$R$357,MATCH(AG$360,$I$354:$I$357,0),MATCH(AG$359,$J$353:$R$353,0))</f>
        <v>1</v>
      </c>
      <c r="AH371" s="1004" cm="1">
        <f t="array" ref="AH371">INDEX($H371:$K371,0,MATCH(AH$360,$H$360:$K$360,0))*INDEX($J$354:$R$357,MATCH(AH$360,$I$354:$I$357,0),MATCH(AH$359,$J$353:$R$353,0))</f>
        <v>1</v>
      </c>
      <c r="AI371" s="1004" cm="1">
        <f t="array" ref="AI371">INDEX($H371:$K371,0,MATCH(AI$360,$H$360:$K$360,0))*INDEX($J$354:$R$357,MATCH(AI$360,$I$354:$I$357,0),MATCH(AI$359,$J$353:$R$353,0))</f>
        <v>1</v>
      </c>
      <c r="AJ371" s="1004" cm="1">
        <f t="array" ref="AJ371">INDEX($H371:$K371,0,MATCH(AJ$360,$H$360:$K$360,0))*INDEX($J$354:$R$357,MATCH(AJ$360,$I$354:$I$357,0),MATCH(AJ$359,$J$353:$R$353,0))</f>
        <v>1</v>
      </c>
      <c r="AK371" s="1004" cm="1">
        <f t="array" ref="AK371">INDEX($H371:$K371,0,MATCH(AK$360,$H$360:$K$360,0))*INDEX($J$354:$R$357,MATCH(AK$360,$I$354:$I$357,0),MATCH(AK$359,$J$353:$R$353,0))</f>
        <v>1</v>
      </c>
      <c r="AL371" s="1004" cm="1">
        <f t="array" ref="AL371">INDEX($H371:$K371,0,MATCH(AL$360,$H$360:$K$360,0))*INDEX($J$354:$R$357,MATCH(AL$360,$I$354:$I$357,0),MATCH(AL$359,$J$353:$R$353,0))</f>
        <v>1</v>
      </c>
      <c r="AM371" s="1004" cm="1">
        <f t="array" ref="AM371">INDEX($H371:$K371,0,MATCH(AM$360,$H$360:$K$360,0))*INDEX($J$354:$R$357,MATCH(AM$360,$I$354:$I$357,0),MATCH(AM$359,$J$353:$R$353,0))</f>
        <v>1</v>
      </c>
      <c r="AN371" s="1004" cm="1">
        <f t="array" ref="AN371">INDEX($H371:$K371,0,MATCH(AN$360,$H$360:$K$360,0))*INDEX($J$354:$R$357,MATCH(AN$360,$I$354:$I$357,0),MATCH(AN$359,$J$353:$R$353,0))</f>
        <v>1</v>
      </c>
      <c r="AO371" s="1004" cm="1">
        <f t="array" ref="AO371">INDEX($H371:$K371,0,MATCH(AO$360,$H$360:$K$360,0))*INDEX($J$354:$R$357,MATCH(AO$360,$I$354:$I$357,0),MATCH(AO$359,$J$353:$R$353,0))</f>
        <v>1</v>
      </c>
      <c r="AP371" s="1004" cm="1">
        <f t="array" ref="AP371">INDEX($H371:$K371,0,MATCH(AP$360,$H$360:$K$360,0))*INDEX($J$354:$R$357,MATCH(AP$360,$I$354:$I$357,0),MATCH(AP$359,$J$353:$R$353,0))</f>
        <v>1</v>
      </c>
      <c r="AQ371" s="1004" cm="1">
        <f t="array" ref="AQ371">INDEX($H371:$K371,0,MATCH(AQ$360,$H$360:$K$360,0))*INDEX($J$354:$R$357,MATCH(AQ$360,$I$354:$I$357,0),MATCH(AQ$359,$J$353:$R$353,0))</f>
        <v>1</v>
      </c>
      <c r="AR371" s="1004" cm="1">
        <f t="array" ref="AR371">INDEX($H371:$K371,0,MATCH(AR$360,$H$360:$K$360,0))*INDEX($J$354:$R$357,MATCH(AR$360,$I$354:$I$357,0),MATCH(AR$359,$J$353:$R$353,0))</f>
        <v>1</v>
      </c>
      <c r="AS371" s="1004" cm="1">
        <f t="array" ref="AS371">INDEX($H371:$K371,0,MATCH(AS$360,$H$360:$K$360,0))*INDEX($J$354:$R$357,MATCH(AS$360,$I$354:$I$357,0),MATCH(AS$359,$J$353:$R$353,0))</f>
        <v>1</v>
      </c>
      <c r="AT371" s="1004" cm="1">
        <f t="array" ref="AT371">INDEX($H371:$K371,0,MATCH(AT$360,$H$360:$K$360,0))*INDEX($J$354:$R$357,MATCH(AT$360,$I$354:$I$357,0),MATCH(AT$359,$J$353:$R$353,0))</f>
        <v>1</v>
      </c>
      <c r="AU371" s="1004"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4" cm="1">
        <f t="array" ref="L372">INDEX($H372:$K372,0,MATCH(L$360,$H$360:$K$360,0))*INDEX($J$354:$R$357,MATCH(L$360,$I$354:$I$357,0),MATCH(L$359,$J$353:$R$353,0))</f>
        <v>2</v>
      </c>
      <c r="M372" s="1004" cm="1">
        <f t="array" ref="M372">INDEX($H372:$K372,0,MATCH(M$360,$H$360:$K$360,0))*INDEX($J$354:$R$357,MATCH(M$360,$I$354:$I$357,0),MATCH(M$359,$J$353:$R$353,0))</f>
        <v>1</v>
      </c>
      <c r="N372" s="1004" cm="1">
        <f t="array" ref="N372">INDEX($H372:$K372,0,MATCH(N$360,$H$360:$K$360,0))*INDEX($J$354:$R$357,MATCH(N$360,$I$354:$I$357,0),MATCH(N$359,$J$353:$R$353,0))</f>
        <v>2</v>
      </c>
      <c r="O372" s="1004" cm="1">
        <f t="array" ref="O372">INDEX($H372:$K372,0,MATCH(O$360,$H$360:$K$360,0))*INDEX($J$354:$R$357,MATCH(O$360,$I$354:$I$357,0),MATCH(O$359,$J$353:$R$353,0))</f>
        <v>2</v>
      </c>
      <c r="P372" s="1004" cm="1">
        <f t="array" ref="P372">INDEX($H372:$K372,0,MATCH(P$360,$H$360:$K$360,0))*INDEX($J$354:$R$357,MATCH(P$360,$I$354:$I$357,0),MATCH(P$359,$J$353:$R$353,0))</f>
        <v>2</v>
      </c>
      <c r="Q372" s="1004" cm="1">
        <f t="array" ref="Q372">INDEX($H372:$K372,0,MATCH(Q$360,$H$360:$K$360,0))*INDEX($J$354:$R$357,MATCH(Q$360,$I$354:$I$357,0),MATCH(Q$359,$J$353:$R$353,0))</f>
        <v>1</v>
      </c>
      <c r="R372" s="1004" cm="1">
        <f t="array" ref="R372">INDEX($H372:$K372,0,MATCH(R$360,$H$360:$K$360,0))*INDEX($J$354:$R$357,MATCH(R$360,$I$354:$I$357,0),MATCH(R$359,$J$353:$R$353,0))</f>
        <v>2</v>
      </c>
      <c r="S372" s="1004" cm="1">
        <f t="array" ref="S372">INDEX($H372:$K372,0,MATCH(S$360,$H$360:$K$360,0))*INDEX($J$354:$R$357,MATCH(S$360,$I$354:$I$357,0),MATCH(S$359,$J$353:$R$353,0))</f>
        <v>2</v>
      </c>
      <c r="T372" s="1004" cm="1">
        <f t="array" ref="T372">INDEX($H372:$K372,0,MATCH(T$360,$H$360:$K$360,0))*INDEX($J$354:$R$357,MATCH(T$360,$I$354:$I$357,0),MATCH(T$359,$J$353:$R$353,0))</f>
        <v>2</v>
      </c>
      <c r="U372" s="1004" cm="1">
        <f t="array" ref="U372">INDEX($H372:$K372,0,MATCH(U$360,$H$360:$K$360,0))*INDEX($J$354:$R$357,MATCH(U$360,$I$354:$I$357,0),MATCH(U$359,$J$353:$R$353,0))</f>
        <v>1</v>
      </c>
      <c r="V372" s="1004" cm="1">
        <f t="array" ref="V372">INDEX($H372:$K372,0,MATCH(V$360,$H$360:$K$360,0))*INDEX($J$354:$R$357,MATCH(V$360,$I$354:$I$357,0),MATCH(V$359,$J$353:$R$353,0))</f>
        <v>2</v>
      </c>
      <c r="W372" s="1004" cm="1">
        <f t="array" ref="W372">INDEX($H372:$K372,0,MATCH(W$360,$H$360:$K$360,0))*INDEX($J$354:$R$357,MATCH(W$360,$I$354:$I$357,0),MATCH(W$359,$J$353:$R$353,0))</f>
        <v>2</v>
      </c>
      <c r="X372" s="1004" cm="1">
        <f t="array" ref="X372">INDEX($H372:$K372,0,MATCH(X$360,$H$360:$K$360,0))*INDEX($J$354:$R$357,MATCH(X$360,$I$354:$I$357,0),MATCH(X$359,$J$353:$R$353,0))</f>
        <v>2</v>
      </c>
      <c r="Y372" s="1004" cm="1">
        <f t="array" ref="Y372">INDEX($H372:$K372,0,MATCH(Y$360,$H$360:$K$360,0))*INDEX($J$354:$R$357,MATCH(Y$360,$I$354:$I$357,0),MATCH(Y$359,$J$353:$R$353,0))</f>
        <v>1</v>
      </c>
      <c r="Z372" s="1004" cm="1">
        <f t="array" ref="Z372">INDEX($H372:$K372,0,MATCH(Z$360,$H$360:$K$360,0))*INDEX($J$354:$R$357,MATCH(Z$360,$I$354:$I$357,0),MATCH(Z$359,$J$353:$R$353,0))</f>
        <v>2</v>
      </c>
      <c r="AA372" s="1004" cm="1">
        <f t="array" ref="AA372">INDEX($H372:$K372,0,MATCH(AA$360,$H$360:$K$360,0))*INDEX($J$354:$R$357,MATCH(AA$360,$I$354:$I$357,0),MATCH(AA$359,$J$353:$R$353,0))</f>
        <v>2</v>
      </c>
      <c r="AB372" s="1004" cm="1">
        <f t="array" ref="AB372">INDEX($H372:$K372,0,MATCH(AB$360,$H$360:$K$360,0))*INDEX($J$354:$R$357,MATCH(AB$360,$I$354:$I$357,0),MATCH(AB$359,$J$353:$R$353,0))</f>
        <v>1</v>
      </c>
      <c r="AC372" s="1004" cm="1">
        <f t="array" ref="AC372">INDEX($H372:$K372,0,MATCH(AC$360,$H$360:$K$360,0))*INDEX($J$354:$R$357,MATCH(AC$360,$I$354:$I$357,0),MATCH(AC$359,$J$353:$R$353,0))</f>
        <v>1</v>
      </c>
      <c r="AD372" s="1004" cm="1">
        <f t="array" ref="AD372">INDEX($H372:$K372,0,MATCH(AD$360,$H$360:$K$360,0))*INDEX($J$354:$R$357,MATCH(AD$360,$I$354:$I$357,0),MATCH(AD$359,$J$353:$R$353,0))</f>
        <v>2</v>
      </c>
      <c r="AE372" s="1004" cm="1">
        <f t="array" ref="AE372">INDEX($H372:$K372,0,MATCH(AE$360,$H$360:$K$360,0))*INDEX($J$354:$R$357,MATCH(AE$360,$I$354:$I$357,0),MATCH(AE$359,$J$353:$R$353,0))</f>
        <v>2</v>
      </c>
      <c r="AF372" s="1004" cm="1">
        <f t="array" ref="AF372">INDEX($H372:$K372,0,MATCH(AF$360,$H$360:$K$360,0))*INDEX($J$354:$R$357,MATCH(AF$360,$I$354:$I$357,0),MATCH(AF$359,$J$353:$R$353,0))</f>
        <v>1</v>
      </c>
      <c r="AG372" s="1004" cm="1">
        <f t="array" ref="AG372">INDEX($H372:$K372,0,MATCH(AG$360,$H$360:$K$360,0))*INDEX($J$354:$R$357,MATCH(AG$360,$I$354:$I$357,0),MATCH(AG$359,$J$353:$R$353,0))</f>
        <v>1</v>
      </c>
      <c r="AH372" s="1004" cm="1">
        <f t="array" ref="AH372">INDEX($H372:$K372,0,MATCH(AH$360,$H$360:$K$360,0))*INDEX($J$354:$R$357,MATCH(AH$360,$I$354:$I$357,0),MATCH(AH$359,$J$353:$R$353,0))</f>
        <v>2</v>
      </c>
      <c r="AI372" s="1004" cm="1">
        <f t="array" ref="AI372">INDEX($H372:$K372,0,MATCH(AI$360,$H$360:$K$360,0))*INDEX($J$354:$R$357,MATCH(AI$360,$I$354:$I$357,0),MATCH(AI$359,$J$353:$R$353,0))</f>
        <v>2</v>
      </c>
      <c r="AJ372" s="1004" cm="1">
        <f t="array" ref="AJ372">INDEX($H372:$K372,0,MATCH(AJ$360,$H$360:$K$360,0))*INDEX($J$354:$R$357,MATCH(AJ$360,$I$354:$I$357,0),MATCH(AJ$359,$J$353:$R$353,0))</f>
        <v>1</v>
      </c>
      <c r="AK372" s="1004" cm="1">
        <f t="array" ref="AK372">INDEX($H372:$K372,0,MATCH(AK$360,$H$360:$K$360,0))*INDEX($J$354:$R$357,MATCH(AK$360,$I$354:$I$357,0),MATCH(AK$359,$J$353:$R$353,0))</f>
        <v>1</v>
      </c>
      <c r="AL372" s="1004" cm="1">
        <f t="array" ref="AL372">INDEX($H372:$K372,0,MATCH(AL$360,$H$360:$K$360,0))*INDEX($J$354:$R$357,MATCH(AL$360,$I$354:$I$357,0),MATCH(AL$359,$J$353:$R$353,0))</f>
        <v>2</v>
      </c>
      <c r="AM372" s="1004" cm="1">
        <f t="array" ref="AM372">INDEX($H372:$K372,0,MATCH(AM$360,$H$360:$K$360,0))*INDEX($J$354:$R$357,MATCH(AM$360,$I$354:$I$357,0),MATCH(AM$359,$J$353:$R$353,0))</f>
        <v>2</v>
      </c>
      <c r="AN372" s="1004" cm="1">
        <f t="array" ref="AN372">INDEX($H372:$K372,0,MATCH(AN$360,$H$360:$K$360,0))*INDEX($J$354:$R$357,MATCH(AN$360,$I$354:$I$357,0),MATCH(AN$359,$J$353:$R$353,0))</f>
        <v>1</v>
      </c>
      <c r="AO372" s="1004" cm="1">
        <f t="array" ref="AO372">INDEX($H372:$K372,0,MATCH(AO$360,$H$360:$K$360,0))*INDEX($J$354:$R$357,MATCH(AO$360,$I$354:$I$357,0),MATCH(AO$359,$J$353:$R$353,0))</f>
        <v>1</v>
      </c>
      <c r="AP372" s="1004" cm="1">
        <f t="array" ref="AP372">INDEX($H372:$K372,0,MATCH(AP$360,$H$360:$K$360,0))*INDEX($J$354:$R$357,MATCH(AP$360,$I$354:$I$357,0),MATCH(AP$359,$J$353:$R$353,0))</f>
        <v>2</v>
      </c>
      <c r="AQ372" s="1004" cm="1">
        <f t="array" ref="AQ372">INDEX($H372:$K372,0,MATCH(AQ$360,$H$360:$K$360,0))*INDEX($J$354:$R$357,MATCH(AQ$360,$I$354:$I$357,0),MATCH(AQ$359,$J$353:$R$353,0))</f>
        <v>2</v>
      </c>
      <c r="AR372" s="1004" cm="1">
        <f t="array" ref="AR372">INDEX($H372:$K372,0,MATCH(AR$360,$H$360:$K$360,0))*INDEX($J$354:$R$357,MATCH(AR$360,$I$354:$I$357,0),MATCH(AR$359,$J$353:$R$353,0))</f>
        <v>1</v>
      </c>
      <c r="AS372" s="1004" cm="1">
        <f t="array" ref="AS372">INDEX($H372:$K372,0,MATCH(AS$360,$H$360:$K$360,0))*INDEX($J$354:$R$357,MATCH(AS$360,$I$354:$I$357,0),MATCH(AS$359,$J$353:$R$353,0))</f>
        <v>1</v>
      </c>
      <c r="AT372" s="1004" cm="1">
        <f t="array" ref="AT372">INDEX($H372:$K372,0,MATCH(AT$360,$H$360:$K$360,0))*INDEX($J$354:$R$357,MATCH(AT$360,$I$354:$I$357,0),MATCH(AT$359,$J$353:$R$353,0))</f>
        <v>2</v>
      </c>
      <c r="AU372" s="1004"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4" cm="1">
        <f t="array" ref="L373">INDEX($H373:$K373,0,MATCH(L$360,$H$360:$K$360,0))*INDEX($J$354:$R$357,MATCH(L$360,$I$354:$I$357,0),MATCH(L$359,$J$353:$R$353,0))</f>
        <v>2</v>
      </c>
      <c r="M373" s="1004" cm="1">
        <f t="array" ref="M373">INDEX($H373:$K373,0,MATCH(M$360,$H$360:$K$360,0))*INDEX($J$354:$R$357,MATCH(M$360,$I$354:$I$357,0),MATCH(M$359,$J$353:$R$353,0))</f>
        <v>1</v>
      </c>
      <c r="N373" s="1004" cm="1">
        <f t="array" ref="N373">INDEX($H373:$K373,0,MATCH(N$360,$H$360:$K$360,0))*INDEX($J$354:$R$357,MATCH(N$360,$I$354:$I$357,0),MATCH(N$359,$J$353:$R$353,0))</f>
        <v>2</v>
      </c>
      <c r="O373" s="1004" cm="1">
        <f t="array" ref="O373">INDEX($H373:$K373,0,MATCH(O$360,$H$360:$K$360,0))*INDEX($J$354:$R$357,MATCH(O$360,$I$354:$I$357,0),MATCH(O$359,$J$353:$R$353,0))</f>
        <v>0</v>
      </c>
      <c r="P373" s="1004" cm="1">
        <f t="array" ref="P373">INDEX($H373:$K373,0,MATCH(P$360,$H$360:$K$360,0))*INDEX($J$354:$R$357,MATCH(P$360,$I$354:$I$357,0),MATCH(P$359,$J$353:$R$353,0))</f>
        <v>2</v>
      </c>
      <c r="Q373" s="1004" cm="1">
        <f t="array" ref="Q373">INDEX($H373:$K373,0,MATCH(Q$360,$H$360:$K$360,0))*INDEX($J$354:$R$357,MATCH(Q$360,$I$354:$I$357,0),MATCH(Q$359,$J$353:$R$353,0))</f>
        <v>1</v>
      </c>
      <c r="R373" s="1004" cm="1">
        <f t="array" ref="R373">INDEX($H373:$K373,0,MATCH(R$360,$H$360:$K$360,0))*INDEX($J$354:$R$357,MATCH(R$360,$I$354:$I$357,0),MATCH(R$359,$J$353:$R$353,0))</f>
        <v>2</v>
      </c>
      <c r="S373" s="1004" cm="1">
        <f t="array" ref="S373">INDEX($H373:$K373,0,MATCH(S$360,$H$360:$K$360,0))*INDEX($J$354:$R$357,MATCH(S$360,$I$354:$I$357,0),MATCH(S$359,$J$353:$R$353,0))</f>
        <v>0</v>
      </c>
      <c r="T373" s="1004" cm="1">
        <f t="array" ref="T373">INDEX($H373:$K373,0,MATCH(T$360,$H$360:$K$360,0))*INDEX($J$354:$R$357,MATCH(T$360,$I$354:$I$357,0),MATCH(T$359,$J$353:$R$353,0))</f>
        <v>2</v>
      </c>
      <c r="U373" s="1004" cm="1">
        <f t="array" ref="U373">INDEX($H373:$K373,0,MATCH(U$360,$H$360:$K$360,0))*INDEX($J$354:$R$357,MATCH(U$360,$I$354:$I$357,0),MATCH(U$359,$J$353:$R$353,0))</f>
        <v>1</v>
      </c>
      <c r="V373" s="1004" cm="1">
        <f t="array" ref="V373">INDEX($H373:$K373,0,MATCH(V$360,$H$360:$K$360,0))*INDEX($J$354:$R$357,MATCH(V$360,$I$354:$I$357,0),MATCH(V$359,$J$353:$R$353,0))</f>
        <v>2</v>
      </c>
      <c r="W373" s="1004" cm="1">
        <f t="array" ref="W373">INDEX($H373:$K373,0,MATCH(W$360,$H$360:$K$360,0))*INDEX($J$354:$R$357,MATCH(W$360,$I$354:$I$357,0),MATCH(W$359,$J$353:$R$353,0))</f>
        <v>0</v>
      </c>
      <c r="X373" s="1004" cm="1">
        <f t="array" ref="X373">INDEX($H373:$K373,0,MATCH(X$360,$H$360:$K$360,0))*INDEX($J$354:$R$357,MATCH(X$360,$I$354:$I$357,0),MATCH(X$359,$J$353:$R$353,0))</f>
        <v>2</v>
      </c>
      <c r="Y373" s="1004" cm="1">
        <f t="array" ref="Y373">INDEX($H373:$K373,0,MATCH(Y$360,$H$360:$K$360,0))*INDEX($J$354:$R$357,MATCH(Y$360,$I$354:$I$357,0),MATCH(Y$359,$J$353:$R$353,0))</f>
        <v>1</v>
      </c>
      <c r="Z373" s="1004" cm="1">
        <f t="array" ref="Z373">INDEX($H373:$K373,0,MATCH(Z$360,$H$360:$K$360,0))*INDEX($J$354:$R$357,MATCH(Z$360,$I$354:$I$357,0),MATCH(Z$359,$J$353:$R$353,0))</f>
        <v>2</v>
      </c>
      <c r="AA373" s="1004" cm="1">
        <f t="array" ref="AA373">INDEX($H373:$K373,0,MATCH(AA$360,$H$360:$K$360,0))*INDEX($J$354:$R$357,MATCH(AA$360,$I$354:$I$357,0),MATCH(AA$359,$J$353:$R$353,0))</f>
        <v>0</v>
      </c>
      <c r="AB373" s="1004" cm="1">
        <f t="array" ref="AB373">INDEX($H373:$K373,0,MATCH(AB$360,$H$360:$K$360,0))*INDEX($J$354:$R$357,MATCH(AB$360,$I$354:$I$357,0),MATCH(AB$359,$J$353:$R$353,0))</f>
        <v>1</v>
      </c>
      <c r="AC373" s="1004" cm="1">
        <f t="array" ref="AC373">INDEX($H373:$K373,0,MATCH(AC$360,$H$360:$K$360,0))*INDEX($J$354:$R$357,MATCH(AC$360,$I$354:$I$357,0),MATCH(AC$359,$J$353:$R$353,0))</f>
        <v>1</v>
      </c>
      <c r="AD373" s="1004" cm="1">
        <f t="array" ref="AD373">INDEX($H373:$K373,0,MATCH(AD$360,$H$360:$K$360,0))*INDEX($J$354:$R$357,MATCH(AD$360,$I$354:$I$357,0),MATCH(AD$359,$J$353:$R$353,0))</f>
        <v>2</v>
      </c>
      <c r="AE373" s="1004" cm="1">
        <f t="array" ref="AE373">INDEX($H373:$K373,0,MATCH(AE$360,$H$360:$K$360,0))*INDEX($J$354:$R$357,MATCH(AE$360,$I$354:$I$357,0),MATCH(AE$359,$J$353:$R$353,0))</f>
        <v>0</v>
      </c>
      <c r="AF373" s="1004" cm="1">
        <f t="array" ref="AF373">INDEX($H373:$K373,0,MATCH(AF$360,$H$360:$K$360,0))*INDEX($J$354:$R$357,MATCH(AF$360,$I$354:$I$357,0),MATCH(AF$359,$J$353:$R$353,0))</f>
        <v>1</v>
      </c>
      <c r="AG373" s="1004" cm="1">
        <f t="array" ref="AG373">INDEX($H373:$K373,0,MATCH(AG$360,$H$360:$K$360,0))*INDEX($J$354:$R$357,MATCH(AG$360,$I$354:$I$357,0),MATCH(AG$359,$J$353:$R$353,0))</f>
        <v>1</v>
      </c>
      <c r="AH373" s="1004" cm="1">
        <f t="array" ref="AH373">INDEX($H373:$K373,0,MATCH(AH$360,$H$360:$K$360,0))*INDEX($J$354:$R$357,MATCH(AH$360,$I$354:$I$357,0),MATCH(AH$359,$J$353:$R$353,0))</f>
        <v>2</v>
      </c>
      <c r="AI373" s="1004" cm="1">
        <f t="array" ref="AI373">INDEX($H373:$K373,0,MATCH(AI$360,$H$360:$K$360,0))*INDEX($J$354:$R$357,MATCH(AI$360,$I$354:$I$357,0),MATCH(AI$359,$J$353:$R$353,0))</f>
        <v>0</v>
      </c>
      <c r="AJ373" s="1004" cm="1">
        <f t="array" ref="AJ373">INDEX($H373:$K373,0,MATCH(AJ$360,$H$360:$K$360,0))*INDEX($J$354:$R$357,MATCH(AJ$360,$I$354:$I$357,0),MATCH(AJ$359,$J$353:$R$353,0))</f>
        <v>1</v>
      </c>
      <c r="AK373" s="1004" cm="1">
        <f t="array" ref="AK373">INDEX($H373:$K373,0,MATCH(AK$360,$H$360:$K$360,0))*INDEX($J$354:$R$357,MATCH(AK$360,$I$354:$I$357,0),MATCH(AK$359,$J$353:$R$353,0))</f>
        <v>1</v>
      </c>
      <c r="AL373" s="1004" cm="1">
        <f t="array" ref="AL373">INDEX($H373:$K373,0,MATCH(AL$360,$H$360:$K$360,0))*INDEX($J$354:$R$357,MATCH(AL$360,$I$354:$I$357,0),MATCH(AL$359,$J$353:$R$353,0))</f>
        <v>2</v>
      </c>
      <c r="AM373" s="1004" cm="1">
        <f t="array" ref="AM373">INDEX($H373:$K373,0,MATCH(AM$360,$H$360:$K$360,0))*INDEX($J$354:$R$357,MATCH(AM$360,$I$354:$I$357,0),MATCH(AM$359,$J$353:$R$353,0))</f>
        <v>0</v>
      </c>
      <c r="AN373" s="1004" cm="1">
        <f t="array" ref="AN373">INDEX($H373:$K373,0,MATCH(AN$360,$H$360:$K$360,0))*INDEX($J$354:$R$357,MATCH(AN$360,$I$354:$I$357,0),MATCH(AN$359,$J$353:$R$353,0))</f>
        <v>1</v>
      </c>
      <c r="AO373" s="1004" cm="1">
        <f t="array" ref="AO373">INDEX($H373:$K373,0,MATCH(AO$360,$H$360:$K$360,0))*INDEX($J$354:$R$357,MATCH(AO$360,$I$354:$I$357,0),MATCH(AO$359,$J$353:$R$353,0))</f>
        <v>1</v>
      </c>
      <c r="AP373" s="1004" cm="1">
        <f t="array" ref="AP373">INDEX($H373:$K373,0,MATCH(AP$360,$H$360:$K$360,0))*INDEX($J$354:$R$357,MATCH(AP$360,$I$354:$I$357,0),MATCH(AP$359,$J$353:$R$353,0))</f>
        <v>2</v>
      </c>
      <c r="AQ373" s="1004" cm="1">
        <f t="array" ref="AQ373">INDEX($H373:$K373,0,MATCH(AQ$360,$H$360:$K$360,0))*INDEX($J$354:$R$357,MATCH(AQ$360,$I$354:$I$357,0),MATCH(AQ$359,$J$353:$R$353,0))</f>
        <v>0</v>
      </c>
      <c r="AR373" s="1004" cm="1">
        <f t="array" ref="AR373">INDEX($H373:$K373,0,MATCH(AR$360,$H$360:$K$360,0))*INDEX($J$354:$R$357,MATCH(AR$360,$I$354:$I$357,0),MATCH(AR$359,$J$353:$R$353,0))</f>
        <v>1</v>
      </c>
      <c r="AS373" s="1004" cm="1">
        <f t="array" ref="AS373">INDEX($H373:$K373,0,MATCH(AS$360,$H$360:$K$360,0))*INDEX($J$354:$R$357,MATCH(AS$360,$I$354:$I$357,0),MATCH(AS$359,$J$353:$R$353,0))</f>
        <v>1</v>
      </c>
      <c r="AT373" s="1004" cm="1">
        <f t="array" ref="AT373">INDEX($H373:$K373,0,MATCH(AT$360,$H$360:$K$360,0))*INDEX($J$354:$R$357,MATCH(AT$360,$I$354:$I$357,0),MATCH(AT$359,$J$353:$R$353,0))</f>
        <v>2</v>
      </c>
      <c r="AU373" s="1004"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4" cm="1">
        <f t="array" ref="L374">INDEX($H374:$K374,0,MATCH(L$360,$H$360:$K$360,0))*INDEX($J$354:$R$357,MATCH(L$360,$I$354:$I$357,0),MATCH(L$359,$J$353:$R$353,0))</f>
        <v>2</v>
      </c>
      <c r="M374" s="1004" cm="1">
        <f t="array" ref="M374">INDEX($H374:$K374,0,MATCH(M$360,$H$360:$K$360,0))*INDEX($J$354:$R$357,MATCH(M$360,$I$354:$I$357,0),MATCH(M$359,$J$353:$R$353,0))</f>
        <v>1</v>
      </c>
      <c r="N374" s="1004" cm="1">
        <f t="array" ref="N374">INDEX($H374:$K374,0,MATCH(N$360,$H$360:$K$360,0))*INDEX($J$354:$R$357,MATCH(N$360,$I$354:$I$357,0),MATCH(N$359,$J$353:$R$353,0))</f>
        <v>1</v>
      </c>
      <c r="O374" s="1004" cm="1">
        <f t="array" ref="O374">INDEX($H374:$K374,0,MATCH(O$360,$H$360:$K$360,0))*INDEX($J$354:$R$357,MATCH(O$360,$I$354:$I$357,0),MATCH(O$359,$J$353:$R$353,0))</f>
        <v>1</v>
      </c>
      <c r="P374" s="1004" cm="1">
        <f t="array" ref="P374">INDEX($H374:$K374,0,MATCH(P$360,$H$360:$K$360,0))*INDEX($J$354:$R$357,MATCH(P$360,$I$354:$I$357,0),MATCH(P$359,$J$353:$R$353,0))</f>
        <v>2</v>
      </c>
      <c r="Q374" s="1004" cm="1">
        <f t="array" ref="Q374">INDEX($H374:$K374,0,MATCH(Q$360,$H$360:$K$360,0))*INDEX($J$354:$R$357,MATCH(Q$360,$I$354:$I$357,0),MATCH(Q$359,$J$353:$R$353,0))</f>
        <v>1</v>
      </c>
      <c r="R374" s="1004" cm="1">
        <f t="array" ref="R374">INDEX($H374:$K374,0,MATCH(R$360,$H$360:$K$360,0))*INDEX($J$354:$R$357,MATCH(R$360,$I$354:$I$357,0),MATCH(R$359,$J$353:$R$353,0))</f>
        <v>1</v>
      </c>
      <c r="S374" s="1004" cm="1">
        <f t="array" ref="S374">INDEX($H374:$K374,0,MATCH(S$360,$H$360:$K$360,0))*INDEX($J$354:$R$357,MATCH(S$360,$I$354:$I$357,0),MATCH(S$359,$J$353:$R$353,0))</f>
        <v>1</v>
      </c>
      <c r="T374" s="1004" cm="1">
        <f t="array" ref="T374">INDEX($H374:$K374,0,MATCH(T$360,$H$360:$K$360,0))*INDEX($J$354:$R$357,MATCH(T$360,$I$354:$I$357,0),MATCH(T$359,$J$353:$R$353,0))</f>
        <v>2</v>
      </c>
      <c r="U374" s="1004" cm="1">
        <f t="array" ref="U374">INDEX($H374:$K374,0,MATCH(U$360,$H$360:$K$360,0))*INDEX($J$354:$R$357,MATCH(U$360,$I$354:$I$357,0),MATCH(U$359,$J$353:$R$353,0))</f>
        <v>1</v>
      </c>
      <c r="V374" s="1004" cm="1">
        <f t="array" ref="V374">INDEX($H374:$K374,0,MATCH(V$360,$H$360:$K$360,0))*INDEX($J$354:$R$357,MATCH(V$360,$I$354:$I$357,0),MATCH(V$359,$J$353:$R$353,0))</f>
        <v>1</v>
      </c>
      <c r="W374" s="1004" cm="1">
        <f t="array" ref="W374">INDEX($H374:$K374,0,MATCH(W$360,$H$360:$K$360,0))*INDEX($J$354:$R$357,MATCH(W$360,$I$354:$I$357,0),MATCH(W$359,$J$353:$R$353,0))</f>
        <v>1</v>
      </c>
      <c r="X374" s="1004" cm="1">
        <f t="array" ref="X374">INDEX($H374:$K374,0,MATCH(X$360,$H$360:$K$360,0))*INDEX($J$354:$R$357,MATCH(X$360,$I$354:$I$357,0),MATCH(X$359,$J$353:$R$353,0))</f>
        <v>2</v>
      </c>
      <c r="Y374" s="1004" cm="1">
        <f t="array" ref="Y374">INDEX($H374:$K374,0,MATCH(Y$360,$H$360:$K$360,0))*INDEX($J$354:$R$357,MATCH(Y$360,$I$354:$I$357,0),MATCH(Y$359,$J$353:$R$353,0))</f>
        <v>1</v>
      </c>
      <c r="Z374" s="1004" cm="1">
        <f t="array" ref="Z374">INDEX($H374:$K374,0,MATCH(Z$360,$H$360:$K$360,0))*INDEX($J$354:$R$357,MATCH(Z$360,$I$354:$I$357,0),MATCH(Z$359,$J$353:$R$353,0))</f>
        <v>1</v>
      </c>
      <c r="AA374" s="1004" cm="1">
        <f t="array" ref="AA374">INDEX($H374:$K374,0,MATCH(AA$360,$H$360:$K$360,0))*INDEX($J$354:$R$357,MATCH(AA$360,$I$354:$I$357,0),MATCH(AA$359,$J$353:$R$353,0))</f>
        <v>1</v>
      </c>
      <c r="AB374" s="1004" cm="1">
        <f t="array" ref="AB374">INDEX($H374:$K374,0,MATCH(AB$360,$H$360:$K$360,0))*INDEX($J$354:$R$357,MATCH(AB$360,$I$354:$I$357,0),MATCH(AB$359,$J$353:$R$353,0))</f>
        <v>1</v>
      </c>
      <c r="AC374" s="1004" cm="1">
        <f t="array" ref="AC374">INDEX($H374:$K374,0,MATCH(AC$360,$H$360:$K$360,0))*INDEX($J$354:$R$357,MATCH(AC$360,$I$354:$I$357,0),MATCH(AC$359,$J$353:$R$353,0))</f>
        <v>1</v>
      </c>
      <c r="AD374" s="1004" cm="1">
        <f t="array" ref="AD374">INDEX($H374:$K374,0,MATCH(AD$360,$H$360:$K$360,0))*INDEX($J$354:$R$357,MATCH(AD$360,$I$354:$I$357,0),MATCH(AD$359,$J$353:$R$353,0))</f>
        <v>1</v>
      </c>
      <c r="AE374" s="1004" cm="1">
        <f t="array" ref="AE374">INDEX($H374:$K374,0,MATCH(AE$360,$H$360:$K$360,0))*INDEX($J$354:$R$357,MATCH(AE$360,$I$354:$I$357,0),MATCH(AE$359,$J$353:$R$353,0))</f>
        <v>1</v>
      </c>
      <c r="AF374" s="1004" cm="1">
        <f t="array" ref="AF374">INDEX($H374:$K374,0,MATCH(AF$360,$H$360:$K$360,0))*INDEX($J$354:$R$357,MATCH(AF$360,$I$354:$I$357,0),MATCH(AF$359,$J$353:$R$353,0))</f>
        <v>1</v>
      </c>
      <c r="AG374" s="1004" cm="1">
        <f t="array" ref="AG374">INDEX($H374:$K374,0,MATCH(AG$360,$H$360:$K$360,0))*INDEX($J$354:$R$357,MATCH(AG$360,$I$354:$I$357,0),MATCH(AG$359,$J$353:$R$353,0))</f>
        <v>1</v>
      </c>
      <c r="AH374" s="1004" cm="1">
        <f t="array" ref="AH374">INDEX($H374:$K374,0,MATCH(AH$360,$H$360:$K$360,0))*INDEX($J$354:$R$357,MATCH(AH$360,$I$354:$I$357,0),MATCH(AH$359,$J$353:$R$353,0))</f>
        <v>1</v>
      </c>
      <c r="AI374" s="1004" cm="1">
        <f t="array" ref="AI374">INDEX($H374:$K374,0,MATCH(AI$360,$H$360:$K$360,0))*INDEX($J$354:$R$357,MATCH(AI$360,$I$354:$I$357,0),MATCH(AI$359,$J$353:$R$353,0))</f>
        <v>1</v>
      </c>
      <c r="AJ374" s="1004" cm="1">
        <f t="array" ref="AJ374">INDEX($H374:$K374,0,MATCH(AJ$360,$H$360:$K$360,0))*INDEX($J$354:$R$357,MATCH(AJ$360,$I$354:$I$357,0),MATCH(AJ$359,$J$353:$R$353,0))</f>
        <v>1</v>
      </c>
      <c r="AK374" s="1004" cm="1">
        <f t="array" ref="AK374">INDEX($H374:$K374,0,MATCH(AK$360,$H$360:$K$360,0))*INDEX($J$354:$R$357,MATCH(AK$360,$I$354:$I$357,0),MATCH(AK$359,$J$353:$R$353,0))</f>
        <v>1</v>
      </c>
      <c r="AL374" s="1004" cm="1">
        <f t="array" ref="AL374">INDEX($H374:$K374,0,MATCH(AL$360,$H$360:$K$360,0))*INDEX($J$354:$R$357,MATCH(AL$360,$I$354:$I$357,0),MATCH(AL$359,$J$353:$R$353,0))</f>
        <v>1</v>
      </c>
      <c r="AM374" s="1004" cm="1">
        <f t="array" ref="AM374">INDEX($H374:$K374,0,MATCH(AM$360,$H$360:$K$360,0))*INDEX($J$354:$R$357,MATCH(AM$360,$I$354:$I$357,0),MATCH(AM$359,$J$353:$R$353,0))</f>
        <v>1</v>
      </c>
      <c r="AN374" s="1004" cm="1">
        <f t="array" ref="AN374">INDEX($H374:$K374,0,MATCH(AN$360,$H$360:$K$360,0))*INDEX($J$354:$R$357,MATCH(AN$360,$I$354:$I$357,0),MATCH(AN$359,$J$353:$R$353,0))</f>
        <v>1</v>
      </c>
      <c r="AO374" s="1004" cm="1">
        <f t="array" ref="AO374">INDEX($H374:$K374,0,MATCH(AO$360,$H$360:$K$360,0))*INDEX($J$354:$R$357,MATCH(AO$360,$I$354:$I$357,0),MATCH(AO$359,$J$353:$R$353,0))</f>
        <v>1</v>
      </c>
      <c r="AP374" s="1004" cm="1">
        <f t="array" ref="AP374">INDEX($H374:$K374,0,MATCH(AP$360,$H$360:$K$360,0))*INDEX($J$354:$R$357,MATCH(AP$360,$I$354:$I$357,0),MATCH(AP$359,$J$353:$R$353,0))</f>
        <v>1</v>
      </c>
      <c r="AQ374" s="1004" cm="1">
        <f t="array" ref="AQ374">INDEX($H374:$K374,0,MATCH(AQ$360,$H$360:$K$360,0))*INDEX($J$354:$R$357,MATCH(AQ$360,$I$354:$I$357,0),MATCH(AQ$359,$J$353:$R$353,0))</f>
        <v>1</v>
      </c>
      <c r="AR374" s="1004" cm="1">
        <f t="array" ref="AR374">INDEX($H374:$K374,0,MATCH(AR$360,$H$360:$K$360,0))*INDEX($J$354:$R$357,MATCH(AR$360,$I$354:$I$357,0),MATCH(AR$359,$J$353:$R$353,0))</f>
        <v>1</v>
      </c>
      <c r="AS374" s="1004" cm="1">
        <f t="array" ref="AS374">INDEX($H374:$K374,0,MATCH(AS$360,$H$360:$K$360,0))*INDEX($J$354:$R$357,MATCH(AS$360,$I$354:$I$357,0),MATCH(AS$359,$J$353:$R$353,0))</f>
        <v>1</v>
      </c>
      <c r="AT374" s="1004" cm="1">
        <f t="array" ref="AT374">INDEX($H374:$K374,0,MATCH(AT$360,$H$360:$K$360,0))*INDEX($J$354:$R$357,MATCH(AT$360,$I$354:$I$357,0),MATCH(AT$359,$J$353:$R$353,0))</f>
        <v>1</v>
      </c>
      <c r="AU374" s="1004"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4" cm="1">
        <f t="array" ref="L375">INDEX($H375:$K375,0,MATCH(L$360,$H$360:$K$360,0))*INDEX($J$354:$R$357,MATCH(L$360,$I$354:$I$357,0),MATCH(L$359,$J$353:$R$353,0))</f>
        <v>2</v>
      </c>
      <c r="M375" s="1004" cm="1">
        <f t="array" ref="M375">INDEX($H375:$K375,0,MATCH(M$360,$H$360:$K$360,0))*INDEX($J$354:$R$357,MATCH(M$360,$I$354:$I$357,0),MATCH(M$359,$J$353:$R$353,0))</f>
        <v>1</v>
      </c>
      <c r="N375" s="1004" cm="1">
        <f t="array" ref="N375">INDEX($H375:$K375,0,MATCH(N$360,$H$360:$K$360,0))*INDEX($J$354:$R$357,MATCH(N$360,$I$354:$I$357,0),MATCH(N$359,$J$353:$R$353,0))</f>
        <v>1</v>
      </c>
      <c r="O375" s="1004" cm="1">
        <f t="array" ref="O375">INDEX($H375:$K375,0,MATCH(O$360,$H$360:$K$360,0))*INDEX($J$354:$R$357,MATCH(O$360,$I$354:$I$357,0),MATCH(O$359,$J$353:$R$353,0))</f>
        <v>1</v>
      </c>
      <c r="P375" s="1004" cm="1">
        <f t="array" ref="P375">INDEX($H375:$K375,0,MATCH(P$360,$H$360:$K$360,0))*INDEX($J$354:$R$357,MATCH(P$360,$I$354:$I$357,0),MATCH(P$359,$J$353:$R$353,0))</f>
        <v>2</v>
      </c>
      <c r="Q375" s="1004" cm="1">
        <f t="array" ref="Q375">INDEX($H375:$K375,0,MATCH(Q$360,$H$360:$K$360,0))*INDEX($J$354:$R$357,MATCH(Q$360,$I$354:$I$357,0),MATCH(Q$359,$J$353:$R$353,0))</f>
        <v>1</v>
      </c>
      <c r="R375" s="1004" cm="1">
        <f t="array" ref="R375">INDEX($H375:$K375,0,MATCH(R$360,$H$360:$K$360,0))*INDEX($J$354:$R$357,MATCH(R$360,$I$354:$I$357,0),MATCH(R$359,$J$353:$R$353,0))</f>
        <v>1</v>
      </c>
      <c r="S375" s="1004" cm="1">
        <f t="array" ref="S375">INDEX($H375:$K375,0,MATCH(S$360,$H$360:$K$360,0))*INDEX($J$354:$R$357,MATCH(S$360,$I$354:$I$357,0),MATCH(S$359,$J$353:$R$353,0))</f>
        <v>1</v>
      </c>
      <c r="T375" s="1004" cm="1">
        <f t="array" ref="T375">INDEX($H375:$K375,0,MATCH(T$360,$H$360:$K$360,0))*INDEX($J$354:$R$357,MATCH(T$360,$I$354:$I$357,0),MATCH(T$359,$J$353:$R$353,0))</f>
        <v>2</v>
      </c>
      <c r="U375" s="1004" cm="1">
        <f t="array" ref="U375">INDEX($H375:$K375,0,MATCH(U$360,$H$360:$K$360,0))*INDEX($J$354:$R$357,MATCH(U$360,$I$354:$I$357,0),MATCH(U$359,$J$353:$R$353,0))</f>
        <v>1</v>
      </c>
      <c r="V375" s="1004" cm="1">
        <f t="array" ref="V375">INDEX($H375:$K375,0,MATCH(V$360,$H$360:$K$360,0))*INDEX($J$354:$R$357,MATCH(V$360,$I$354:$I$357,0),MATCH(V$359,$J$353:$R$353,0))</f>
        <v>1</v>
      </c>
      <c r="W375" s="1004" cm="1">
        <f t="array" ref="W375">INDEX($H375:$K375,0,MATCH(W$360,$H$360:$K$360,0))*INDEX($J$354:$R$357,MATCH(W$360,$I$354:$I$357,0),MATCH(W$359,$J$353:$R$353,0))</f>
        <v>1</v>
      </c>
      <c r="X375" s="1004" cm="1">
        <f t="array" ref="X375">INDEX($H375:$K375,0,MATCH(X$360,$H$360:$K$360,0))*INDEX($J$354:$R$357,MATCH(X$360,$I$354:$I$357,0),MATCH(X$359,$J$353:$R$353,0))</f>
        <v>2</v>
      </c>
      <c r="Y375" s="1004" cm="1">
        <f t="array" ref="Y375">INDEX($H375:$K375,0,MATCH(Y$360,$H$360:$K$360,0))*INDEX($J$354:$R$357,MATCH(Y$360,$I$354:$I$357,0),MATCH(Y$359,$J$353:$R$353,0))</f>
        <v>1</v>
      </c>
      <c r="Z375" s="1004" cm="1">
        <f t="array" ref="Z375">INDEX($H375:$K375,0,MATCH(Z$360,$H$360:$K$360,0))*INDEX($J$354:$R$357,MATCH(Z$360,$I$354:$I$357,0),MATCH(Z$359,$J$353:$R$353,0))</f>
        <v>1</v>
      </c>
      <c r="AA375" s="1004" cm="1">
        <f t="array" ref="AA375">INDEX($H375:$K375,0,MATCH(AA$360,$H$360:$K$360,0))*INDEX($J$354:$R$357,MATCH(AA$360,$I$354:$I$357,0),MATCH(AA$359,$J$353:$R$353,0))</f>
        <v>1</v>
      </c>
      <c r="AB375" s="1004" cm="1">
        <f t="array" ref="AB375">INDEX($H375:$K375,0,MATCH(AB$360,$H$360:$K$360,0))*INDEX($J$354:$R$357,MATCH(AB$360,$I$354:$I$357,0),MATCH(AB$359,$J$353:$R$353,0))</f>
        <v>1</v>
      </c>
      <c r="AC375" s="1004" cm="1">
        <f t="array" ref="AC375">INDEX($H375:$K375,0,MATCH(AC$360,$H$360:$K$360,0))*INDEX($J$354:$R$357,MATCH(AC$360,$I$354:$I$357,0),MATCH(AC$359,$J$353:$R$353,0))</f>
        <v>1</v>
      </c>
      <c r="AD375" s="1004" cm="1">
        <f t="array" ref="AD375">INDEX($H375:$K375,0,MATCH(AD$360,$H$360:$K$360,0))*INDEX($J$354:$R$357,MATCH(AD$360,$I$354:$I$357,0),MATCH(AD$359,$J$353:$R$353,0))</f>
        <v>1</v>
      </c>
      <c r="AE375" s="1004" cm="1">
        <f t="array" ref="AE375">INDEX($H375:$K375,0,MATCH(AE$360,$H$360:$K$360,0))*INDEX($J$354:$R$357,MATCH(AE$360,$I$354:$I$357,0),MATCH(AE$359,$J$353:$R$353,0))</f>
        <v>1</v>
      </c>
      <c r="AF375" s="1004" cm="1">
        <f t="array" ref="AF375">INDEX($H375:$K375,0,MATCH(AF$360,$H$360:$K$360,0))*INDEX($J$354:$R$357,MATCH(AF$360,$I$354:$I$357,0),MATCH(AF$359,$J$353:$R$353,0))</f>
        <v>1</v>
      </c>
      <c r="AG375" s="1004" cm="1">
        <f t="array" ref="AG375">INDEX($H375:$K375,0,MATCH(AG$360,$H$360:$K$360,0))*INDEX($J$354:$R$357,MATCH(AG$360,$I$354:$I$357,0),MATCH(AG$359,$J$353:$R$353,0))</f>
        <v>1</v>
      </c>
      <c r="AH375" s="1004" cm="1">
        <f t="array" ref="AH375">INDEX($H375:$K375,0,MATCH(AH$360,$H$360:$K$360,0))*INDEX($J$354:$R$357,MATCH(AH$360,$I$354:$I$357,0),MATCH(AH$359,$J$353:$R$353,0))</f>
        <v>1</v>
      </c>
      <c r="AI375" s="1004" cm="1">
        <f t="array" ref="AI375">INDEX($H375:$K375,0,MATCH(AI$360,$H$360:$K$360,0))*INDEX($J$354:$R$357,MATCH(AI$360,$I$354:$I$357,0),MATCH(AI$359,$J$353:$R$353,0))</f>
        <v>1</v>
      </c>
      <c r="AJ375" s="1004" cm="1">
        <f t="array" ref="AJ375">INDEX($H375:$K375,0,MATCH(AJ$360,$H$360:$K$360,0))*INDEX($J$354:$R$357,MATCH(AJ$360,$I$354:$I$357,0),MATCH(AJ$359,$J$353:$R$353,0))</f>
        <v>1</v>
      </c>
      <c r="AK375" s="1004" cm="1">
        <f t="array" ref="AK375">INDEX($H375:$K375,0,MATCH(AK$360,$H$360:$K$360,0))*INDEX($J$354:$R$357,MATCH(AK$360,$I$354:$I$357,0),MATCH(AK$359,$J$353:$R$353,0))</f>
        <v>1</v>
      </c>
      <c r="AL375" s="1004" cm="1">
        <f t="array" ref="AL375">INDEX($H375:$K375,0,MATCH(AL$360,$H$360:$K$360,0))*INDEX($J$354:$R$357,MATCH(AL$360,$I$354:$I$357,0),MATCH(AL$359,$J$353:$R$353,0))</f>
        <v>1</v>
      </c>
      <c r="AM375" s="1004" cm="1">
        <f t="array" ref="AM375">INDEX($H375:$K375,0,MATCH(AM$360,$H$360:$K$360,0))*INDEX($J$354:$R$357,MATCH(AM$360,$I$354:$I$357,0),MATCH(AM$359,$J$353:$R$353,0))</f>
        <v>1</v>
      </c>
      <c r="AN375" s="1004" cm="1">
        <f t="array" ref="AN375">INDEX($H375:$K375,0,MATCH(AN$360,$H$360:$K$360,0))*INDEX($J$354:$R$357,MATCH(AN$360,$I$354:$I$357,0),MATCH(AN$359,$J$353:$R$353,0))</f>
        <v>1</v>
      </c>
      <c r="AO375" s="1004" cm="1">
        <f t="array" ref="AO375">INDEX($H375:$K375,0,MATCH(AO$360,$H$360:$K$360,0))*INDEX($J$354:$R$357,MATCH(AO$360,$I$354:$I$357,0),MATCH(AO$359,$J$353:$R$353,0))</f>
        <v>1</v>
      </c>
      <c r="AP375" s="1004" cm="1">
        <f t="array" ref="AP375">INDEX($H375:$K375,0,MATCH(AP$360,$H$360:$K$360,0))*INDEX($J$354:$R$357,MATCH(AP$360,$I$354:$I$357,0),MATCH(AP$359,$J$353:$R$353,0))</f>
        <v>1</v>
      </c>
      <c r="AQ375" s="1004" cm="1">
        <f t="array" ref="AQ375">INDEX($H375:$K375,0,MATCH(AQ$360,$H$360:$K$360,0))*INDEX($J$354:$R$357,MATCH(AQ$360,$I$354:$I$357,0),MATCH(AQ$359,$J$353:$R$353,0))</f>
        <v>1</v>
      </c>
      <c r="AR375" s="1004" cm="1">
        <f t="array" ref="AR375">INDEX($H375:$K375,0,MATCH(AR$360,$H$360:$K$360,0))*INDEX($J$354:$R$357,MATCH(AR$360,$I$354:$I$357,0),MATCH(AR$359,$J$353:$R$353,0))</f>
        <v>1</v>
      </c>
      <c r="AS375" s="1004" cm="1">
        <f t="array" ref="AS375">INDEX($H375:$K375,0,MATCH(AS$360,$H$360:$K$360,0))*INDEX($J$354:$R$357,MATCH(AS$360,$I$354:$I$357,0),MATCH(AS$359,$J$353:$R$353,0))</f>
        <v>1</v>
      </c>
      <c r="AT375" s="1004" cm="1">
        <f t="array" ref="AT375">INDEX($H375:$K375,0,MATCH(AT$360,$H$360:$K$360,0))*INDEX($J$354:$R$357,MATCH(AT$360,$I$354:$I$357,0),MATCH(AT$359,$J$353:$R$353,0))</f>
        <v>1</v>
      </c>
      <c r="AU375" s="1004"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4" cm="1">
        <f t="array" ref="L376">INDEX($H376:$K376,0,MATCH(L$360,$H$360:$K$360,0))*INDEX($J$354:$R$357,MATCH(L$360,$I$354:$I$357,0),MATCH(L$359,$J$353:$R$353,0))</f>
        <v>0</v>
      </c>
      <c r="M376" s="1004" cm="1">
        <f t="array" ref="M376">INDEX($H376:$K376,0,MATCH(M$360,$H$360:$K$360,0))*INDEX($J$354:$R$357,MATCH(M$360,$I$354:$I$357,0),MATCH(M$359,$J$353:$R$353,0))</f>
        <v>0</v>
      </c>
      <c r="N376" s="1004" cm="1">
        <f t="array" ref="N376">INDEX($H376:$K376,0,MATCH(N$360,$H$360:$K$360,0))*INDEX($J$354:$R$357,MATCH(N$360,$I$354:$I$357,0),MATCH(N$359,$J$353:$R$353,0))</f>
        <v>0</v>
      </c>
      <c r="O376" s="1004" cm="1">
        <f t="array" ref="O376">INDEX($H376:$K376,0,MATCH(O$360,$H$360:$K$360,0))*INDEX($J$354:$R$357,MATCH(O$360,$I$354:$I$357,0),MATCH(O$359,$J$353:$R$353,0))</f>
        <v>0</v>
      </c>
      <c r="P376" s="1004" cm="1">
        <f t="array" ref="P376">INDEX($H376:$K376,0,MATCH(P$360,$H$360:$K$360,0))*INDEX($J$354:$R$357,MATCH(P$360,$I$354:$I$357,0),MATCH(P$359,$J$353:$R$353,0))</f>
        <v>0</v>
      </c>
      <c r="Q376" s="1004" cm="1">
        <f t="array" ref="Q376">INDEX($H376:$K376,0,MATCH(Q$360,$H$360:$K$360,0))*INDEX($J$354:$R$357,MATCH(Q$360,$I$354:$I$357,0),MATCH(Q$359,$J$353:$R$353,0))</f>
        <v>0</v>
      </c>
      <c r="R376" s="1004" cm="1">
        <f t="array" ref="R376">INDEX($H376:$K376,0,MATCH(R$360,$H$360:$K$360,0))*INDEX($J$354:$R$357,MATCH(R$360,$I$354:$I$357,0),MATCH(R$359,$J$353:$R$353,0))</f>
        <v>0</v>
      </c>
      <c r="S376" s="1004" cm="1">
        <f t="array" ref="S376">INDEX($H376:$K376,0,MATCH(S$360,$H$360:$K$360,0))*INDEX($J$354:$R$357,MATCH(S$360,$I$354:$I$357,0),MATCH(S$359,$J$353:$R$353,0))</f>
        <v>0</v>
      </c>
      <c r="T376" s="1004" cm="1">
        <f t="array" ref="T376">INDEX($H376:$K376,0,MATCH(T$360,$H$360:$K$360,0))*INDEX($J$354:$R$357,MATCH(T$360,$I$354:$I$357,0),MATCH(T$359,$J$353:$R$353,0))</f>
        <v>0</v>
      </c>
      <c r="U376" s="1004" cm="1">
        <f t="array" ref="U376">INDEX($H376:$K376,0,MATCH(U$360,$H$360:$K$360,0))*INDEX($J$354:$R$357,MATCH(U$360,$I$354:$I$357,0),MATCH(U$359,$J$353:$R$353,0))</f>
        <v>0</v>
      </c>
      <c r="V376" s="1004" cm="1">
        <f t="array" ref="V376">INDEX($H376:$K376,0,MATCH(V$360,$H$360:$K$360,0))*INDEX($J$354:$R$357,MATCH(V$360,$I$354:$I$357,0),MATCH(V$359,$J$353:$R$353,0))</f>
        <v>0</v>
      </c>
      <c r="W376" s="1004" cm="1">
        <f t="array" ref="W376">INDEX($H376:$K376,0,MATCH(W$360,$H$360:$K$360,0))*INDEX($J$354:$R$357,MATCH(W$360,$I$354:$I$357,0),MATCH(W$359,$J$353:$R$353,0))</f>
        <v>0</v>
      </c>
      <c r="X376" s="1004" cm="1">
        <f t="array" ref="X376">INDEX($H376:$K376,0,MATCH(X$360,$H$360:$K$360,0))*INDEX($J$354:$R$357,MATCH(X$360,$I$354:$I$357,0),MATCH(X$359,$J$353:$R$353,0))</f>
        <v>0</v>
      </c>
      <c r="Y376" s="1004" cm="1">
        <f t="array" ref="Y376">INDEX($H376:$K376,0,MATCH(Y$360,$H$360:$K$360,0))*INDEX($J$354:$R$357,MATCH(Y$360,$I$354:$I$357,0),MATCH(Y$359,$J$353:$R$353,0))</f>
        <v>0</v>
      </c>
      <c r="Z376" s="1004" cm="1">
        <f t="array" ref="Z376">INDEX($H376:$K376,0,MATCH(Z$360,$H$360:$K$360,0))*INDEX($J$354:$R$357,MATCH(Z$360,$I$354:$I$357,0),MATCH(Z$359,$J$353:$R$353,0))</f>
        <v>0</v>
      </c>
      <c r="AA376" s="1004" cm="1">
        <f t="array" ref="AA376">INDEX($H376:$K376,0,MATCH(AA$360,$H$360:$K$360,0))*INDEX($J$354:$R$357,MATCH(AA$360,$I$354:$I$357,0),MATCH(AA$359,$J$353:$R$353,0))</f>
        <v>0</v>
      </c>
      <c r="AB376" s="1004" cm="1">
        <f t="array" ref="AB376">INDEX($H376:$K376,0,MATCH(AB$360,$H$360:$K$360,0))*INDEX($J$354:$R$357,MATCH(AB$360,$I$354:$I$357,0),MATCH(AB$359,$J$353:$R$353,0))</f>
        <v>0</v>
      </c>
      <c r="AC376" s="1004" cm="1">
        <f t="array" ref="AC376">INDEX($H376:$K376,0,MATCH(AC$360,$H$360:$K$360,0))*INDEX($J$354:$R$357,MATCH(AC$360,$I$354:$I$357,0),MATCH(AC$359,$J$353:$R$353,0))</f>
        <v>0</v>
      </c>
      <c r="AD376" s="1004" cm="1">
        <f t="array" ref="AD376">INDEX($H376:$K376,0,MATCH(AD$360,$H$360:$K$360,0))*INDEX($J$354:$R$357,MATCH(AD$360,$I$354:$I$357,0),MATCH(AD$359,$J$353:$R$353,0))</f>
        <v>0</v>
      </c>
      <c r="AE376" s="1004" cm="1">
        <f t="array" ref="AE376">INDEX($H376:$K376,0,MATCH(AE$360,$H$360:$K$360,0))*INDEX($J$354:$R$357,MATCH(AE$360,$I$354:$I$357,0),MATCH(AE$359,$J$353:$R$353,0))</f>
        <v>0</v>
      </c>
      <c r="AF376" s="1004" cm="1">
        <f t="array" ref="AF376">INDEX($H376:$K376,0,MATCH(AF$360,$H$360:$K$360,0))*INDEX($J$354:$R$357,MATCH(AF$360,$I$354:$I$357,0),MATCH(AF$359,$J$353:$R$353,0))</f>
        <v>0</v>
      </c>
      <c r="AG376" s="1004" cm="1">
        <f t="array" ref="AG376">INDEX($H376:$K376,0,MATCH(AG$360,$H$360:$K$360,0))*INDEX($J$354:$R$357,MATCH(AG$360,$I$354:$I$357,0),MATCH(AG$359,$J$353:$R$353,0))</f>
        <v>0</v>
      </c>
      <c r="AH376" s="1004" cm="1">
        <f t="array" ref="AH376">INDEX($H376:$K376,0,MATCH(AH$360,$H$360:$K$360,0))*INDEX($J$354:$R$357,MATCH(AH$360,$I$354:$I$357,0),MATCH(AH$359,$J$353:$R$353,0))</f>
        <v>0</v>
      </c>
      <c r="AI376" s="1004" cm="1">
        <f t="array" ref="AI376">INDEX($H376:$K376,0,MATCH(AI$360,$H$360:$K$360,0))*INDEX($J$354:$R$357,MATCH(AI$360,$I$354:$I$357,0),MATCH(AI$359,$J$353:$R$353,0))</f>
        <v>0</v>
      </c>
      <c r="AJ376" s="1004" cm="1">
        <f t="array" ref="AJ376">INDEX($H376:$K376,0,MATCH(AJ$360,$H$360:$K$360,0))*INDEX($J$354:$R$357,MATCH(AJ$360,$I$354:$I$357,0),MATCH(AJ$359,$J$353:$R$353,0))</f>
        <v>0</v>
      </c>
      <c r="AK376" s="1004" cm="1">
        <f t="array" ref="AK376">INDEX($H376:$K376,0,MATCH(AK$360,$H$360:$K$360,0))*INDEX($J$354:$R$357,MATCH(AK$360,$I$354:$I$357,0),MATCH(AK$359,$J$353:$R$353,0))</f>
        <v>0</v>
      </c>
      <c r="AL376" s="1004" cm="1">
        <f t="array" ref="AL376">INDEX($H376:$K376,0,MATCH(AL$360,$H$360:$K$360,0))*INDEX($J$354:$R$357,MATCH(AL$360,$I$354:$I$357,0),MATCH(AL$359,$J$353:$R$353,0))</f>
        <v>0</v>
      </c>
      <c r="AM376" s="1004" cm="1">
        <f t="array" ref="AM376">INDEX($H376:$K376,0,MATCH(AM$360,$H$360:$K$360,0))*INDEX($J$354:$R$357,MATCH(AM$360,$I$354:$I$357,0),MATCH(AM$359,$J$353:$R$353,0))</f>
        <v>0</v>
      </c>
      <c r="AN376" s="1004" cm="1">
        <f t="array" ref="AN376">INDEX($H376:$K376,0,MATCH(AN$360,$H$360:$K$360,0))*INDEX($J$354:$R$357,MATCH(AN$360,$I$354:$I$357,0),MATCH(AN$359,$J$353:$R$353,0))</f>
        <v>0</v>
      </c>
      <c r="AO376" s="1004" cm="1">
        <f t="array" ref="AO376">INDEX($H376:$K376,0,MATCH(AO$360,$H$360:$K$360,0))*INDEX($J$354:$R$357,MATCH(AO$360,$I$354:$I$357,0),MATCH(AO$359,$J$353:$R$353,0))</f>
        <v>0</v>
      </c>
      <c r="AP376" s="1004" cm="1">
        <f t="array" ref="AP376">INDEX($H376:$K376,0,MATCH(AP$360,$H$360:$K$360,0))*INDEX($J$354:$R$357,MATCH(AP$360,$I$354:$I$357,0),MATCH(AP$359,$J$353:$R$353,0))</f>
        <v>0</v>
      </c>
      <c r="AQ376" s="1004" cm="1">
        <f t="array" ref="AQ376">INDEX($H376:$K376,0,MATCH(AQ$360,$H$360:$K$360,0))*INDEX($J$354:$R$357,MATCH(AQ$360,$I$354:$I$357,0),MATCH(AQ$359,$J$353:$R$353,0))</f>
        <v>0</v>
      </c>
      <c r="AR376" s="1004" cm="1">
        <f t="array" ref="AR376">INDEX($H376:$K376,0,MATCH(AR$360,$H$360:$K$360,0))*INDEX($J$354:$R$357,MATCH(AR$360,$I$354:$I$357,0),MATCH(AR$359,$J$353:$R$353,0))</f>
        <v>0</v>
      </c>
      <c r="AS376" s="1004" cm="1">
        <f t="array" ref="AS376">INDEX($H376:$K376,0,MATCH(AS$360,$H$360:$K$360,0))*INDEX($J$354:$R$357,MATCH(AS$360,$I$354:$I$357,0),MATCH(AS$359,$J$353:$R$353,0))</f>
        <v>0</v>
      </c>
      <c r="AT376" s="1004" cm="1">
        <f t="array" ref="AT376">INDEX($H376:$K376,0,MATCH(AT$360,$H$360:$K$360,0))*INDEX($J$354:$R$357,MATCH(AT$360,$I$354:$I$357,0),MATCH(AT$359,$J$353:$R$353,0))</f>
        <v>0</v>
      </c>
      <c r="AU376" s="1004"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4" cm="1">
        <f t="array" ref="L377">INDEX($H377:$K377,0,MATCH(L$360,$H$360:$K$360,0))*INDEX($J$354:$R$357,MATCH(L$360,$I$354:$I$357,0),MATCH(L$359,$J$353:$R$353,0))</f>
        <v>0</v>
      </c>
      <c r="M377" s="1004" cm="1">
        <f t="array" ref="M377">INDEX($H377:$K377,0,MATCH(M$360,$H$360:$K$360,0))*INDEX($J$354:$R$357,MATCH(M$360,$I$354:$I$357,0),MATCH(M$359,$J$353:$R$353,0))</f>
        <v>0</v>
      </c>
      <c r="N377" s="1004" cm="1">
        <f t="array" ref="N377">INDEX($H377:$K377,0,MATCH(N$360,$H$360:$K$360,0))*INDEX($J$354:$R$357,MATCH(N$360,$I$354:$I$357,0),MATCH(N$359,$J$353:$R$353,0))</f>
        <v>0</v>
      </c>
      <c r="O377" s="1004" cm="1">
        <f t="array" ref="O377">INDEX($H377:$K377,0,MATCH(O$360,$H$360:$K$360,0))*INDEX($J$354:$R$357,MATCH(O$360,$I$354:$I$357,0),MATCH(O$359,$J$353:$R$353,0))</f>
        <v>0</v>
      </c>
      <c r="P377" s="1004" cm="1">
        <f t="array" ref="P377">INDEX($H377:$K377,0,MATCH(P$360,$H$360:$K$360,0))*INDEX($J$354:$R$357,MATCH(P$360,$I$354:$I$357,0),MATCH(P$359,$J$353:$R$353,0))</f>
        <v>0</v>
      </c>
      <c r="Q377" s="1004" cm="1">
        <f t="array" ref="Q377">INDEX($H377:$K377,0,MATCH(Q$360,$H$360:$K$360,0))*INDEX($J$354:$R$357,MATCH(Q$360,$I$354:$I$357,0),MATCH(Q$359,$J$353:$R$353,0))</f>
        <v>0</v>
      </c>
      <c r="R377" s="1004" cm="1">
        <f t="array" ref="R377">INDEX($H377:$K377,0,MATCH(R$360,$H$360:$K$360,0))*INDEX($J$354:$R$357,MATCH(R$360,$I$354:$I$357,0),MATCH(R$359,$J$353:$R$353,0))</f>
        <v>0</v>
      </c>
      <c r="S377" s="1004" cm="1">
        <f t="array" ref="S377">INDEX($H377:$K377,0,MATCH(S$360,$H$360:$K$360,0))*INDEX($J$354:$R$357,MATCH(S$360,$I$354:$I$357,0),MATCH(S$359,$J$353:$R$353,0))</f>
        <v>0</v>
      </c>
      <c r="T377" s="1004" cm="1">
        <f t="array" ref="T377">INDEX($H377:$K377,0,MATCH(T$360,$H$360:$K$360,0))*INDEX($J$354:$R$357,MATCH(T$360,$I$354:$I$357,0),MATCH(T$359,$J$353:$R$353,0))</f>
        <v>0</v>
      </c>
      <c r="U377" s="1004" cm="1">
        <f t="array" ref="U377">INDEX($H377:$K377,0,MATCH(U$360,$H$360:$K$360,0))*INDEX($J$354:$R$357,MATCH(U$360,$I$354:$I$357,0),MATCH(U$359,$J$353:$R$353,0))</f>
        <v>0</v>
      </c>
      <c r="V377" s="1004" cm="1">
        <f t="array" ref="V377">INDEX($H377:$K377,0,MATCH(V$360,$H$360:$K$360,0))*INDEX($J$354:$R$357,MATCH(V$360,$I$354:$I$357,0),MATCH(V$359,$J$353:$R$353,0))</f>
        <v>0</v>
      </c>
      <c r="W377" s="1004" cm="1">
        <f t="array" ref="W377">INDEX($H377:$K377,0,MATCH(W$360,$H$360:$K$360,0))*INDEX($J$354:$R$357,MATCH(W$360,$I$354:$I$357,0),MATCH(W$359,$J$353:$R$353,0))</f>
        <v>0</v>
      </c>
      <c r="X377" s="1004" cm="1">
        <f t="array" ref="X377">INDEX($H377:$K377,0,MATCH(X$360,$H$360:$K$360,0))*INDEX($J$354:$R$357,MATCH(X$360,$I$354:$I$357,0),MATCH(X$359,$J$353:$R$353,0))</f>
        <v>0</v>
      </c>
      <c r="Y377" s="1004" cm="1">
        <f t="array" ref="Y377">INDEX($H377:$K377,0,MATCH(Y$360,$H$360:$K$360,0))*INDEX($J$354:$R$357,MATCH(Y$360,$I$354:$I$357,0),MATCH(Y$359,$J$353:$R$353,0))</f>
        <v>0</v>
      </c>
      <c r="Z377" s="1004" cm="1">
        <f t="array" ref="Z377">INDEX($H377:$K377,0,MATCH(Z$360,$H$360:$K$360,0))*INDEX($J$354:$R$357,MATCH(Z$360,$I$354:$I$357,0),MATCH(Z$359,$J$353:$R$353,0))</f>
        <v>0</v>
      </c>
      <c r="AA377" s="1004" cm="1">
        <f t="array" ref="AA377">INDEX($H377:$K377,0,MATCH(AA$360,$H$360:$K$360,0))*INDEX($J$354:$R$357,MATCH(AA$360,$I$354:$I$357,0),MATCH(AA$359,$J$353:$R$353,0))</f>
        <v>0</v>
      </c>
      <c r="AB377" s="1004" cm="1">
        <f t="array" ref="AB377">INDEX($H377:$K377,0,MATCH(AB$360,$H$360:$K$360,0))*INDEX($J$354:$R$357,MATCH(AB$360,$I$354:$I$357,0),MATCH(AB$359,$J$353:$R$353,0))</f>
        <v>0</v>
      </c>
      <c r="AC377" s="1004" cm="1">
        <f t="array" ref="AC377">INDEX($H377:$K377,0,MATCH(AC$360,$H$360:$K$360,0))*INDEX($J$354:$R$357,MATCH(AC$360,$I$354:$I$357,0),MATCH(AC$359,$J$353:$R$353,0))</f>
        <v>0</v>
      </c>
      <c r="AD377" s="1004" cm="1">
        <f t="array" ref="AD377">INDEX($H377:$K377,0,MATCH(AD$360,$H$360:$K$360,0))*INDEX($J$354:$R$357,MATCH(AD$360,$I$354:$I$357,0),MATCH(AD$359,$J$353:$R$353,0))</f>
        <v>0</v>
      </c>
      <c r="AE377" s="1004" cm="1">
        <f t="array" ref="AE377">INDEX($H377:$K377,0,MATCH(AE$360,$H$360:$K$360,0))*INDEX($J$354:$R$357,MATCH(AE$360,$I$354:$I$357,0),MATCH(AE$359,$J$353:$R$353,0))</f>
        <v>0</v>
      </c>
      <c r="AF377" s="1004" cm="1">
        <f t="array" ref="AF377">INDEX($H377:$K377,0,MATCH(AF$360,$H$360:$K$360,0))*INDEX($J$354:$R$357,MATCH(AF$360,$I$354:$I$357,0),MATCH(AF$359,$J$353:$R$353,0))</f>
        <v>0</v>
      </c>
      <c r="AG377" s="1004" cm="1">
        <f t="array" ref="AG377">INDEX($H377:$K377,0,MATCH(AG$360,$H$360:$K$360,0))*INDEX($J$354:$R$357,MATCH(AG$360,$I$354:$I$357,0),MATCH(AG$359,$J$353:$R$353,0))</f>
        <v>0</v>
      </c>
      <c r="AH377" s="1004" cm="1">
        <f t="array" ref="AH377">INDEX($H377:$K377,0,MATCH(AH$360,$H$360:$K$360,0))*INDEX($J$354:$R$357,MATCH(AH$360,$I$354:$I$357,0),MATCH(AH$359,$J$353:$R$353,0))</f>
        <v>0</v>
      </c>
      <c r="AI377" s="1004" cm="1">
        <f t="array" ref="AI377">INDEX($H377:$K377,0,MATCH(AI$360,$H$360:$K$360,0))*INDEX($J$354:$R$357,MATCH(AI$360,$I$354:$I$357,0),MATCH(AI$359,$J$353:$R$353,0))</f>
        <v>0</v>
      </c>
      <c r="AJ377" s="1004" cm="1">
        <f t="array" ref="AJ377">INDEX($H377:$K377,0,MATCH(AJ$360,$H$360:$K$360,0))*INDEX($J$354:$R$357,MATCH(AJ$360,$I$354:$I$357,0),MATCH(AJ$359,$J$353:$R$353,0))</f>
        <v>0</v>
      </c>
      <c r="AK377" s="1004" cm="1">
        <f t="array" ref="AK377">INDEX($H377:$K377,0,MATCH(AK$360,$H$360:$K$360,0))*INDEX($J$354:$R$357,MATCH(AK$360,$I$354:$I$357,0),MATCH(AK$359,$J$353:$R$353,0))</f>
        <v>0</v>
      </c>
      <c r="AL377" s="1004" cm="1">
        <f t="array" ref="AL377">INDEX($H377:$K377,0,MATCH(AL$360,$H$360:$K$360,0))*INDEX($J$354:$R$357,MATCH(AL$360,$I$354:$I$357,0),MATCH(AL$359,$J$353:$R$353,0))</f>
        <v>0</v>
      </c>
      <c r="AM377" s="1004" cm="1">
        <f t="array" ref="AM377">INDEX($H377:$K377,0,MATCH(AM$360,$H$360:$K$360,0))*INDEX($J$354:$R$357,MATCH(AM$360,$I$354:$I$357,0),MATCH(AM$359,$J$353:$R$353,0))</f>
        <v>0</v>
      </c>
      <c r="AN377" s="1004" cm="1">
        <f t="array" ref="AN377">INDEX($H377:$K377,0,MATCH(AN$360,$H$360:$K$360,0))*INDEX($J$354:$R$357,MATCH(AN$360,$I$354:$I$357,0),MATCH(AN$359,$J$353:$R$353,0))</f>
        <v>0</v>
      </c>
      <c r="AO377" s="1004" cm="1">
        <f t="array" ref="AO377">INDEX($H377:$K377,0,MATCH(AO$360,$H$360:$K$360,0))*INDEX($J$354:$R$357,MATCH(AO$360,$I$354:$I$357,0),MATCH(AO$359,$J$353:$R$353,0))</f>
        <v>0</v>
      </c>
      <c r="AP377" s="1004" cm="1">
        <f t="array" ref="AP377">INDEX($H377:$K377,0,MATCH(AP$360,$H$360:$K$360,0))*INDEX($J$354:$R$357,MATCH(AP$360,$I$354:$I$357,0),MATCH(AP$359,$J$353:$R$353,0))</f>
        <v>0</v>
      </c>
      <c r="AQ377" s="1004" cm="1">
        <f t="array" ref="AQ377">INDEX($H377:$K377,0,MATCH(AQ$360,$H$360:$K$360,0))*INDEX($J$354:$R$357,MATCH(AQ$360,$I$354:$I$357,0),MATCH(AQ$359,$J$353:$R$353,0))</f>
        <v>0</v>
      </c>
      <c r="AR377" s="1004" cm="1">
        <f t="array" ref="AR377">INDEX($H377:$K377,0,MATCH(AR$360,$H$360:$K$360,0))*INDEX($J$354:$R$357,MATCH(AR$360,$I$354:$I$357,0),MATCH(AR$359,$J$353:$R$353,0))</f>
        <v>0</v>
      </c>
      <c r="AS377" s="1004" cm="1">
        <f t="array" ref="AS377">INDEX($H377:$K377,0,MATCH(AS$360,$H$360:$K$360,0))*INDEX($J$354:$R$357,MATCH(AS$360,$I$354:$I$357,0),MATCH(AS$359,$J$353:$R$353,0))</f>
        <v>0</v>
      </c>
      <c r="AT377" s="1004" cm="1">
        <f t="array" ref="AT377">INDEX($H377:$K377,0,MATCH(AT$360,$H$360:$K$360,0))*INDEX($J$354:$R$357,MATCH(AT$360,$I$354:$I$357,0),MATCH(AT$359,$J$353:$R$353,0))</f>
        <v>0</v>
      </c>
      <c r="AU377" s="1004"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4" cm="1">
        <f t="array" ref="L378">INDEX($H378:$K378,0,MATCH(L$360,$H$360:$K$360,0))*INDEX($J$354:$R$357,MATCH(L$360,$I$354:$I$357,0),MATCH(L$359,$J$353:$R$353,0))</f>
        <v>0</v>
      </c>
      <c r="M378" s="1004" cm="1">
        <f t="array" ref="M378">INDEX($H378:$K378,0,MATCH(M$360,$H$360:$K$360,0))*INDEX($J$354:$R$357,MATCH(M$360,$I$354:$I$357,0),MATCH(M$359,$J$353:$R$353,0))</f>
        <v>0</v>
      </c>
      <c r="N378" s="1004" cm="1">
        <f t="array" ref="N378">INDEX($H378:$K378,0,MATCH(N$360,$H$360:$K$360,0))*INDEX($J$354:$R$357,MATCH(N$360,$I$354:$I$357,0),MATCH(N$359,$J$353:$R$353,0))</f>
        <v>0</v>
      </c>
      <c r="O378" s="1004" cm="1">
        <f t="array" ref="O378">INDEX($H378:$K378,0,MATCH(O$360,$H$360:$K$360,0))*INDEX($J$354:$R$357,MATCH(O$360,$I$354:$I$357,0),MATCH(O$359,$J$353:$R$353,0))</f>
        <v>0</v>
      </c>
      <c r="P378" s="1004" cm="1">
        <f t="array" ref="P378">INDEX($H378:$K378,0,MATCH(P$360,$H$360:$K$360,0))*INDEX($J$354:$R$357,MATCH(P$360,$I$354:$I$357,0),MATCH(P$359,$J$353:$R$353,0))</f>
        <v>0</v>
      </c>
      <c r="Q378" s="1004" cm="1">
        <f t="array" ref="Q378">INDEX($H378:$K378,0,MATCH(Q$360,$H$360:$K$360,0))*INDEX($J$354:$R$357,MATCH(Q$360,$I$354:$I$357,0),MATCH(Q$359,$J$353:$R$353,0))</f>
        <v>0</v>
      </c>
      <c r="R378" s="1004" cm="1">
        <f t="array" ref="R378">INDEX($H378:$K378,0,MATCH(R$360,$H$360:$K$360,0))*INDEX($J$354:$R$357,MATCH(R$360,$I$354:$I$357,0),MATCH(R$359,$J$353:$R$353,0))</f>
        <v>0</v>
      </c>
      <c r="S378" s="1004" cm="1">
        <f t="array" ref="S378">INDEX($H378:$K378,0,MATCH(S$360,$H$360:$K$360,0))*INDEX($J$354:$R$357,MATCH(S$360,$I$354:$I$357,0),MATCH(S$359,$J$353:$R$353,0))</f>
        <v>0</v>
      </c>
      <c r="T378" s="1004" cm="1">
        <f t="array" ref="T378">INDEX($H378:$K378,0,MATCH(T$360,$H$360:$K$360,0))*INDEX($J$354:$R$357,MATCH(T$360,$I$354:$I$357,0),MATCH(T$359,$J$353:$R$353,0))</f>
        <v>0</v>
      </c>
      <c r="U378" s="1004" cm="1">
        <f t="array" ref="U378">INDEX($H378:$K378,0,MATCH(U$360,$H$360:$K$360,0))*INDEX($J$354:$R$357,MATCH(U$360,$I$354:$I$357,0),MATCH(U$359,$J$353:$R$353,0))</f>
        <v>0</v>
      </c>
      <c r="V378" s="1004" cm="1">
        <f t="array" ref="V378">INDEX($H378:$K378,0,MATCH(V$360,$H$360:$K$360,0))*INDEX($J$354:$R$357,MATCH(V$360,$I$354:$I$357,0),MATCH(V$359,$J$353:$R$353,0))</f>
        <v>0</v>
      </c>
      <c r="W378" s="1004" cm="1">
        <f t="array" ref="W378">INDEX($H378:$K378,0,MATCH(W$360,$H$360:$K$360,0))*INDEX($J$354:$R$357,MATCH(W$360,$I$354:$I$357,0),MATCH(W$359,$J$353:$R$353,0))</f>
        <v>0</v>
      </c>
      <c r="X378" s="1004" cm="1">
        <f t="array" ref="X378">INDEX($H378:$K378,0,MATCH(X$360,$H$360:$K$360,0))*INDEX($J$354:$R$357,MATCH(X$360,$I$354:$I$357,0),MATCH(X$359,$J$353:$R$353,0))</f>
        <v>0</v>
      </c>
      <c r="Y378" s="1004" cm="1">
        <f t="array" ref="Y378">INDEX($H378:$K378,0,MATCH(Y$360,$H$360:$K$360,0))*INDEX($J$354:$R$357,MATCH(Y$360,$I$354:$I$357,0),MATCH(Y$359,$J$353:$R$353,0))</f>
        <v>0</v>
      </c>
      <c r="Z378" s="1004" cm="1">
        <f t="array" ref="Z378">INDEX($H378:$K378,0,MATCH(Z$360,$H$360:$K$360,0))*INDEX($J$354:$R$357,MATCH(Z$360,$I$354:$I$357,0),MATCH(Z$359,$J$353:$R$353,0))</f>
        <v>0</v>
      </c>
      <c r="AA378" s="1004" cm="1">
        <f t="array" ref="AA378">INDEX($H378:$K378,0,MATCH(AA$360,$H$360:$K$360,0))*INDEX($J$354:$R$357,MATCH(AA$360,$I$354:$I$357,0),MATCH(AA$359,$J$353:$R$353,0))</f>
        <v>0</v>
      </c>
      <c r="AB378" s="1004" cm="1">
        <f t="array" ref="AB378">INDEX($H378:$K378,0,MATCH(AB$360,$H$360:$K$360,0))*INDEX($J$354:$R$357,MATCH(AB$360,$I$354:$I$357,0),MATCH(AB$359,$J$353:$R$353,0))</f>
        <v>0</v>
      </c>
      <c r="AC378" s="1004" cm="1">
        <f t="array" ref="AC378">INDEX($H378:$K378,0,MATCH(AC$360,$H$360:$K$360,0))*INDEX($J$354:$R$357,MATCH(AC$360,$I$354:$I$357,0),MATCH(AC$359,$J$353:$R$353,0))</f>
        <v>0</v>
      </c>
      <c r="AD378" s="1004" cm="1">
        <f t="array" ref="AD378">INDEX($H378:$K378,0,MATCH(AD$360,$H$360:$K$360,0))*INDEX($J$354:$R$357,MATCH(AD$360,$I$354:$I$357,0),MATCH(AD$359,$J$353:$R$353,0))</f>
        <v>0</v>
      </c>
      <c r="AE378" s="1004" cm="1">
        <f t="array" ref="AE378">INDEX($H378:$K378,0,MATCH(AE$360,$H$360:$K$360,0))*INDEX($J$354:$R$357,MATCH(AE$360,$I$354:$I$357,0),MATCH(AE$359,$J$353:$R$353,0))</f>
        <v>0</v>
      </c>
      <c r="AF378" s="1004" cm="1">
        <f t="array" ref="AF378">INDEX($H378:$K378,0,MATCH(AF$360,$H$360:$K$360,0))*INDEX($J$354:$R$357,MATCH(AF$360,$I$354:$I$357,0),MATCH(AF$359,$J$353:$R$353,0))</f>
        <v>0</v>
      </c>
      <c r="AG378" s="1004" cm="1">
        <f t="array" ref="AG378">INDEX($H378:$K378,0,MATCH(AG$360,$H$360:$K$360,0))*INDEX($J$354:$R$357,MATCH(AG$360,$I$354:$I$357,0),MATCH(AG$359,$J$353:$R$353,0))</f>
        <v>0</v>
      </c>
      <c r="AH378" s="1004" cm="1">
        <f t="array" ref="AH378">INDEX($H378:$K378,0,MATCH(AH$360,$H$360:$K$360,0))*INDEX($J$354:$R$357,MATCH(AH$360,$I$354:$I$357,0),MATCH(AH$359,$J$353:$R$353,0))</f>
        <v>0</v>
      </c>
      <c r="AI378" s="1004" cm="1">
        <f t="array" ref="AI378">INDEX($H378:$K378,0,MATCH(AI$360,$H$360:$K$360,0))*INDEX($J$354:$R$357,MATCH(AI$360,$I$354:$I$357,0),MATCH(AI$359,$J$353:$R$353,0))</f>
        <v>0</v>
      </c>
      <c r="AJ378" s="1004" cm="1">
        <f t="array" ref="AJ378">INDEX($H378:$K378,0,MATCH(AJ$360,$H$360:$K$360,0))*INDEX($J$354:$R$357,MATCH(AJ$360,$I$354:$I$357,0),MATCH(AJ$359,$J$353:$R$353,0))</f>
        <v>0</v>
      </c>
      <c r="AK378" s="1004" cm="1">
        <f t="array" ref="AK378">INDEX($H378:$K378,0,MATCH(AK$360,$H$360:$K$360,0))*INDEX($J$354:$R$357,MATCH(AK$360,$I$354:$I$357,0),MATCH(AK$359,$J$353:$R$353,0))</f>
        <v>0</v>
      </c>
      <c r="AL378" s="1004" cm="1">
        <f t="array" ref="AL378">INDEX($H378:$K378,0,MATCH(AL$360,$H$360:$K$360,0))*INDEX($J$354:$R$357,MATCH(AL$360,$I$354:$I$357,0),MATCH(AL$359,$J$353:$R$353,0))</f>
        <v>0</v>
      </c>
      <c r="AM378" s="1004" cm="1">
        <f t="array" ref="AM378">INDEX($H378:$K378,0,MATCH(AM$360,$H$360:$K$360,0))*INDEX($J$354:$R$357,MATCH(AM$360,$I$354:$I$357,0),MATCH(AM$359,$J$353:$R$353,0))</f>
        <v>0</v>
      </c>
      <c r="AN378" s="1004" cm="1">
        <f t="array" ref="AN378">INDEX($H378:$K378,0,MATCH(AN$360,$H$360:$K$360,0))*INDEX($J$354:$R$357,MATCH(AN$360,$I$354:$I$357,0),MATCH(AN$359,$J$353:$R$353,0))</f>
        <v>0</v>
      </c>
      <c r="AO378" s="1004" cm="1">
        <f t="array" ref="AO378">INDEX($H378:$K378,0,MATCH(AO$360,$H$360:$K$360,0))*INDEX($J$354:$R$357,MATCH(AO$360,$I$354:$I$357,0),MATCH(AO$359,$J$353:$R$353,0))</f>
        <v>0</v>
      </c>
      <c r="AP378" s="1004" cm="1">
        <f t="array" ref="AP378">INDEX($H378:$K378,0,MATCH(AP$360,$H$360:$K$360,0))*INDEX($J$354:$R$357,MATCH(AP$360,$I$354:$I$357,0),MATCH(AP$359,$J$353:$R$353,0))</f>
        <v>0</v>
      </c>
      <c r="AQ378" s="1004" cm="1">
        <f t="array" ref="AQ378">INDEX($H378:$K378,0,MATCH(AQ$360,$H$360:$K$360,0))*INDEX($J$354:$R$357,MATCH(AQ$360,$I$354:$I$357,0),MATCH(AQ$359,$J$353:$R$353,0))</f>
        <v>0</v>
      </c>
      <c r="AR378" s="1004" cm="1">
        <f t="array" ref="AR378">INDEX($H378:$K378,0,MATCH(AR$360,$H$360:$K$360,0))*INDEX($J$354:$R$357,MATCH(AR$360,$I$354:$I$357,0),MATCH(AR$359,$J$353:$R$353,0))</f>
        <v>0</v>
      </c>
      <c r="AS378" s="1004" cm="1">
        <f t="array" ref="AS378">INDEX($H378:$K378,0,MATCH(AS$360,$H$360:$K$360,0))*INDEX($J$354:$R$357,MATCH(AS$360,$I$354:$I$357,0),MATCH(AS$359,$J$353:$R$353,0))</f>
        <v>0</v>
      </c>
      <c r="AT378" s="1004" cm="1">
        <f t="array" ref="AT378">INDEX($H378:$K378,0,MATCH(AT$360,$H$360:$K$360,0))*INDEX($J$354:$R$357,MATCH(AT$360,$I$354:$I$357,0),MATCH(AT$359,$J$353:$R$353,0))</f>
        <v>0</v>
      </c>
      <c r="AU378" s="1004"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4" cm="1">
        <f t="array" ref="L379">INDEX($H379:$K379,0,MATCH(L$360,$H$360:$K$360,0))*INDEX($J$354:$R$357,MATCH(L$360,$I$354:$I$357,0),MATCH(L$359,$J$353:$R$353,0))</f>
        <v>0</v>
      </c>
      <c r="M379" s="1004" cm="1">
        <f t="array" ref="M379">INDEX($H379:$K379,0,MATCH(M$360,$H$360:$K$360,0))*INDEX($J$354:$R$357,MATCH(M$360,$I$354:$I$357,0),MATCH(M$359,$J$353:$R$353,0))</f>
        <v>0</v>
      </c>
      <c r="N379" s="1004" cm="1">
        <f t="array" ref="N379">INDEX($H379:$K379,0,MATCH(N$360,$H$360:$K$360,0))*INDEX($J$354:$R$357,MATCH(N$360,$I$354:$I$357,0),MATCH(N$359,$J$353:$R$353,0))</f>
        <v>0</v>
      </c>
      <c r="O379" s="1004" cm="1">
        <f t="array" ref="O379">INDEX($H379:$K379,0,MATCH(O$360,$H$360:$K$360,0))*INDEX($J$354:$R$357,MATCH(O$360,$I$354:$I$357,0),MATCH(O$359,$J$353:$R$353,0))</f>
        <v>0</v>
      </c>
      <c r="P379" s="1004" cm="1">
        <f t="array" ref="P379">INDEX($H379:$K379,0,MATCH(P$360,$H$360:$K$360,0))*INDEX($J$354:$R$357,MATCH(P$360,$I$354:$I$357,0),MATCH(P$359,$J$353:$R$353,0))</f>
        <v>0</v>
      </c>
      <c r="Q379" s="1004" cm="1">
        <f t="array" ref="Q379">INDEX($H379:$K379,0,MATCH(Q$360,$H$360:$K$360,0))*INDEX($J$354:$R$357,MATCH(Q$360,$I$354:$I$357,0),MATCH(Q$359,$J$353:$R$353,0))</f>
        <v>0</v>
      </c>
      <c r="R379" s="1004" cm="1">
        <f t="array" ref="R379">INDEX($H379:$K379,0,MATCH(R$360,$H$360:$K$360,0))*INDEX($J$354:$R$357,MATCH(R$360,$I$354:$I$357,0),MATCH(R$359,$J$353:$R$353,0))</f>
        <v>0</v>
      </c>
      <c r="S379" s="1004" cm="1">
        <f t="array" ref="S379">INDEX($H379:$K379,0,MATCH(S$360,$H$360:$K$360,0))*INDEX($J$354:$R$357,MATCH(S$360,$I$354:$I$357,0),MATCH(S$359,$J$353:$R$353,0))</f>
        <v>0</v>
      </c>
      <c r="T379" s="1004" cm="1">
        <f t="array" ref="T379">INDEX($H379:$K379,0,MATCH(T$360,$H$360:$K$360,0))*INDEX($J$354:$R$357,MATCH(T$360,$I$354:$I$357,0),MATCH(T$359,$J$353:$R$353,0))</f>
        <v>0</v>
      </c>
      <c r="U379" s="1004" cm="1">
        <f t="array" ref="U379">INDEX($H379:$K379,0,MATCH(U$360,$H$360:$K$360,0))*INDEX($J$354:$R$357,MATCH(U$360,$I$354:$I$357,0),MATCH(U$359,$J$353:$R$353,0))</f>
        <v>0</v>
      </c>
      <c r="V379" s="1004" cm="1">
        <f t="array" ref="V379">INDEX($H379:$K379,0,MATCH(V$360,$H$360:$K$360,0))*INDEX($J$354:$R$357,MATCH(V$360,$I$354:$I$357,0),MATCH(V$359,$J$353:$R$353,0))</f>
        <v>0</v>
      </c>
      <c r="W379" s="1004" cm="1">
        <f t="array" ref="W379">INDEX($H379:$K379,0,MATCH(W$360,$H$360:$K$360,0))*INDEX($J$354:$R$357,MATCH(W$360,$I$354:$I$357,0),MATCH(W$359,$J$353:$R$353,0))</f>
        <v>0</v>
      </c>
      <c r="X379" s="1004" cm="1">
        <f t="array" ref="X379">INDEX($H379:$K379,0,MATCH(X$360,$H$360:$K$360,0))*INDEX($J$354:$R$357,MATCH(X$360,$I$354:$I$357,0),MATCH(X$359,$J$353:$R$353,0))</f>
        <v>0</v>
      </c>
      <c r="Y379" s="1004" cm="1">
        <f t="array" ref="Y379">INDEX($H379:$K379,0,MATCH(Y$360,$H$360:$K$360,0))*INDEX($J$354:$R$357,MATCH(Y$360,$I$354:$I$357,0),MATCH(Y$359,$J$353:$R$353,0))</f>
        <v>0</v>
      </c>
      <c r="Z379" s="1004" cm="1">
        <f t="array" ref="Z379">INDEX($H379:$K379,0,MATCH(Z$360,$H$360:$K$360,0))*INDEX($J$354:$R$357,MATCH(Z$360,$I$354:$I$357,0),MATCH(Z$359,$J$353:$R$353,0))</f>
        <v>0</v>
      </c>
      <c r="AA379" s="1004" cm="1">
        <f t="array" ref="AA379">INDEX($H379:$K379,0,MATCH(AA$360,$H$360:$K$360,0))*INDEX($J$354:$R$357,MATCH(AA$360,$I$354:$I$357,0),MATCH(AA$359,$J$353:$R$353,0))</f>
        <v>0</v>
      </c>
      <c r="AB379" s="1004" cm="1">
        <f t="array" ref="AB379">INDEX($H379:$K379,0,MATCH(AB$360,$H$360:$K$360,0))*INDEX($J$354:$R$357,MATCH(AB$360,$I$354:$I$357,0),MATCH(AB$359,$J$353:$R$353,0))</f>
        <v>0</v>
      </c>
      <c r="AC379" s="1004" cm="1">
        <f t="array" ref="AC379">INDEX($H379:$K379,0,MATCH(AC$360,$H$360:$K$360,0))*INDEX($J$354:$R$357,MATCH(AC$360,$I$354:$I$357,0),MATCH(AC$359,$J$353:$R$353,0))</f>
        <v>0</v>
      </c>
      <c r="AD379" s="1004" cm="1">
        <f t="array" ref="AD379">INDEX($H379:$K379,0,MATCH(AD$360,$H$360:$K$360,0))*INDEX($J$354:$R$357,MATCH(AD$360,$I$354:$I$357,0),MATCH(AD$359,$J$353:$R$353,0))</f>
        <v>0</v>
      </c>
      <c r="AE379" s="1004" cm="1">
        <f t="array" ref="AE379">INDEX($H379:$K379,0,MATCH(AE$360,$H$360:$K$360,0))*INDEX($J$354:$R$357,MATCH(AE$360,$I$354:$I$357,0),MATCH(AE$359,$J$353:$R$353,0))</f>
        <v>0</v>
      </c>
      <c r="AF379" s="1004" cm="1">
        <f t="array" ref="AF379">INDEX($H379:$K379,0,MATCH(AF$360,$H$360:$K$360,0))*INDEX($J$354:$R$357,MATCH(AF$360,$I$354:$I$357,0),MATCH(AF$359,$J$353:$R$353,0))</f>
        <v>0</v>
      </c>
      <c r="AG379" s="1004" cm="1">
        <f t="array" ref="AG379">INDEX($H379:$K379,0,MATCH(AG$360,$H$360:$K$360,0))*INDEX($J$354:$R$357,MATCH(AG$360,$I$354:$I$357,0),MATCH(AG$359,$J$353:$R$353,0))</f>
        <v>0</v>
      </c>
      <c r="AH379" s="1004" cm="1">
        <f t="array" ref="AH379">INDEX($H379:$K379,0,MATCH(AH$360,$H$360:$K$360,0))*INDEX($J$354:$R$357,MATCH(AH$360,$I$354:$I$357,0),MATCH(AH$359,$J$353:$R$353,0))</f>
        <v>0</v>
      </c>
      <c r="AI379" s="1004" cm="1">
        <f t="array" ref="AI379">INDEX($H379:$K379,0,MATCH(AI$360,$H$360:$K$360,0))*INDEX($J$354:$R$357,MATCH(AI$360,$I$354:$I$357,0),MATCH(AI$359,$J$353:$R$353,0))</f>
        <v>0</v>
      </c>
      <c r="AJ379" s="1004" cm="1">
        <f t="array" ref="AJ379">INDEX($H379:$K379,0,MATCH(AJ$360,$H$360:$K$360,0))*INDEX($J$354:$R$357,MATCH(AJ$360,$I$354:$I$357,0),MATCH(AJ$359,$J$353:$R$353,0))</f>
        <v>0</v>
      </c>
      <c r="AK379" s="1004" cm="1">
        <f t="array" ref="AK379">INDEX($H379:$K379,0,MATCH(AK$360,$H$360:$K$360,0))*INDEX($J$354:$R$357,MATCH(AK$360,$I$354:$I$357,0),MATCH(AK$359,$J$353:$R$353,0))</f>
        <v>0</v>
      </c>
      <c r="AL379" s="1004" cm="1">
        <f t="array" ref="AL379">INDEX($H379:$K379,0,MATCH(AL$360,$H$360:$K$360,0))*INDEX($J$354:$R$357,MATCH(AL$360,$I$354:$I$357,0),MATCH(AL$359,$J$353:$R$353,0))</f>
        <v>0</v>
      </c>
      <c r="AM379" s="1004" cm="1">
        <f t="array" ref="AM379">INDEX($H379:$K379,0,MATCH(AM$360,$H$360:$K$360,0))*INDEX($J$354:$R$357,MATCH(AM$360,$I$354:$I$357,0),MATCH(AM$359,$J$353:$R$353,0))</f>
        <v>0</v>
      </c>
      <c r="AN379" s="1004" cm="1">
        <f t="array" ref="AN379">INDEX($H379:$K379,0,MATCH(AN$360,$H$360:$K$360,0))*INDEX($J$354:$R$357,MATCH(AN$360,$I$354:$I$357,0),MATCH(AN$359,$J$353:$R$353,0))</f>
        <v>0</v>
      </c>
      <c r="AO379" s="1004" cm="1">
        <f t="array" ref="AO379">INDEX($H379:$K379,0,MATCH(AO$360,$H$360:$K$360,0))*INDEX($J$354:$R$357,MATCH(AO$360,$I$354:$I$357,0),MATCH(AO$359,$J$353:$R$353,0))</f>
        <v>0</v>
      </c>
      <c r="AP379" s="1004" cm="1">
        <f t="array" ref="AP379">INDEX($H379:$K379,0,MATCH(AP$360,$H$360:$K$360,0))*INDEX($J$354:$R$357,MATCH(AP$360,$I$354:$I$357,0),MATCH(AP$359,$J$353:$R$353,0))</f>
        <v>0</v>
      </c>
      <c r="AQ379" s="1004" cm="1">
        <f t="array" ref="AQ379">INDEX($H379:$K379,0,MATCH(AQ$360,$H$360:$K$360,0))*INDEX($J$354:$R$357,MATCH(AQ$360,$I$354:$I$357,0),MATCH(AQ$359,$J$353:$R$353,0))</f>
        <v>0</v>
      </c>
      <c r="AR379" s="1004" cm="1">
        <f t="array" ref="AR379">INDEX($H379:$K379,0,MATCH(AR$360,$H$360:$K$360,0))*INDEX($J$354:$R$357,MATCH(AR$360,$I$354:$I$357,0),MATCH(AR$359,$J$353:$R$353,0))</f>
        <v>0</v>
      </c>
      <c r="AS379" s="1004" cm="1">
        <f t="array" ref="AS379">INDEX($H379:$K379,0,MATCH(AS$360,$H$360:$K$360,0))*INDEX($J$354:$R$357,MATCH(AS$360,$I$354:$I$357,0),MATCH(AS$359,$J$353:$R$353,0))</f>
        <v>0</v>
      </c>
      <c r="AT379" s="1004" cm="1">
        <f t="array" ref="AT379">INDEX($H379:$K379,0,MATCH(AT$360,$H$360:$K$360,0))*INDEX($J$354:$R$357,MATCH(AT$360,$I$354:$I$357,0),MATCH(AT$359,$J$353:$R$353,0))</f>
        <v>0</v>
      </c>
      <c r="AU379" s="1004"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4" cm="1">
        <f t="array" ref="L380">INDEX($H380:$K380,0,MATCH(L$360,$H$360:$K$360,0))*INDEX($J$354:$R$357,MATCH(L$360,$I$354:$I$357,0),MATCH(L$359,$J$353:$R$353,0))</f>
        <v>0</v>
      </c>
      <c r="M380" s="1004" cm="1">
        <f t="array" ref="M380">INDEX($H380:$K380,0,MATCH(M$360,$H$360:$K$360,0))*INDEX($J$354:$R$357,MATCH(M$360,$I$354:$I$357,0),MATCH(M$359,$J$353:$R$353,0))</f>
        <v>0</v>
      </c>
      <c r="N380" s="1004" cm="1">
        <f t="array" ref="N380">INDEX($H380:$K380,0,MATCH(N$360,$H$360:$K$360,0))*INDEX($J$354:$R$357,MATCH(N$360,$I$354:$I$357,0),MATCH(N$359,$J$353:$R$353,0))</f>
        <v>0</v>
      </c>
      <c r="O380" s="1004" cm="1">
        <f t="array" ref="O380">INDEX($H380:$K380,0,MATCH(O$360,$H$360:$K$360,0))*INDEX($J$354:$R$357,MATCH(O$360,$I$354:$I$357,0),MATCH(O$359,$J$353:$R$353,0))</f>
        <v>0</v>
      </c>
      <c r="P380" s="1004" cm="1">
        <f t="array" ref="P380">INDEX($H380:$K380,0,MATCH(P$360,$H$360:$K$360,0))*INDEX($J$354:$R$357,MATCH(P$360,$I$354:$I$357,0),MATCH(P$359,$J$353:$R$353,0))</f>
        <v>0</v>
      </c>
      <c r="Q380" s="1004" cm="1">
        <f t="array" ref="Q380">INDEX($H380:$K380,0,MATCH(Q$360,$H$360:$K$360,0))*INDEX($J$354:$R$357,MATCH(Q$360,$I$354:$I$357,0),MATCH(Q$359,$J$353:$R$353,0))</f>
        <v>0</v>
      </c>
      <c r="R380" s="1004" cm="1">
        <f t="array" ref="R380">INDEX($H380:$K380,0,MATCH(R$360,$H$360:$K$360,0))*INDEX($J$354:$R$357,MATCH(R$360,$I$354:$I$357,0),MATCH(R$359,$J$353:$R$353,0))</f>
        <v>0</v>
      </c>
      <c r="S380" s="1004" cm="1">
        <f t="array" ref="S380">INDEX($H380:$K380,0,MATCH(S$360,$H$360:$K$360,0))*INDEX($J$354:$R$357,MATCH(S$360,$I$354:$I$357,0),MATCH(S$359,$J$353:$R$353,0))</f>
        <v>0</v>
      </c>
      <c r="T380" s="1004" cm="1">
        <f t="array" ref="T380">INDEX($H380:$K380,0,MATCH(T$360,$H$360:$K$360,0))*INDEX($J$354:$R$357,MATCH(T$360,$I$354:$I$357,0),MATCH(T$359,$J$353:$R$353,0))</f>
        <v>0</v>
      </c>
      <c r="U380" s="1004" cm="1">
        <f t="array" ref="U380">INDEX($H380:$K380,0,MATCH(U$360,$H$360:$K$360,0))*INDEX($J$354:$R$357,MATCH(U$360,$I$354:$I$357,0),MATCH(U$359,$J$353:$R$353,0))</f>
        <v>0</v>
      </c>
      <c r="V380" s="1004" cm="1">
        <f t="array" ref="V380">INDEX($H380:$K380,0,MATCH(V$360,$H$360:$K$360,0))*INDEX($J$354:$R$357,MATCH(V$360,$I$354:$I$357,0),MATCH(V$359,$J$353:$R$353,0))</f>
        <v>0</v>
      </c>
      <c r="W380" s="1004" cm="1">
        <f t="array" ref="W380">INDEX($H380:$K380,0,MATCH(W$360,$H$360:$K$360,0))*INDEX($J$354:$R$357,MATCH(W$360,$I$354:$I$357,0),MATCH(W$359,$J$353:$R$353,0))</f>
        <v>0</v>
      </c>
      <c r="X380" s="1004" cm="1">
        <f t="array" ref="X380">INDEX($H380:$K380,0,MATCH(X$360,$H$360:$K$360,0))*INDEX($J$354:$R$357,MATCH(X$360,$I$354:$I$357,0),MATCH(X$359,$J$353:$R$353,0))</f>
        <v>0</v>
      </c>
      <c r="Y380" s="1004" cm="1">
        <f t="array" ref="Y380">INDEX($H380:$K380,0,MATCH(Y$360,$H$360:$K$360,0))*INDEX($J$354:$R$357,MATCH(Y$360,$I$354:$I$357,0),MATCH(Y$359,$J$353:$R$353,0))</f>
        <v>0</v>
      </c>
      <c r="Z380" s="1004" cm="1">
        <f t="array" ref="Z380">INDEX($H380:$K380,0,MATCH(Z$360,$H$360:$K$360,0))*INDEX($J$354:$R$357,MATCH(Z$360,$I$354:$I$357,0),MATCH(Z$359,$J$353:$R$353,0))</f>
        <v>0</v>
      </c>
      <c r="AA380" s="1004" cm="1">
        <f t="array" ref="AA380">INDEX($H380:$K380,0,MATCH(AA$360,$H$360:$K$360,0))*INDEX($J$354:$R$357,MATCH(AA$360,$I$354:$I$357,0),MATCH(AA$359,$J$353:$R$353,0))</f>
        <v>0</v>
      </c>
      <c r="AB380" s="1004" cm="1">
        <f t="array" ref="AB380">INDEX($H380:$K380,0,MATCH(AB$360,$H$360:$K$360,0))*INDEX($J$354:$R$357,MATCH(AB$360,$I$354:$I$357,0),MATCH(AB$359,$J$353:$R$353,0))</f>
        <v>0</v>
      </c>
      <c r="AC380" s="1004" cm="1">
        <f t="array" ref="AC380">INDEX($H380:$K380,0,MATCH(AC$360,$H$360:$K$360,0))*INDEX($J$354:$R$357,MATCH(AC$360,$I$354:$I$357,0),MATCH(AC$359,$J$353:$R$353,0))</f>
        <v>0</v>
      </c>
      <c r="AD380" s="1004" cm="1">
        <f t="array" ref="AD380">INDEX($H380:$K380,0,MATCH(AD$360,$H$360:$K$360,0))*INDEX($J$354:$R$357,MATCH(AD$360,$I$354:$I$357,0),MATCH(AD$359,$J$353:$R$353,0))</f>
        <v>0</v>
      </c>
      <c r="AE380" s="1004" cm="1">
        <f t="array" ref="AE380">INDEX($H380:$K380,0,MATCH(AE$360,$H$360:$K$360,0))*INDEX($J$354:$R$357,MATCH(AE$360,$I$354:$I$357,0),MATCH(AE$359,$J$353:$R$353,0))</f>
        <v>0</v>
      </c>
      <c r="AF380" s="1004" cm="1">
        <f t="array" ref="AF380">INDEX($H380:$K380,0,MATCH(AF$360,$H$360:$K$360,0))*INDEX($J$354:$R$357,MATCH(AF$360,$I$354:$I$357,0),MATCH(AF$359,$J$353:$R$353,0))</f>
        <v>0</v>
      </c>
      <c r="AG380" s="1004" cm="1">
        <f t="array" ref="AG380">INDEX($H380:$K380,0,MATCH(AG$360,$H$360:$K$360,0))*INDEX($J$354:$R$357,MATCH(AG$360,$I$354:$I$357,0),MATCH(AG$359,$J$353:$R$353,0))</f>
        <v>0</v>
      </c>
      <c r="AH380" s="1004" cm="1">
        <f t="array" ref="AH380">INDEX($H380:$K380,0,MATCH(AH$360,$H$360:$K$360,0))*INDEX($J$354:$R$357,MATCH(AH$360,$I$354:$I$357,0),MATCH(AH$359,$J$353:$R$353,0))</f>
        <v>0</v>
      </c>
      <c r="AI380" s="1004" cm="1">
        <f t="array" ref="AI380">INDEX($H380:$K380,0,MATCH(AI$360,$H$360:$K$360,0))*INDEX($J$354:$R$357,MATCH(AI$360,$I$354:$I$357,0),MATCH(AI$359,$J$353:$R$353,0))</f>
        <v>0</v>
      </c>
      <c r="AJ380" s="1004" cm="1">
        <f t="array" ref="AJ380">INDEX($H380:$K380,0,MATCH(AJ$360,$H$360:$K$360,0))*INDEX($J$354:$R$357,MATCH(AJ$360,$I$354:$I$357,0),MATCH(AJ$359,$J$353:$R$353,0))</f>
        <v>0</v>
      </c>
      <c r="AK380" s="1004" cm="1">
        <f t="array" ref="AK380">INDEX($H380:$K380,0,MATCH(AK$360,$H$360:$K$360,0))*INDEX($J$354:$R$357,MATCH(AK$360,$I$354:$I$357,0),MATCH(AK$359,$J$353:$R$353,0))</f>
        <v>0</v>
      </c>
      <c r="AL380" s="1004" cm="1">
        <f t="array" ref="AL380">INDEX($H380:$K380,0,MATCH(AL$360,$H$360:$K$360,0))*INDEX($J$354:$R$357,MATCH(AL$360,$I$354:$I$357,0),MATCH(AL$359,$J$353:$R$353,0))</f>
        <v>0</v>
      </c>
      <c r="AM380" s="1004" cm="1">
        <f t="array" ref="AM380">INDEX($H380:$K380,0,MATCH(AM$360,$H$360:$K$360,0))*INDEX($J$354:$R$357,MATCH(AM$360,$I$354:$I$357,0),MATCH(AM$359,$J$353:$R$353,0))</f>
        <v>0</v>
      </c>
      <c r="AN380" s="1004" cm="1">
        <f t="array" ref="AN380">INDEX($H380:$K380,0,MATCH(AN$360,$H$360:$K$360,0))*INDEX($J$354:$R$357,MATCH(AN$360,$I$354:$I$357,0),MATCH(AN$359,$J$353:$R$353,0))</f>
        <v>0</v>
      </c>
      <c r="AO380" s="1004" cm="1">
        <f t="array" ref="AO380">INDEX($H380:$K380,0,MATCH(AO$360,$H$360:$K$360,0))*INDEX($J$354:$R$357,MATCH(AO$360,$I$354:$I$357,0),MATCH(AO$359,$J$353:$R$353,0))</f>
        <v>0</v>
      </c>
      <c r="AP380" s="1004" cm="1">
        <f t="array" ref="AP380">INDEX($H380:$K380,0,MATCH(AP$360,$H$360:$K$360,0))*INDEX($J$354:$R$357,MATCH(AP$360,$I$354:$I$357,0),MATCH(AP$359,$J$353:$R$353,0))</f>
        <v>0</v>
      </c>
      <c r="AQ380" s="1004" cm="1">
        <f t="array" ref="AQ380">INDEX($H380:$K380,0,MATCH(AQ$360,$H$360:$K$360,0))*INDEX($J$354:$R$357,MATCH(AQ$360,$I$354:$I$357,0),MATCH(AQ$359,$J$353:$R$353,0))</f>
        <v>0</v>
      </c>
      <c r="AR380" s="1004" cm="1">
        <f t="array" ref="AR380">INDEX($H380:$K380,0,MATCH(AR$360,$H$360:$K$360,0))*INDEX($J$354:$R$357,MATCH(AR$360,$I$354:$I$357,0),MATCH(AR$359,$J$353:$R$353,0))</f>
        <v>0</v>
      </c>
      <c r="AS380" s="1004" cm="1">
        <f t="array" ref="AS380">INDEX($H380:$K380,0,MATCH(AS$360,$H$360:$K$360,0))*INDEX($J$354:$R$357,MATCH(AS$360,$I$354:$I$357,0),MATCH(AS$359,$J$353:$R$353,0))</f>
        <v>0</v>
      </c>
      <c r="AT380" s="1004" cm="1">
        <f t="array" ref="AT380">INDEX($H380:$K380,0,MATCH(AT$360,$H$360:$K$360,0))*INDEX($J$354:$R$357,MATCH(AT$360,$I$354:$I$357,0),MATCH(AT$359,$J$353:$R$353,0))</f>
        <v>0</v>
      </c>
      <c r="AU380" s="1004"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4" cm="1">
        <f t="array" ref="L381">INDEX($H381:$K381,0,MATCH(L$360,$H$360:$K$360,0))*INDEX($J$354:$R$357,MATCH(L$360,$I$354:$I$357,0),MATCH(L$359,$J$353:$R$353,0))</f>
        <v>2</v>
      </c>
      <c r="M381" s="1004" cm="1">
        <f t="array" ref="M381">INDEX($H381:$K381,0,MATCH(M$360,$H$360:$K$360,0))*INDEX($J$354:$R$357,MATCH(M$360,$I$354:$I$357,0),MATCH(M$359,$J$353:$R$353,0))</f>
        <v>1</v>
      </c>
      <c r="N381" s="1004" cm="1">
        <f t="array" ref="N381">INDEX($H381:$K381,0,MATCH(N$360,$H$360:$K$360,0))*INDEX($J$354:$R$357,MATCH(N$360,$I$354:$I$357,0),MATCH(N$359,$J$353:$R$353,0))</f>
        <v>2</v>
      </c>
      <c r="O381" s="1004" cm="1">
        <f t="array" ref="O381">INDEX($H381:$K381,0,MATCH(O$360,$H$360:$K$360,0))*INDEX($J$354:$R$357,MATCH(O$360,$I$354:$I$357,0),MATCH(O$359,$J$353:$R$353,0))</f>
        <v>1</v>
      </c>
      <c r="P381" s="1004" cm="1">
        <f t="array" ref="P381">INDEX($H381:$K381,0,MATCH(P$360,$H$360:$K$360,0))*INDEX($J$354:$R$357,MATCH(P$360,$I$354:$I$357,0),MATCH(P$359,$J$353:$R$353,0))</f>
        <v>2</v>
      </c>
      <c r="Q381" s="1004" cm="1">
        <f t="array" ref="Q381">INDEX($H381:$K381,0,MATCH(Q$360,$H$360:$K$360,0))*INDEX($J$354:$R$357,MATCH(Q$360,$I$354:$I$357,0),MATCH(Q$359,$J$353:$R$353,0))</f>
        <v>1</v>
      </c>
      <c r="R381" s="1004" cm="1">
        <f t="array" ref="R381">INDEX($H381:$K381,0,MATCH(R$360,$H$360:$K$360,0))*INDEX($J$354:$R$357,MATCH(R$360,$I$354:$I$357,0),MATCH(R$359,$J$353:$R$353,0))</f>
        <v>2</v>
      </c>
      <c r="S381" s="1004" cm="1">
        <f t="array" ref="S381">INDEX($H381:$K381,0,MATCH(S$360,$H$360:$K$360,0))*INDEX($J$354:$R$357,MATCH(S$360,$I$354:$I$357,0),MATCH(S$359,$J$353:$R$353,0))</f>
        <v>1</v>
      </c>
      <c r="T381" s="1004" cm="1">
        <f t="array" ref="T381">INDEX($H381:$K381,0,MATCH(T$360,$H$360:$K$360,0))*INDEX($J$354:$R$357,MATCH(T$360,$I$354:$I$357,0),MATCH(T$359,$J$353:$R$353,0))</f>
        <v>2</v>
      </c>
      <c r="U381" s="1004" cm="1">
        <f t="array" ref="U381">INDEX($H381:$K381,0,MATCH(U$360,$H$360:$K$360,0))*INDEX($J$354:$R$357,MATCH(U$360,$I$354:$I$357,0),MATCH(U$359,$J$353:$R$353,0))</f>
        <v>1</v>
      </c>
      <c r="V381" s="1004" cm="1">
        <f t="array" ref="V381">INDEX($H381:$K381,0,MATCH(V$360,$H$360:$K$360,0))*INDEX($J$354:$R$357,MATCH(V$360,$I$354:$I$357,0),MATCH(V$359,$J$353:$R$353,0))</f>
        <v>2</v>
      </c>
      <c r="W381" s="1004" cm="1">
        <f t="array" ref="W381">INDEX($H381:$K381,0,MATCH(W$360,$H$360:$K$360,0))*INDEX($J$354:$R$357,MATCH(W$360,$I$354:$I$357,0),MATCH(W$359,$J$353:$R$353,0))</f>
        <v>1</v>
      </c>
      <c r="X381" s="1004" cm="1">
        <f t="array" ref="X381">INDEX($H381:$K381,0,MATCH(X$360,$H$360:$K$360,0))*INDEX($J$354:$R$357,MATCH(X$360,$I$354:$I$357,0),MATCH(X$359,$J$353:$R$353,0))</f>
        <v>2</v>
      </c>
      <c r="Y381" s="1004" cm="1">
        <f t="array" ref="Y381">INDEX($H381:$K381,0,MATCH(Y$360,$H$360:$K$360,0))*INDEX($J$354:$R$357,MATCH(Y$360,$I$354:$I$357,0),MATCH(Y$359,$J$353:$R$353,0))</f>
        <v>1</v>
      </c>
      <c r="Z381" s="1004" cm="1">
        <f t="array" ref="Z381">INDEX($H381:$K381,0,MATCH(Z$360,$H$360:$K$360,0))*INDEX($J$354:$R$357,MATCH(Z$360,$I$354:$I$357,0),MATCH(Z$359,$J$353:$R$353,0))</f>
        <v>2</v>
      </c>
      <c r="AA381" s="1004" cm="1">
        <f t="array" ref="AA381">INDEX($H381:$K381,0,MATCH(AA$360,$H$360:$K$360,0))*INDEX($J$354:$R$357,MATCH(AA$360,$I$354:$I$357,0),MATCH(AA$359,$J$353:$R$353,0))</f>
        <v>1</v>
      </c>
      <c r="AB381" s="1004" cm="1">
        <f t="array" ref="AB381">INDEX($H381:$K381,0,MATCH(AB$360,$H$360:$K$360,0))*INDEX($J$354:$R$357,MATCH(AB$360,$I$354:$I$357,0),MATCH(AB$359,$J$353:$R$353,0))</f>
        <v>1</v>
      </c>
      <c r="AC381" s="1004" cm="1">
        <f t="array" ref="AC381">INDEX($H381:$K381,0,MATCH(AC$360,$H$360:$K$360,0))*INDEX($J$354:$R$357,MATCH(AC$360,$I$354:$I$357,0),MATCH(AC$359,$J$353:$R$353,0))</f>
        <v>1</v>
      </c>
      <c r="AD381" s="1004" cm="1">
        <f t="array" ref="AD381">INDEX($H381:$K381,0,MATCH(AD$360,$H$360:$K$360,0))*INDEX($J$354:$R$357,MATCH(AD$360,$I$354:$I$357,0),MATCH(AD$359,$J$353:$R$353,0))</f>
        <v>2</v>
      </c>
      <c r="AE381" s="1004" cm="1">
        <f t="array" ref="AE381">INDEX($H381:$K381,0,MATCH(AE$360,$H$360:$K$360,0))*INDEX($J$354:$R$357,MATCH(AE$360,$I$354:$I$357,0),MATCH(AE$359,$J$353:$R$353,0))</f>
        <v>1</v>
      </c>
      <c r="AF381" s="1004" cm="1">
        <f t="array" ref="AF381">INDEX($H381:$K381,0,MATCH(AF$360,$H$360:$K$360,0))*INDEX($J$354:$R$357,MATCH(AF$360,$I$354:$I$357,0),MATCH(AF$359,$J$353:$R$353,0))</f>
        <v>1</v>
      </c>
      <c r="AG381" s="1004" cm="1">
        <f t="array" ref="AG381">INDEX($H381:$K381,0,MATCH(AG$360,$H$360:$K$360,0))*INDEX($J$354:$R$357,MATCH(AG$360,$I$354:$I$357,0),MATCH(AG$359,$J$353:$R$353,0))</f>
        <v>1</v>
      </c>
      <c r="AH381" s="1004" cm="1">
        <f t="array" ref="AH381">INDEX($H381:$K381,0,MATCH(AH$360,$H$360:$K$360,0))*INDEX($J$354:$R$357,MATCH(AH$360,$I$354:$I$357,0),MATCH(AH$359,$J$353:$R$353,0))</f>
        <v>2</v>
      </c>
      <c r="AI381" s="1004" cm="1">
        <f t="array" ref="AI381">INDEX($H381:$K381,0,MATCH(AI$360,$H$360:$K$360,0))*INDEX($J$354:$R$357,MATCH(AI$360,$I$354:$I$357,0),MATCH(AI$359,$J$353:$R$353,0))</f>
        <v>1</v>
      </c>
      <c r="AJ381" s="1004" cm="1">
        <f t="array" ref="AJ381">INDEX($H381:$K381,0,MATCH(AJ$360,$H$360:$K$360,0))*INDEX($J$354:$R$357,MATCH(AJ$360,$I$354:$I$357,0),MATCH(AJ$359,$J$353:$R$353,0))</f>
        <v>1</v>
      </c>
      <c r="AK381" s="1004" cm="1">
        <f t="array" ref="AK381">INDEX($H381:$K381,0,MATCH(AK$360,$H$360:$K$360,0))*INDEX($J$354:$R$357,MATCH(AK$360,$I$354:$I$357,0),MATCH(AK$359,$J$353:$R$353,0))</f>
        <v>1</v>
      </c>
      <c r="AL381" s="1004" cm="1">
        <f t="array" ref="AL381">INDEX($H381:$K381,0,MATCH(AL$360,$H$360:$K$360,0))*INDEX($J$354:$R$357,MATCH(AL$360,$I$354:$I$357,0),MATCH(AL$359,$J$353:$R$353,0))</f>
        <v>2</v>
      </c>
      <c r="AM381" s="1004" cm="1">
        <f t="array" ref="AM381">INDEX($H381:$K381,0,MATCH(AM$360,$H$360:$K$360,0))*INDEX($J$354:$R$357,MATCH(AM$360,$I$354:$I$357,0),MATCH(AM$359,$J$353:$R$353,0))</f>
        <v>1</v>
      </c>
      <c r="AN381" s="1004" cm="1">
        <f t="array" ref="AN381">INDEX($H381:$K381,0,MATCH(AN$360,$H$360:$K$360,0))*INDEX($J$354:$R$357,MATCH(AN$360,$I$354:$I$357,0),MATCH(AN$359,$J$353:$R$353,0))</f>
        <v>1</v>
      </c>
      <c r="AO381" s="1004" cm="1">
        <f t="array" ref="AO381">INDEX($H381:$K381,0,MATCH(AO$360,$H$360:$K$360,0))*INDEX($J$354:$R$357,MATCH(AO$360,$I$354:$I$357,0),MATCH(AO$359,$J$353:$R$353,0))</f>
        <v>1</v>
      </c>
      <c r="AP381" s="1004" cm="1">
        <f t="array" ref="AP381">INDEX($H381:$K381,0,MATCH(AP$360,$H$360:$K$360,0))*INDEX($J$354:$R$357,MATCH(AP$360,$I$354:$I$357,0),MATCH(AP$359,$J$353:$R$353,0))</f>
        <v>2</v>
      </c>
      <c r="AQ381" s="1004" cm="1">
        <f t="array" ref="AQ381">INDEX($H381:$K381,0,MATCH(AQ$360,$H$360:$K$360,0))*INDEX($J$354:$R$357,MATCH(AQ$360,$I$354:$I$357,0),MATCH(AQ$359,$J$353:$R$353,0))</f>
        <v>1</v>
      </c>
      <c r="AR381" s="1004" cm="1">
        <f t="array" ref="AR381">INDEX($H381:$K381,0,MATCH(AR$360,$H$360:$K$360,0))*INDEX($J$354:$R$357,MATCH(AR$360,$I$354:$I$357,0),MATCH(AR$359,$J$353:$R$353,0))</f>
        <v>1</v>
      </c>
      <c r="AS381" s="1004" cm="1">
        <f t="array" ref="AS381">INDEX($H381:$K381,0,MATCH(AS$360,$H$360:$K$360,0))*INDEX($J$354:$R$357,MATCH(AS$360,$I$354:$I$357,0),MATCH(AS$359,$J$353:$R$353,0))</f>
        <v>1</v>
      </c>
      <c r="AT381" s="1004" cm="1">
        <f t="array" ref="AT381">INDEX($H381:$K381,0,MATCH(AT$360,$H$360:$K$360,0))*INDEX($J$354:$R$357,MATCH(AT$360,$I$354:$I$357,0),MATCH(AT$359,$J$353:$R$353,0))</f>
        <v>2</v>
      </c>
      <c r="AU381" s="1004"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4" cm="1">
        <f t="array" ref="L382">INDEX($H382:$K382,0,MATCH(L$360,$H$360:$K$360,0))*INDEX($J$354:$R$357,MATCH(L$360,$I$354:$I$357,0),MATCH(L$359,$J$353:$R$353,0))</f>
        <v>2</v>
      </c>
      <c r="M382" s="1004" cm="1">
        <f t="array" ref="M382">INDEX($H382:$K382,0,MATCH(M$360,$H$360:$K$360,0))*INDEX($J$354:$R$357,MATCH(M$360,$I$354:$I$357,0),MATCH(M$359,$J$353:$R$353,0))</f>
        <v>1</v>
      </c>
      <c r="N382" s="1004" cm="1">
        <f t="array" ref="N382">INDEX($H382:$K382,0,MATCH(N$360,$H$360:$K$360,0))*INDEX($J$354:$R$357,MATCH(N$360,$I$354:$I$357,0),MATCH(N$359,$J$353:$R$353,0))</f>
        <v>5</v>
      </c>
      <c r="O382" s="1004" cm="1">
        <f t="array" ref="O382">INDEX($H382:$K382,0,MATCH(O$360,$H$360:$K$360,0))*INDEX($J$354:$R$357,MATCH(O$360,$I$354:$I$357,0),MATCH(O$359,$J$353:$R$353,0))</f>
        <v>3</v>
      </c>
      <c r="P382" s="1004" cm="1">
        <f t="array" ref="P382">INDEX($H382:$K382,0,MATCH(P$360,$H$360:$K$360,0))*INDEX($J$354:$R$357,MATCH(P$360,$I$354:$I$357,0),MATCH(P$359,$J$353:$R$353,0))</f>
        <v>2</v>
      </c>
      <c r="Q382" s="1004" cm="1">
        <f t="array" ref="Q382">INDEX($H382:$K382,0,MATCH(Q$360,$H$360:$K$360,0))*INDEX($J$354:$R$357,MATCH(Q$360,$I$354:$I$357,0),MATCH(Q$359,$J$353:$R$353,0))</f>
        <v>1</v>
      </c>
      <c r="R382" s="1004" cm="1">
        <f t="array" ref="R382">INDEX($H382:$K382,0,MATCH(R$360,$H$360:$K$360,0))*INDEX($J$354:$R$357,MATCH(R$360,$I$354:$I$357,0),MATCH(R$359,$J$353:$R$353,0))</f>
        <v>5</v>
      </c>
      <c r="S382" s="1004" cm="1">
        <f t="array" ref="S382">INDEX($H382:$K382,0,MATCH(S$360,$H$360:$K$360,0))*INDEX($J$354:$R$357,MATCH(S$360,$I$354:$I$357,0),MATCH(S$359,$J$353:$R$353,0))</f>
        <v>3</v>
      </c>
      <c r="T382" s="1004" cm="1">
        <f t="array" ref="T382">INDEX($H382:$K382,0,MATCH(T$360,$H$360:$K$360,0))*INDEX($J$354:$R$357,MATCH(T$360,$I$354:$I$357,0),MATCH(T$359,$J$353:$R$353,0))</f>
        <v>2</v>
      </c>
      <c r="U382" s="1004" cm="1">
        <f t="array" ref="U382">INDEX($H382:$K382,0,MATCH(U$360,$H$360:$K$360,0))*INDEX($J$354:$R$357,MATCH(U$360,$I$354:$I$357,0),MATCH(U$359,$J$353:$R$353,0))</f>
        <v>1</v>
      </c>
      <c r="V382" s="1004" cm="1">
        <f t="array" ref="V382">INDEX($H382:$K382,0,MATCH(V$360,$H$360:$K$360,0))*INDEX($J$354:$R$357,MATCH(V$360,$I$354:$I$357,0),MATCH(V$359,$J$353:$R$353,0))</f>
        <v>5</v>
      </c>
      <c r="W382" s="1004" cm="1">
        <f t="array" ref="W382">INDEX($H382:$K382,0,MATCH(W$360,$H$360:$K$360,0))*INDEX($J$354:$R$357,MATCH(W$360,$I$354:$I$357,0),MATCH(W$359,$J$353:$R$353,0))</f>
        <v>3</v>
      </c>
      <c r="X382" s="1004" cm="1">
        <f t="array" ref="X382">INDEX($H382:$K382,0,MATCH(X$360,$H$360:$K$360,0))*INDEX($J$354:$R$357,MATCH(X$360,$I$354:$I$357,0),MATCH(X$359,$J$353:$R$353,0))</f>
        <v>2</v>
      </c>
      <c r="Y382" s="1004" cm="1">
        <f t="array" ref="Y382">INDEX($H382:$K382,0,MATCH(Y$360,$H$360:$K$360,0))*INDEX($J$354:$R$357,MATCH(Y$360,$I$354:$I$357,0),MATCH(Y$359,$J$353:$R$353,0))</f>
        <v>1</v>
      </c>
      <c r="Z382" s="1004" cm="1">
        <f t="array" ref="Z382">INDEX($H382:$K382,0,MATCH(Z$360,$H$360:$K$360,0))*INDEX($J$354:$R$357,MATCH(Z$360,$I$354:$I$357,0),MATCH(Z$359,$J$353:$R$353,0))</f>
        <v>5</v>
      </c>
      <c r="AA382" s="1004" cm="1">
        <f t="array" ref="AA382">INDEX($H382:$K382,0,MATCH(AA$360,$H$360:$K$360,0))*INDEX($J$354:$R$357,MATCH(AA$360,$I$354:$I$357,0),MATCH(AA$359,$J$353:$R$353,0))</f>
        <v>3</v>
      </c>
      <c r="AB382" s="1004" cm="1">
        <f t="array" ref="AB382">INDEX($H382:$K382,0,MATCH(AB$360,$H$360:$K$360,0))*INDEX($J$354:$R$357,MATCH(AB$360,$I$354:$I$357,0),MATCH(AB$359,$J$353:$R$353,0))</f>
        <v>1</v>
      </c>
      <c r="AC382" s="1004" cm="1">
        <f t="array" ref="AC382">INDEX($H382:$K382,0,MATCH(AC$360,$H$360:$K$360,0))*INDEX($J$354:$R$357,MATCH(AC$360,$I$354:$I$357,0),MATCH(AC$359,$J$353:$R$353,0))</f>
        <v>1</v>
      </c>
      <c r="AD382" s="1004" cm="1">
        <f t="array" ref="AD382">INDEX($H382:$K382,0,MATCH(AD$360,$H$360:$K$360,0))*INDEX($J$354:$R$357,MATCH(AD$360,$I$354:$I$357,0),MATCH(AD$359,$J$353:$R$353,0))</f>
        <v>5</v>
      </c>
      <c r="AE382" s="1004" cm="1">
        <f t="array" ref="AE382">INDEX($H382:$K382,0,MATCH(AE$360,$H$360:$K$360,0))*INDEX($J$354:$R$357,MATCH(AE$360,$I$354:$I$357,0),MATCH(AE$359,$J$353:$R$353,0))</f>
        <v>3</v>
      </c>
      <c r="AF382" s="1004" cm="1">
        <f t="array" ref="AF382">INDEX($H382:$K382,0,MATCH(AF$360,$H$360:$K$360,0))*INDEX($J$354:$R$357,MATCH(AF$360,$I$354:$I$357,0),MATCH(AF$359,$J$353:$R$353,0))</f>
        <v>1</v>
      </c>
      <c r="AG382" s="1004" cm="1">
        <f t="array" ref="AG382">INDEX($H382:$K382,0,MATCH(AG$360,$H$360:$K$360,0))*INDEX($J$354:$R$357,MATCH(AG$360,$I$354:$I$357,0),MATCH(AG$359,$J$353:$R$353,0))</f>
        <v>1</v>
      </c>
      <c r="AH382" s="1004" cm="1">
        <f t="array" ref="AH382">INDEX($H382:$K382,0,MATCH(AH$360,$H$360:$K$360,0))*INDEX($J$354:$R$357,MATCH(AH$360,$I$354:$I$357,0),MATCH(AH$359,$J$353:$R$353,0))</f>
        <v>5</v>
      </c>
      <c r="AI382" s="1004" cm="1">
        <f t="array" ref="AI382">INDEX($H382:$K382,0,MATCH(AI$360,$H$360:$K$360,0))*INDEX($J$354:$R$357,MATCH(AI$360,$I$354:$I$357,0),MATCH(AI$359,$J$353:$R$353,0))</f>
        <v>3</v>
      </c>
      <c r="AJ382" s="1004" cm="1">
        <f t="array" ref="AJ382">INDEX($H382:$K382,0,MATCH(AJ$360,$H$360:$K$360,0))*INDEX($J$354:$R$357,MATCH(AJ$360,$I$354:$I$357,0),MATCH(AJ$359,$J$353:$R$353,0))</f>
        <v>1</v>
      </c>
      <c r="AK382" s="1004" cm="1">
        <f t="array" ref="AK382">INDEX($H382:$K382,0,MATCH(AK$360,$H$360:$K$360,0))*INDEX($J$354:$R$357,MATCH(AK$360,$I$354:$I$357,0),MATCH(AK$359,$J$353:$R$353,0))</f>
        <v>1</v>
      </c>
      <c r="AL382" s="1004" cm="1">
        <f t="array" ref="AL382">INDEX($H382:$K382,0,MATCH(AL$360,$H$360:$K$360,0))*INDEX($J$354:$R$357,MATCH(AL$360,$I$354:$I$357,0),MATCH(AL$359,$J$353:$R$353,0))</f>
        <v>5</v>
      </c>
      <c r="AM382" s="1004" cm="1">
        <f t="array" ref="AM382">INDEX($H382:$K382,0,MATCH(AM$360,$H$360:$K$360,0))*INDEX($J$354:$R$357,MATCH(AM$360,$I$354:$I$357,0),MATCH(AM$359,$J$353:$R$353,0))</f>
        <v>3</v>
      </c>
      <c r="AN382" s="1004" cm="1">
        <f t="array" ref="AN382">INDEX($H382:$K382,0,MATCH(AN$360,$H$360:$K$360,0))*INDEX($J$354:$R$357,MATCH(AN$360,$I$354:$I$357,0),MATCH(AN$359,$J$353:$R$353,0))</f>
        <v>1</v>
      </c>
      <c r="AO382" s="1004" cm="1">
        <f t="array" ref="AO382">INDEX($H382:$K382,0,MATCH(AO$360,$H$360:$K$360,0))*INDEX($J$354:$R$357,MATCH(AO$360,$I$354:$I$357,0),MATCH(AO$359,$J$353:$R$353,0))</f>
        <v>1</v>
      </c>
      <c r="AP382" s="1004" cm="1">
        <f t="array" ref="AP382">INDEX($H382:$K382,0,MATCH(AP$360,$H$360:$K$360,0))*INDEX($J$354:$R$357,MATCH(AP$360,$I$354:$I$357,0),MATCH(AP$359,$J$353:$R$353,0))</f>
        <v>5</v>
      </c>
      <c r="AQ382" s="1004" cm="1">
        <f t="array" ref="AQ382">INDEX($H382:$K382,0,MATCH(AQ$360,$H$360:$K$360,0))*INDEX($J$354:$R$357,MATCH(AQ$360,$I$354:$I$357,0),MATCH(AQ$359,$J$353:$R$353,0))</f>
        <v>3</v>
      </c>
      <c r="AR382" s="1004" cm="1">
        <f t="array" ref="AR382">INDEX($H382:$K382,0,MATCH(AR$360,$H$360:$K$360,0))*INDEX($J$354:$R$357,MATCH(AR$360,$I$354:$I$357,0),MATCH(AR$359,$J$353:$R$353,0))</f>
        <v>1</v>
      </c>
      <c r="AS382" s="1004" cm="1">
        <f t="array" ref="AS382">INDEX($H382:$K382,0,MATCH(AS$360,$H$360:$K$360,0))*INDEX($J$354:$R$357,MATCH(AS$360,$I$354:$I$357,0),MATCH(AS$359,$J$353:$R$353,0))</f>
        <v>1</v>
      </c>
      <c r="AT382" s="1004" cm="1">
        <f t="array" ref="AT382">INDEX($H382:$K382,0,MATCH(AT$360,$H$360:$K$360,0))*INDEX($J$354:$R$357,MATCH(AT$360,$I$354:$I$357,0),MATCH(AT$359,$J$353:$R$353,0))</f>
        <v>5</v>
      </c>
      <c r="AU382" s="1004"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4" cm="1">
        <f t="array" ref="L383">INDEX($H383:$K383,0,MATCH(L$360,$H$360:$K$360,0))*INDEX($J$354:$R$357,MATCH(L$360,$I$354:$I$357,0),MATCH(L$359,$J$353:$R$353,0))</f>
        <v>2</v>
      </c>
      <c r="M383" s="1004" cm="1">
        <f t="array" ref="M383">INDEX($H383:$K383,0,MATCH(M$360,$H$360:$K$360,0))*INDEX($J$354:$R$357,MATCH(M$360,$I$354:$I$357,0),MATCH(M$359,$J$353:$R$353,0))</f>
        <v>1</v>
      </c>
      <c r="N383" s="1004" cm="1">
        <f t="array" ref="N383">INDEX($H383:$K383,0,MATCH(N$360,$H$360:$K$360,0))*INDEX($J$354:$R$357,MATCH(N$360,$I$354:$I$357,0),MATCH(N$359,$J$353:$R$353,0))</f>
        <v>2</v>
      </c>
      <c r="O383" s="1004" cm="1">
        <f t="array" ref="O383">INDEX($H383:$K383,0,MATCH(O$360,$H$360:$K$360,0))*INDEX($J$354:$R$357,MATCH(O$360,$I$354:$I$357,0),MATCH(O$359,$J$353:$R$353,0))</f>
        <v>1</v>
      </c>
      <c r="P383" s="1004" cm="1">
        <f t="array" ref="P383">INDEX($H383:$K383,0,MATCH(P$360,$H$360:$K$360,0))*INDEX($J$354:$R$357,MATCH(P$360,$I$354:$I$357,0),MATCH(P$359,$J$353:$R$353,0))</f>
        <v>2</v>
      </c>
      <c r="Q383" s="1004" cm="1">
        <f t="array" ref="Q383">INDEX($H383:$K383,0,MATCH(Q$360,$H$360:$K$360,0))*INDEX($J$354:$R$357,MATCH(Q$360,$I$354:$I$357,0),MATCH(Q$359,$J$353:$R$353,0))</f>
        <v>1</v>
      </c>
      <c r="R383" s="1004" cm="1">
        <f t="array" ref="R383">INDEX($H383:$K383,0,MATCH(R$360,$H$360:$K$360,0))*INDEX($J$354:$R$357,MATCH(R$360,$I$354:$I$357,0),MATCH(R$359,$J$353:$R$353,0))</f>
        <v>2</v>
      </c>
      <c r="S383" s="1004" cm="1">
        <f t="array" ref="S383">INDEX($H383:$K383,0,MATCH(S$360,$H$360:$K$360,0))*INDEX($J$354:$R$357,MATCH(S$360,$I$354:$I$357,0),MATCH(S$359,$J$353:$R$353,0))</f>
        <v>1</v>
      </c>
      <c r="T383" s="1004" cm="1">
        <f t="array" ref="T383">INDEX($H383:$K383,0,MATCH(T$360,$H$360:$K$360,0))*INDEX($J$354:$R$357,MATCH(T$360,$I$354:$I$357,0),MATCH(T$359,$J$353:$R$353,0))</f>
        <v>2</v>
      </c>
      <c r="U383" s="1004" cm="1">
        <f t="array" ref="U383">INDEX($H383:$K383,0,MATCH(U$360,$H$360:$K$360,0))*INDEX($J$354:$R$357,MATCH(U$360,$I$354:$I$357,0),MATCH(U$359,$J$353:$R$353,0))</f>
        <v>1</v>
      </c>
      <c r="V383" s="1004" cm="1">
        <f t="array" ref="V383">INDEX($H383:$K383,0,MATCH(V$360,$H$360:$K$360,0))*INDEX($J$354:$R$357,MATCH(V$360,$I$354:$I$357,0),MATCH(V$359,$J$353:$R$353,0))</f>
        <v>2</v>
      </c>
      <c r="W383" s="1004" cm="1">
        <f t="array" ref="W383">INDEX($H383:$K383,0,MATCH(W$360,$H$360:$K$360,0))*INDEX($J$354:$R$357,MATCH(W$360,$I$354:$I$357,0),MATCH(W$359,$J$353:$R$353,0))</f>
        <v>1</v>
      </c>
      <c r="X383" s="1004" cm="1">
        <f t="array" ref="X383">INDEX($H383:$K383,0,MATCH(X$360,$H$360:$K$360,0))*INDEX($J$354:$R$357,MATCH(X$360,$I$354:$I$357,0),MATCH(X$359,$J$353:$R$353,0))</f>
        <v>2</v>
      </c>
      <c r="Y383" s="1004" cm="1">
        <f t="array" ref="Y383">INDEX($H383:$K383,0,MATCH(Y$360,$H$360:$K$360,0))*INDEX($J$354:$R$357,MATCH(Y$360,$I$354:$I$357,0),MATCH(Y$359,$J$353:$R$353,0))</f>
        <v>1</v>
      </c>
      <c r="Z383" s="1004" cm="1">
        <f t="array" ref="Z383">INDEX($H383:$K383,0,MATCH(Z$360,$H$360:$K$360,0))*INDEX($J$354:$R$357,MATCH(Z$360,$I$354:$I$357,0),MATCH(Z$359,$J$353:$R$353,0))</f>
        <v>2</v>
      </c>
      <c r="AA383" s="1004" cm="1">
        <f t="array" ref="AA383">INDEX($H383:$K383,0,MATCH(AA$360,$H$360:$K$360,0))*INDEX($J$354:$R$357,MATCH(AA$360,$I$354:$I$357,0),MATCH(AA$359,$J$353:$R$353,0))</f>
        <v>1</v>
      </c>
      <c r="AB383" s="1004" cm="1">
        <f t="array" ref="AB383">INDEX($H383:$K383,0,MATCH(AB$360,$H$360:$K$360,0))*INDEX($J$354:$R$357,MATCH(AB$360,$I$354:$I$357,0),MATCH(AB$359,$J$353:$R$353,0))</f>
        <v>1</v>
      </c>
      <c r="AC383" s="1004" cm="1">
        <f t="array" ref="AC383">INDEX($H383:$K383,0,MATCH(AC$360,$H$360:$K$360,0))*INDEX($J$354:$R$357,MATCH(AC$360,$I$354:$I$357,0),MATCH(AC$359,$J$353:$R$353,0))</f>
        <v>1</v>
      </c>
      <c r="AD383" s="1004" cm="1">
        <f t="array" ref="AD383">INDEX($H383:$K383,0,MATCH(AD$360,$H$360:$K$360,0))*INDEX($J$354:$R$357,MATCH(AD$360,$I$354:$I$357,0),MATCH(AD$359,$J$353:$R$353,0))</f>
        <v>2</v>
      </c>
      <c r="AE383" s="1004" cm="1">
        <f t="array" ref="AE383">INDEX($H383:$K383,0,MATCH(AE$360,$H$360:$K$360,0))*INDEX($J$354:$R$357,MATCH(AE$360,$I$354:$I$357,0),MATCH(AE$359,$J$353:$R$353,0))</f>
        <v>1</v>
      </c>
      <c r="AF383" s="1004" cm="1">
        <f t="array" ref="AF383">INDEX($H383:$K383,0,MATCH(AF$360,$H$360:$K$360,0))*INDEX($J$354:$R$357,MATCH(AF$360,$I$354:$I$357,0),MATCH(AF$359,$J$353:$R$353,0))</f>
        <v>1</v>
      </c>
      <c r="AG383" s="1004" cm="1">
        <f t="array" ref="AG383">INDEX($H383:$K383,0,MATCH(AG$360,$H$360:$K$360,0))*INDEX($J$354:$R$357,MATCH(AG$360,$I$354:$I$357,0),MATCH(AG$359,$J$353:$R$353,0))</f>
        <v>1</v>
      </c>
      <c r="AH383" s="1004" cm="1">
        <f t="array" ref="AH383">INDEX($H383:$K383,0,MATCH(AH$360,$H$360:$K$360,0))*INDEX($J$354:$R$357,MATCH(AH$360,$I$354:$I$357,0),MATCH(AH$359,$J$353:$R$353,0))</f>
        <v>2</v>
      </c>
      <c r="AI383" s="1004" cm="1">
        <f t="array" ref="AI383">INDEX($H383:$K383,0,MATCH(AI$360,$H$360:$K$360,0))*INDEX($J$354:$R$357,MATCH(AI$360,$I$354:$I$357,0),MATCH(AI$359,$J$353:$R$353,0))</f>
        <v>1</v>
      </c>
      <c r="AJ383" s="1004" cm="1">
        <f t="array" ref="AJ383">INDEX($H383:$K383,0,MATCH(AJ$360,$H$360:$K$360,0))*INDEX($J$354:$R$357,MATCH(AJ$360,$I$354:$I$357,0),MATCH(AJ$359,$J$353:$R$353,0))</f>
        <v>1</v>
      </c>
      <c r="AK383" s="1004" cm="1">
        <f t="array" ref="AK383">INDEX($H383:$K383,0,MATCH(AK$360,$H$360:$K$360,0))*INDEX($J$354:$R$357,MATCH(AK$360,$I$354:$I$357,0),MATCH(AK$359,$J$353:$R$353,0))</f>
        <v>1</v>
      </c>
      <c r="AL383" s="1004" cm="1">
        <f t="array" ref="AL383">INDEX($H383:$K383,0,MATCH(AL$360,$H$360:$K$360,0))*INDEX($J$354:$R$357,MATCH(AL$360,$I$354:$I$357,0),MATCH(AL$359,$J$353:$R$353,0))</f>
        <v>2</v>
      </c>
      <c r="AM383" s="1004" cm="1">
        <f t="array" ref="AM383">INDEX($H383:$K383,0,MATCH(AM$360,$H$360:$K$360,0))*INDEX($J$354:$R$357,MATCH(AM$360,$I$354:$I$357,0),MATCH(AM$359,$J$353:$R$353,0))</f>
        <v>1</v>
      </c>
      <c r="AN383" s="1004" cm="1">
        <f t="array" ref="AN383">INDEX($H383:$K383,0,MATCH(AN$360,$H$360:$K$360,0))*INDEX($J$354:$R$357,MATCH(AN$360,$I$354:$I$357,0),MATCH(AN$359,$J$353:$R$353,0))</f>
        <v>1</v>
      </c>
      <c r="AO383" s="1004" cm="1">
        <f t="array" ref="AO383">INDEX($H383:$K383,0,MATCH(AO$360,$H$360:$K$360,0))*INDEX($J$354:$R$357,MATCH(AO$360,$I$354:$I$357,0),MATCH(AO$359,$J$353:$R$353,0))</f>
        <v>1</v>
      </c>
      <c r="AP383" s="1004" cm="1">
        <f t="array" ref="AP383">INDEX($H383:$K383,0,MATCH(AP$360,$H$360:$K$360,0))*INDEX($J$354:$R$357,MATCH(AP$360,$I$354:$I$357,0),MATCH(AP$359,$J$353:$R$353,0))</f>
        <v>2</v>
      </c>
      <c r="AQ383" s="1004" cm="1">
        <f t="array" ref="AQ383">INDEX($H383:$K383,0,MATCH(AQ$360,$H$360:$K$360,0))*INDEX($J$354:$R$357,MATCH(AQ$360,$I$354:$I$357,0),MATCH(AQ$359,$J$353:$R$353,0))</f>
        <v>1</v>
      </c>
      <c r="AR383" s="1004" cm="1">
        <f t="array" ref="AR383">INDEX($H383:$K383,0,MATCH(AR$360,$H$360:$K$360,0))*INDEX($J$354:$R$357,MATCH(AR$360,$I$354:$I$357,0),MATCH(AR$359,$J$353:$R$353,0))</f>
        <v>1</v>
      </c>
      <c r="AS383" s="1004" cm="1">
        <f t="array" ref="AS383">INDEX($H383:$K383,0,MATCH(AS$360,$H$360:$K$360,0))*INDEX($J$354:$R$357,MATCH(AS$360,$I$354:$I$357,0),MATCH(AS$359,$J$353:$R$353,0))</f>
        <v>1</v>
      </c>
      <c r="AT383" s="1004" cm="1">
        <f t="array" ref="AT383">INDEX($H383:$K383,0,MATCH(AT$360,$H$360:$K$360,0))*INDEX($J$354:$R$357,MATCH(AT$360,$I$354:$I$357,0),MATCH(AT$359,$J$353:$R$353,0))</f>
        <v>2</v>
      </c>
      <c r="AU383" s="1004"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4" cm="1">
        <f t="array" ref="L384">INDEX($H384:$K384,0,MATCH(L$360,$H$360:$K$360,0))*INDEX($J$354:$R$357,MATCH(L$360,$I$354:$I$357,0),MATCH(L$359,$J$353:$R$353,0))</f>
        <v>2</v>
      </c>
      <c r="M384" s="1004" cm="1">
        <f t="array" ref="M384">INDEX($H384:$K384,0,MATCH(M$360,$H$360:$K$360,0))*INDEX($J$354:$R$357,MATCH(M$360,$I$354:$I$357,0),MATCH(M$359,$J$353:$R$353,0))</f>
        <v>1</v>
      </c>
      <c r="N384" s="1004" cm="1">
        <f t="array" ref="N384">INDEX($H384:$K384,0,MATCH(N$360,$H$360:$K$360,0))*INDEX($J$354:$R$357,MATCH(N$360,$I$354:$I$357,0),MATCH(N$359,$J$353:$R$353,0))</f>
        <v>2</v>
      </c>
      <c r="O384" s="1004" cm="1">
        <f t="array" ref="O384">INDEX($H384:$K384,0,MATCH(O$360,$H$360:$K$360,0))*INDEX($J$354:$R$357,MATCH(O$360,$I$354:$I$357,0),MATCH(O$359,$J$353:$R$353,0))</f>
        <v>2</v>
      </c>
      <c r="P384" s="1004" cm="1">
        <f t="array" ref="P384">INDEX($H384:$K384,0,MATCH(P$360,$H$360:$K$360,0))*INDEX($J$354:$R$357,MATCH(P$360,$I$354:$I$357,0),MATCH(P$359,$J$353:$R$353,0))</f>
        <v>2</v>
      </c>
      <c r="Q384" s="1004" cm="1">
        <f t="array" ref="Q384">INDEX($H384:$K384,0,MATCH(Q$360,$H$360:$K$360,0))*INDEX($J$354:$R$357,MATCH(Q$360,$I$354:$I$357,0),MATCH(Q$359,$J$353:$R$353,0))</f>
        <v>1</v>
      </c>
      <c r="R384" s="1004" cm="1">
        <f t="array" ref="R384">INDEX($H384:$K384,0,MATCH(R$360,$H$360:$K$360,0))*INDEX($J$354:$R$357,MATCH(R$360,$I$354:$I$357,0),MATCH(R$359,$J$353:$R$353,0))</f>
        <v>2</v>
      </c>
      <c r="S384" s="1004" cm="1">
        <f t="array" ref="S384">INDEX($H384:$K384,0,MATCH(S$360,$H$360:$K$360,0))*INDEX($J$354:$R$357,MATCH(S$360,$I$354:$I$357,0),MATCH(S$359,$J$353:$R$353,0))</f>
        <v>2</v>
      </c>
      <c r="T384" s="1004" cm="1">
        <f t="array" ref="T384">INDEX($H384:$K384,0,MATCH(T$360,$H$360:$K$360,0))*INDEX($J$354:$R$357,MATCH(T$360,$I$354:$I$357,0),MATCH(T$359,$J$353:$R$353,0))</f>
        <v>2</v>
      </c>
      <c r="U384" s="1004" cm="1">
        <f t="array" ref="U384">INDEX($H384:$K384,0,MATCH(U$360,$H$360:$K$360,0))*INDEX($J$354:$R$357,MATCH(U$360,$I$354:$I$357,0),MATCH(U$359,$J$353:$R$353,0))</f>
        <v>1</v>
      </c>
      <c r="V384" s="1004" cm="1">
        <f t="array" ref="V384">INDEX($H384:$K384,0,MATCH(V$360,$H$360:$K$360,0))*INDEX($J$354:$R$357,MATCH(V$360,$I$354:$I$357,0),MATCH(V$359,$J$353:$R$353,0))</f>
        <v>2</v>
      </c>
      <c r="W384" s="1004" cm="1">
        <f t="array" ref="W384">INDEX($H384:$K384,0,MATCH(W$360,$H$360:$K$360,0))*INDEX($J$354:$R$357,MATCH(W$360,$I$354:$I$357,0),MATCH(W$359,$J$353:$R$353,0))</f>
        <v>2</v>
      </c>
      <c r="X384" s="1004" cm="1">
        <f t="array" ref="X384">INDEX($H384:$K384,0,MATCH(X$360,$H$360:$K$360,0))*INDEX($J$354:$R$357,MATCH(X$360,$I$354:$I$357,0),MATCH(X$359,$J$353:$R$353,0))</f>
        <v>2</v>
      </c>
      <c r="Y384" s="1004" cm="1">
        <f t="array" ref="Y384">INDEX($H384:$K384,0,MATCH(Y$360,$H$360:$K$360,0))*INDEX($J$354:$R$357,MATCH(Y$360,$I$354:$I$357,0),MATCH(Y$359,$J$353:$R$353,0))</f>
        <v>1</v>
      </c>
      <c r="Z384" s="1004" cm="1">
        <f t="array" ref="Z384">INDEX($H384:$K384,0,MATCH(Z$360,$H$360:$K$360,0))*INDEX($J$354:$R$357,MATCH(Z$360,$I$354:$I$357,0),MATCH(Z$359,$J$353:$R$353,0))</f>
        <v>2</v>
      </c>
      <c r="AA384" s="1004" cm="1">
        <f t="array" ref="AA384">INDEX($H384:$K384,0,MATCH(AA$360,$H$360:$K$360,0))*INDEX($J$354:$R$357,MATCH(AA$360,$I$354:$I$357,0),MATCH(AA$359,$J$353:$R$353,0))</f>
        <v>2</v>
      </c>
      <c r="AB384" s="1004" cm="1">
        <f t="array" ref="AB384">INDEX($H384:$K384,0,MATCH(AB$360,$H$360:$K$360,0))*INDEX($J$354:$R$357,MATCH(AB$360,$I$354:$I$357,0),MATCH(AB$359,$J$353:$R$353,0))</f>
        <v>1</v>
      </c>
      <c r="AC384" s="1004" cm="1">
        <f t="array" ref="AC384">INDEX($H384:$K384,0,MATCH(AC$360,$H$360:$K$360,0))*INDEX($J$354:$R$357,MATCH(AC$360,$I$354:$I$357,0),MATCH(AC$359,$J$353:$R$353,0))</f>
        <v>1</v>
      </c>
      <c r="AD384" s="1004" cm="1">
        <f t="array" ref="AD384">INDEX($H384:$K384,0,MATCH(AD$360,$H$360:$K$360,0))*INDEX($J$354:$R$357,MATCH(AD$360,$I$354:$I$357,0),MATCH(AD$359,$J$353:$R$353,0))</f>
        <v>2</v>
      </c>
      <c r="AE384" s="1004" cm="1">
        <f t="array" ref="AE384">INDEX($H384:$K384,0,MATCH(AE$360,$H$360:$K$360,0))*INDEX($J$354:$R$357,MATCH(AE$360,$I$354:$I$357,0),MATCH(AE$359,$J$353:$R$353,0))</f>
        <v>2</v>
      </c>
      <c r="AF384" s="1004" cm="1">
        <f t="array" ref="AF384">INDEX($H384:$K384,0,MATCH(AF$360,$H$360:$K$360,0))*INDEX($J$354:$R$357,MATCH(AF$360,$I$354:$I$357,0),MATCH(AF$359,$J$353:$R$353,0))</f>
        <v>1</v>
      </c>
      <c r="AG384" s="1004" cm="1">
        <f t="array" ref="AG384">INDEX($H384:$K384,0,MATCH(AG$360,$H$360:$K$360,0))*INDEX($J$354:$R$357,MATCH(AG$360,$I$354:$I$357,0),MATCH(AG$359,$J$353:$R$353,0))</f>
        <v>1</v>
      </c>
      <c r="AH384" s="1004" cm="1">
        <f t="array" ref="AH384">INDEX($H384:$K384,0,MATCH(AH$360,$H$360:$K$360,0))*INDEX($J$354:$R$357,MATCH(AH$360,$I$354:$I$357,0),MATCH(AH$359,$J$353:$R$353,0))</f>
        <v>2</v>
      </c>
      <c r="AI384" s="1004" cm="1">
        <f t="array" ref="AI384">INDEX($H384:$K384,0,MATCH(AI$360,$H$360:$K$360,0))*INDEX($J$354:$R$357,MATCH(AI$360,$I$354:$I$357,0),MATCH(AI$359,$J$353:$R$353,0))</f>
        <v>2</v>
      </c>
      <c r="AJ384" s="1004" cm="1">
        <f t="array" ref="AJ384">INDEX($H384:$K384,0,MATCH(AJ$360,$H$360:$K$360,0))*INDEX($J$354:$R$357,MATCH(AJ$360,$I$354:$I$357,0),MATCH(AJ$359,$J$353:$R$353,0))</f>
        <v>1</v>
      </c>
      <c r="AK384" s="1004" cm="1">
        <f t="array" ref="AK384">INDEX($H384:$K384,0,MATCH(AK$360,$H$360:$K$360,0))*INDEX($J$354:$R$357,MATCH(AK$360,$I$354:$I$357,0),MATCH(AK$359,$J$353:$R$353,0))</f>
        <v>1</v>
      </c>
      <c r="AL384" s="1004" cm="1">
        <f t="array" ref="AL384">INDEX($H384:$K384,0,MATCH(AL$360,$H$360:$K$360,0))*INDEX($J$354:$R$357,MATCH(AL$360,$I$354:$I$357,0),MATCH(AL$359,$J$353:$R$353,0))</f>
        <v>2</v>
      </c>
      <c r="AM384" s="1004" cm="1">
        <f t="array" ref="AM384">INDEX($H384:$K384,0,MATCH(AM$360,$H$360:$K$360,0))*INDEX($J$354:$R$357,MATCH(AM$360,$I$354:$I$357,0),MATCH(AM$359,$J$353:$R$353,0))</f>
        <v>2</v>
      </c>
      <c r="AN384" s="1004" cm="1">
        <f t="array" ref="AN384">INDEX($H384:$K384,0,MATCH(AN$360,$H$360:$K$360,0))*INDEX($J$354:$R$357,MATCH(AN$360,$I$354:$I$357,0),MATCH(AN$359,$J$353:$R$353,0))</f>
        <v>1</v>
      </c>
      <c r="AO384" s="1004" cm="1">
        <f t="array" ref="AO384">INDEX($H384:$K384,0,MATCH(AO$360,$H$360:$K$360,0))*INDEX($J$354:$R$357,MATCH(AO$360,$I$354:$I$357,0),MATCH(AO$359,$J$353:$R$353,0))</f>
        <v>1</v>
      </c>
      <c r="AP384" s="1004" cm="1">
        <f t="array" ref="AP384">INDEX($H384:$K384,0,MATCH(AP$360,$H$360:$K$360,0))*INDEX($J$354:$R$357,MATCH(AP$360,$I$354:$I$357,0),MATCH(AP$359,$J$353:$R$353,0))</f>
        <v>2</v>
      </c>
      <c r="AQ384" s="1004" cm="1">
        <f t="array" ref="AQ384">INDEX($H384:$K384,0,MATCH(AQ$360,$H$360:$K$360,0))*INDEX($J$354:$R$357,MATCH(AQ$360,$I$354:$I$357,0),MATCH(AQ$359,$J$353:$R$353,0))</f>
        <v>2</v>
      </c>
      <c r="AR384" s="1004" cm="1">
        <f t="array" ref="AR384">INDEX($H384:$K384,0,MATCH(AR$360,$H$360:$K$360,0))*INDEX($J$354:$R$357,MATCH(AR$360,$I$354:$I$357,0),MATCH(AR$359,$J$353:$R$353,0))</f>
        <v>1</v>
      </c>
      <c r="AS384" s="1004" cm="1">
        <f t="array" ref="AS384">INDEX($H384:$K384,0,MATCH(AS$360,$H$360:$K$360,0))*INDEX($J$354:$R$357,MATCH(AS$360,$I$354:$I$357,0),MATCH(AS$359,$J$353:$R$353,0))</f>
        <v>1</v>
      </c>
      <c r="AT384" s="1004" cm="1">
        <f t="array" ref="AT384">INDEX($H384:$K384,0,MATCH(AT$360,$H$360:$K$360,0))*INDEX($J$354:$R$357,MATCH(AT$360,$I$354:$I$357,0),MATCH(AT$359,$J$353:$R$353,0))</f>
        <v>2</v>
      </c>
      <c r="AU384" s="1004"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4" cm="1">
        <f t="array" ref="L385">INDEX($H385:$K385,0,MATCH(L$360,$H$360:$K$360,0))*INDEX($J$354:$R$357,MATCH(L$360,$I$354:$I$357,0),MATCH(L$359,$J$353:$R$353,0))</f>
        <v>0</v>
      </c>
      <c r="M385" s="1004" cm="1">
        <f t="array" ref="M385">INDEX($H385:$K385,0,MATCH(M$360,$H$360:$K$360,0))*INDEX($J$354:$R$357,MATCH(M$360,$I$354:$I$357,0),MATCH(M$359,$J$353:$R$353,0))</f>
        <v>0</v>
      </c>
      <c r="N385" s="1004" cm="1">
        <f t="array" ref="N385">INDEX($H385:$K385,0,MATCH(N$360,$H$360:$K$360,0))*INDEX($J$354:$R$357,MATCH(N$360,$I$354:$I$357,0),MATCH(N$359,$J$353:$R$353,0))</f>
        <v>0</v>
      </c>
      <c r="O385" s="1004" cm="1">
        <f t="array" ref="O385">INDEX($H385:$K385,0,MATCH(O$360,$H$360:$K$360,0))*INDEX($J$354:$R$357,MATCH(O$360,$I$354:$I$357,0),MATCH(O$359,$J$353:$R$353,0))</f>
        <v>0</v>
      </c>
      <c r="P385" s="1004" cm="1">
        <f t="array" ref="P385">INDEX($H385:$K385,0,MATCH(P$360,$H$360:$K$360,0))*INDEX($J$354:$R$357,MATCH(P$360,$I$354:$I$357,0),MATCH(P$359,$J$353:$R$353,0))</f>
        <v>0</v>
      </c>
      <c r="Q385" s="1004" cm="1">
        <f t="array" ref="Q385">INDEX($H385:$K385,0,MATCH(Q$360,$H$360:$K$360,0))*INDEX($J$354:$R$357,MATCH(Q$360,$I$354:$I$357,0),MATCH(Q$359,$J$353:$R$353,0))</f>
        <v>0</v>
      </c>
      <c r="R385" s="1004" cm="1">
        <f t="array" ref="R385">INDEX($H385:$K385,0,MATCH(R$360,$H$360:$K$360,0))*INDEX($J$354:$R$357,MATCH(R$360,$I$354:$I$357,0),MATCH(R$359,$J$353:$R$353,0))</f>
        <v>0</v>
      </c>
      <c r="S385" s="1004" cm="1">
        <f t="array" ref="S385">INDEX($H385:$K385,0,MATCH(S$360,$H$360:$K$360,0))*INDEX($J$354:$R$357,MATCH(S$360,$I$354:$I$357,0),MATCH(S$359,$J$353:$R$353,0))</f>
        <v>0</v>
      </c>
      <c r="T385" s="1004" cm="1">
        <f t="array" ref="T385">INDEX($H385:$K385,0,MATCH(T$360,$H$360:$K$360,0))*INDEX($J$354:$R$357,MATCH(T$360,$I$354:$I$357,0),MATCH(T$359,$J$353:$R$353,0))</f>
        <v>0</v>
      </c>
      <c r="U385" s="1004" cm="1">
        <f t="array" ref="U385">INDEX($H385:$K385,0,MATCH(U$360,$H$360:$K$360,0))*INDEX($J$354:$R$357,MATCH(U$360,$I$354:$I$357,0),MATCH(U$359,$J$353:$R$353,0))</f>
        <v>0</v>
      </c>
      <c r="V385" s="1004" cm="1">
        <f t="array" ref="V385">INDEX($H385:$K385,0,MATCH(V$360,$H$360:$K$360,0))*INDEX($J$354:$R$357,MATCH(V$360,$I$354:$I$357,0),MATCH(V$359,$J$353:$R$353,0))</f>
        <v>0</v>
      </c>
      <c r="W385" s="1004" cm="1">
        <f t="array" ref="W385">INDEX($H385:$K385,0,MATCH(W$360,$H$360:$K$360,0))*INDEX($J$354:$R$357,MATCH(W$360,$I$354:$I$357,0),MATCH(W$359,$J$353:$R$353,0))</f>
        <v>0</v>
      </c>
      <c r="X385" s="1004" cm="1">
        <f t="array" ref="X385">INDEX($H385:$K385,0,MATCH(X$360,$H$360:$K$360,0))*INDEX($J$354:$R$357,MATCH(X$360,$I$354:$I$357,0),MATCH(X$359,$J$353:$R$353,0))</f>
        <v>0</v>
      </c>
      <c r="Y385" s="1004" cm="1">
        <f t="array" ref="Y385">INDEX($H385:$K385,0,MATCH(Y$360,$H$360:$K$360,0))*INDEX($J$354:$R$357,MATCH(Y$360,$I$354:$I$357,0),MATCH(Y$359,$J$353:$R$353,0))</f>
        <v>0</v>
      </c>
      <c r="Z385" s="1004" cm="1">
        <f t="array" ref="Z385">INDEX($H385:$K385,0,MATCH(Z$360,$H$360:$K$360,0))*INDEX($J$354:$R$357,MATCH(Z$360,$I$354:$I$357,0),MATCH(Z$359,$J$353:$R$353,0))</f>
        <v>0</v>
      </c>
      <c r="AA385" s="1004" cm="1">
        <f t="array" ref="AA385">INDEX($H385:$K385,0,MATCH(AA$360,$H$360:$K$360,0))*INDEX($J$354:$R$357,MATCH(AA$360,$I$354:$I$357,0),MATCH(AA$359,$J$353:$R$353,0))</f>
        <v>0</v>
      </c>
      <c r="AB385" s="1004" cm="1">
        <f t="array" ref="AB385">INDEX($H385:$K385,0,MATCH(AB$360,$H$360:$K$360,0))*INDEX($J$354:$R$357,MATCH(AB$360,$I$354:$I$357,0),MATCH(AB$359,$J$353:$R$353,0))</f>
        <v>0</v>
      </c>
      <c r="AC385" s="1004" cm="1">
        <f t="array" ref="AC385">INDEX($H385:$K385,0,MATCH(AC$360,$H$360:$K$360,0))*INDEX($J$354:$R$357,MATCH(AC$360,$I$354:$I$357,0),MATCH(AC$359,$J$353:$R$353,0))</f>
        <v>0</v>
      </c>
      <c r="AD385" s="1004" cm="1">
        <f t="array" ref="AD385">INDEX($H385:$K385,0,MATCH(AD$360,$H$360:$K$360,0))*INDEX($J$354:$R$357,MATCH(AD$360,$I$354:$I$357,0),MATCH(AD$359,$J$353:$R$353,0))</f>
        <v>0</v>
      </c>
      <c r="AE385" s="1004" cm="1">
        <f t="array" ref="AE385">INDEX($H385:$K385,0,MATCH(AE$360,$H$360:$K$360,0))*INDEX($J$354:$R$357,MATCH(AE$360,$I$354:$I$357,0),MATCH(AE$359,$J$353:$R$353,0))</f>
        <v>0</v>
      </c>
      <c r="AF385" s="1004" cm="1">
        <f t="array" ref="AF385">INDEX($H385:$K385,0,MATCH(AF$360,$H$360:$K$360,0))*INDEX($J$354:$R$357,MATCH(AF$360,$I$354:$I$357,0),MATCH(AF$359,$J$353:$R$353,0))</f>
        <v>0</v>
      </c>
      <c r="AG385" s="1004" cm="1">
        <f t="array" ref="AG385">INDEX($H385:$K385,0,MATCH(AG$360,$H$360:$K$360,0))*INDEX($J$354:$R$357,MATCH(AG$360,$I$354:$I$357,0),MATCH(AG$359,$J$353:$R$353,0))</f>
        <v>0</v>
      </c>
      <c r="AH385" s="1004" cm="1">
        <f t="array" ref="AH385">INDEX($H385:$K385,0,MATCH(AH$360,$H$360:$K$360,0))*INDEX($J$354:$R$357,MATCH(AH$360,$I$354:$I$357,0),MATCH(AH$359,$J$353:$R$353,0))</f>
        <v>0</v>
      </c>
      <c r="AI385" s="1004" cm="1">
        <f t="array" ref="AI385">INDEX($H385:$K385,0,MATCH(AI$360,$H$360:$K$360,0))*INDEX($J$354:$R$357,MATCH(AI$360,$I$354:$I$357,0),MATCH(AI$359,$J$353:$R$353,0))</f>
        <v>0</v>
      </c>
      <c r="AJ385" s="1004" cm="1">
        <f t="array" ref="AJ385">INDEX($H385:$K385,0,MATCH(AJ$360,$H$360:$K$360,0))*INDEX($J$354:$R$357,MATCH(AJ$360,$I$354:$I$357,0),MATCH(AJ$359,$J$353:$R$353,0))</f>
        <v>0</v>
      </c>
      <c r="AK385" s="1004" cm="1">
        <f t="array" ref="AK385">INDEX($H385:$K385,0,MATCH(AK$360,$H$360:$K$360,0))*INDEX($J$354:$R$357,MATCH(AK$360,$I$354:$I$357,0),MATCH(AK$359,$J$353:$R$353,0))</f>
        <v>0</v>
      </c>
      <c r="AL385" s="1004" cm="1">
        <f t="array" ref="AL385">INDEX($H385:$K385,0,MATCH(AL$360,$H$360:$K$360,0))*INDEX($J$354:$R$357,MATCH(AL$360,$I$354:$I$357,0),MATCH(AL$359,$J$353:$R$353,0))</f>
        <v>0</v>
      </c>
      <c r="AM385" s="1004" cm="1">
        <f t="array" ref="AM385">INDEX($H385:$K385,0,MATCH(AM$360,$H$360:$K$360,0))*INDEX($J$354:$R$357,MATCH(AM$360,$I$354:$I$357,0),MATCH(AM$359,$J$353:$R$353,0))</f>
        <v>0</v>
      </c>
      <c r="AN385" s="1004" cm="1">
        <f t="array" ref="AN385">INDEX($H385:$K385,0,MATCH(AN$360,$H$360:$K$360,0))*INDEX($J$354:$R$357,MATCH(AN$360,$I$354:$I$357,0),MATCH(AN$359,$J$353:$R$353,0))</f>
        <v>0</v>
      </c>
      <c r="AO385" s="1004" cm="1">
        <f t="array" ref="AO385">INDEX($H385:$K385,0,MATCH(AO$360,$H$360:$K$360,0))*INDEX($J$354:$R$357,MATCH(AO$360,$I$354:$I$357,0),MATCH(AO$359,$J$353:$R$353,0))</f>
        <v>0</v>
      </c>
      <c r="AP385" s="1004" cm="1">
        <f t="array" ref="AP385">INDEX($H385:$K385,0,MATCH(AP$360,$H$360:$K$360,0))*INDEX($J$354:$R$357,MATCH(AP$360,$I$354:$I$357,0),MATCH(AP$359,$J$353:$R$353,0))</f>
        <v>0</v>
      </c>
      <c r="AQ385" s="1004" cm="1">
        <f t="array" ref="AQ385">INDEX($H385:$K385,0,MATCH(AQ$360,$H$360:$K$360,0))*INDEX($J$354:$R$357,MATCH(AQ$360,$I$354:$I$357,0),MATCH(AQ$359,$J$353:$R$353,0))</f>
        <v>0</v>
      </c>
      <c r="AR385" s="1004" cm="1">
        <f t="array" ref="AR385">INDEX($H385:$K385,0,MATCH(AR$360,$H$360:$K$360,0))*INDEX($J$354:$R$357,MATCH(AR$360,$I$354:$I$357,0),MATCH(AR$359,$J$353:$R$353,0))</f>
        <v>0</v>
      </c>
      <c r="AS385" s="1004" cm="1">
        <f t="array" ref="AS385">INDEX($H385:$K385,0,MATCH(AS$360,$H$360:$K$360,0))*INDEX($J$354:$R$357,MATCH(AS$360,$I$354:$I$357,0),MATCH(AS$359,$J$353:$R$353,0))</f>
        <v>0</v>
      </c>
      <c r="AT385" s="1004" cm="1">
        <f t="array" ref="AT385">INDEX($H385:$K385,0,MATCH(AT$360,$H$360:$K$360,0))*INDEX($J$354:$R$357,MATCH(AT$360,$I$354:$I$357,0),MATCH(AT$359,$J$353:$R$353,0))</f>
        <v>0</v>
      </c>
      <c r="AU385" s="1004"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4" cm="1">
        <f t="array" ref="L386">INDEX($H386:$K386,0,MATCH(L$360,$H$360:$K$360,0))*INDEX($J$354:$R$357,MATCH(L$360,$I$354:$I$357,0),MATCH(L$359,$J$353:$R$353,0))</f>
        <v>0</v>
      </c>
      <c r="M386" s="1004" cm="1">
        <f t="array" ref="M386">INDEX($H386:$K386,0,MATCH(M$360,$H$360:$K$360,0))*INDEX($J$354:$R$357,MATCH(M$360,$I$354:$I$357,0),MATCH(M$359,$J$353:$R$353,0))</f>
        <v>0</v>
      </c>
      <c r="N386" s="1004" cm="1">
        <f t="array" ref="N386">INDEX($H386:$K386,0,MATCH(N$360,$H$360:$K$360,0))*INDEX($J$354:$R$357,MATCH(N$360,$I$354:$I$357,0),MATCH(N$359,$J$353:$R$353,0))</f>
        <v>0</v>
      </c>
      <c r="O386" s="1004" cm="1">
        <f t="array" ref="O386">INDEX($H386:$K386,0,MATCH(O$360,$H$360:$K$360,0))*INDEX($J$354:$R$357,MATCH(O$360,$I$354:$I$357,0),MATCH(O$359,$J$353:$R$353,0))</f>
        <v>0</v>
      </c>
      <c r="P386" s="1004" cm="1">
        <f t="array" ref="P386">INDEX($H386:$K386,0,MATCH(P$360,$H$360:$K$360,0))*INDEX($J$354:$R$357,MATCH(P$360,$I$354:$I$357,0),MATCH(P$359,$J$353:$R$353,0))</f>
        <v>0</v>
      </c>
      <c r="Q386" s="1004" cm="1">
        <f t="array" ref="Q386">INDEX($H386:$K386,0,MATCH(Q$360,$H$360:$K$360,0))*INDEX($J$354:$R$357,MATCH(Q$360,$I$354:$I$357,0),MATCH(Q$359,$J$353:$R$353,0))</f>
        <v>0</v>
      </c>
      <c r="R386" s="1004" cm="1">
        <f t="array" ref="R386">INDEX($H386:$K386,0,MATCH(R$360,$H$360:$K$360,0))*INDEX($J$354:$R$357,MATCH(R$360,$I$354:$I$357,0),MATCH(R$359,$J$353:$R$353,0))</f>
        <v>0</v>
      </c>
      <c r="S386" s="1004" cm="1">
        <f t="array" ref="S386">INDEX($H386:$K386,0,MATCH(S$360,$H$360:$K$360,0))*INDEX($J$354:$R$357,MATCH(S$360,$I$354:$I$357,0),MATCH(S$359,$J$353:$R$353,0))</f>
        <v>0</v>
      </c>
      <c r="T386" s="1004" cm="1">
        <f t="array" ref="T386">INDEX($H386:$K386,0,MATCH(T$360,$H$360:$K$360,0))*INDEX($J$354:$R$357,MATCH(T$360,$I$354:$I$357,0),MATCH(T$359,$J$353:$R$353,0))</f>
        <v>0</v>
      </c>
      <c r="U386" s="1004" cm="1">
        <f t="array" ref="U386">INDEX($H386:$K386,0,MATCH(U$360,$H$360:$K$360,0))*INDEX($J$354:$R$357,MATCH(U$360,$I$354:$I$357,0),MATCH(U$359,$J$353:$R$353,0))</f>
        <v>0</v>
      </c>
      <c r="V386" s="1004" cm="1">
        <f t="array" ref="V386">INDEX($H386:$K386,0,MATCH(V$360,$H$360:$K$360,0))*INDEX($J$354:$R$357,MATCH(V$360,$I$354:$I$357,0),MATCH(V$359,$J$353:$R$353,0))</f>
        <v>0</v>
      </c>
      <c r="W386" s="1004" cm="1">
        <f t="array" ref="W386">INDEX($H386:$K386,0,MATCH(W$360,$H$360:$K$360,0))*INDEX($J$354:$R$357,MATCH(W$360,$I$354:$I$357,0),MATCH(W$359,$J$353:$R$353,0))</f>
        <v>0</v>
      </c>
      <c r="X386" s="1004" cm="1">
        <f t="array" ref="X386">INDEX($H386:$K386,0,MATCH(X$360,$H$360:$K$360,0))*INDEX($J$354:$R$357,MATCH(X$360,$I$354:$I$357,0),MATCH(X$359,$J$353:$R$353,0))</f>
        <v>0</v>
      </c>
      <c r="Y386" s="1004" cm="1">
        <f t="array" ref="Y386">INDEX($H386:$K386,0,MATCH(Y$360,$H$360:$K$360,0))*INDEX($J$354:$R$357,MATCH(Y$360,$I$354:$I$357,0),MATCH(Y$359,$J$353:$R$353,0))</f>
        <v>0</v>
      </c>
      <c r="Z386" s="1004" cm="1">
        <f t="array" ref="Z386">INDEX($H386:$K386,0,MATCH(Z$360,$H$360:$K$360,0))*INDEX($J$354:$R$357,MATCH(Z$360,$I$354:$I$357,0),MATCH(Z$359,$J$353:$R$353,0))</f>
        <v>0</v>
      </c>
      <c r="AA386" s="1004" cm="1">
        <f t="array" ref="AA386">INDEX($H386:$K386,0,MATCH(AA$360,$H$360:$K$360,0))*INDEX($J$354:$R$357,MATCH(AA$360,$I$354:$I$357,0),MATCH(AA$359,$J$353:$R$353,0))</f>
        <v>0</v>
      </c>
      <c r="AB386" s="1004" cm="1">
        <f t="array" ref="AB386">INDEX($H386:$K386,0,MATCH(AB$360,$H$360:$K$360,0))*INDEX($J$354:$R$357,MATCH(AB$360,$I$354:$I$357,0),MATCH(AB$359,$J$353:$R$353,0))</f>
        <v>0</v>
      </c>
      <c r="AC386" s="1004" cm="1">
        <f t="array" ref="AC386">INDEX($H386:$K386,0,MATCH(AC$360,$H$360:$K$360,0))*INDEX($J$354:$R$357,MATCH(AC$360,$I$354:$I$357,0),MATCH(AC$359,$J$353:$R$353,0))</f>
        <v>0</v>
      </c>
      <c r="AD386" s="1004" cm="1">
        <f t="array" ref="AD386">INDEX($H386:$K386,0,MATCH(AD$360,$H$360:$K$360,0))*INDEX($J$354:$R$357,MATCH(AD$360,$I$354:$I$357,0),MATCH(AD$359,$J$353:$R$353,0))</f>
        <v>0</v>
      </c>
      <c r="AE386" s="1004" cm="1">
        <f t="array" ref="AE386">INDEX($H386:$K386,0,MATCH(AE$360,$H$360:$K$360,0))*INDEX($J$354:$R$357,MATCH(AE$360,$I$354:$I$357,0),MATCH(AE$359,$J$353:$R$353,0))</f>
        <v>0</v>
      </c>
      <c r="AF386" s="1004" cm="1">
        <f t="array" ref="AF386">INDEX($H386:$K386,0,MATCH(AF$360,$H$360:$K$360,0))*INDEX($J$354:$R$357,MATCH(AF$360,$I$354:$I$357,0),MATCH(AF$359,$J$353:$R$353,0))</f>
        <v>0</v>
      </c>
      <c r="AG386" s="1004" cm="1">
        <f t="array" ref="AG386">INDEX($H386:$K386,0,MATCH(AG$360,$H$360:$K$360,0))*INDEX($J$354:$R$357,MATCH(AG$360,$I$354:$I$357,0),MATCH(AG$359,$J$353:$R$353,0))</f>
        <v>0</v>
      </c>
      <c r="AH386" s="1004" cm="1">
        <f t="array" ref="AH386">INDEX($H386:$K386,0,MATCH(AH$360,$H$360:$K$360,0))*INDEX($J$354:$R$357,MATCH(AH$360,$I$354:$I$357,0),MATCH(AH$359,$J$353:$R$353,0))</f>
        <v>0</v>
      </c>
      <c r="AI386" s="1004" cm="1">
        <f t="array" ref="AI386">INDEX($H386:$K386,0,MATCH(AI$360,$H$360:$K$360,0))*INDEX($J$354:$R$357,MATCH(AI$360,$I$354:$I$357,0),MATCH(AI$359,$J$353:$R$353,0))</f>
        <v>0</v>
      </c>
      <c r="AJ386" s="1004" cm="1">
        <f t="array" ref="AJ386">INDEX($H386:$K386,0,MATCH(AJ$360,$H$360:$K$360,0))*INDEX($J$354:$R$357,MATCH(AJ$360,$I$354:$I$357,0),MATCH(AJ$359,$J$353:$R$353,0))</f>
        <v>0</v>
      </c>
      <c r="AK386" s="1004" cm="1">
        <f t="array" ref="AK386">INDEX($H386:$K386,0,MATCH(AK$360,$H$360:$K$360,0))*INDEX($J$354:$R$357,MATCH(AK$360,$I$354:$I$357,0),MATCH(AK$359,$J$353:$R$353,0))</f>
        <v>0</v>
      </c>
      <c r="AL386" s="1004" cm="1">
        <f t="array" ref="AL386">INDEX($H386:$K386,0,MATCH(AL$360,$H$360:$K$360,0))*INDEX($J$354:$R$357,MATCH(AL$360,$I$354:$I$357,0),MATCH(AL$359,$J$353:$R$353,0))</f>
        <v>0</v>
      </c>
      <c r="AM386" s="1004" cm="1">
        <f t="array" ref="AM386">INDEX($H386:$K386,0,MATCH(AM$360,$H$360:$K$360,0))*INDEX($J$354:$R$357,MATCH(AM$360,$I$354:$I$357,0),MATCH(AM$359,$J$353:$R$353,0))</f>
        <v>0</v>
      </c>
      <c r="AN386" s="1004" cm="1">
        <f t="array" ref="AN386">INDEX($H386:$K386,0,MATCH(AN$360,$H$360:$K$360,0))*INDEX($J$354:$R$357,MATCH(AN$360,$I$354:$I$357,0),MATCH(AN$359,$J$353:$R$353,0))</f>
        <v>0</v>
      </c>
      <c r="AO386" s="1004" cm="1">
        <f t="array" ref="AO386">INDEX($H386:$K386,0,MATCH(AO$360,$H$360:$K$360,0))*INDEX($J$354:$R$357,MATCH(AO$360,$I$354:$I$357,0),MATCH(AO$359,$J$353:$R$353,0))</f>
        <v>0</v>
      </c>
      <c r="AP386" s="1004" cm="1">
        <f t="array" ref="AP386">INDEX($H386:$K386,0,MATCH(AP$360,$H$360:$K$360,0))*INDEX($J$354:$R$357,MATCH(AP$360,$I$354:$I$357,0),MATCH(AP$359,$J$353:$R$353,0))</f>
        <v>0</v>
      </c>
      <c r="AQ386" s="1004" cm="1">
        <f t="array" ref="AQ386">INDEX($H386:$K386,0,MATCH(AQ$360,$H$360:$K$360,0))*INDEX($J$354:$R$357,MATCH(AQ$360,$I$354:$I$357,0),MATCH(AQ$359,$J$353:$R$353,0))</f>
        <v>0</v>
      </c>
      <c r="AR386" s="1004" cm="1">
        <f t="array" ref="AR386">INDEX($H386:$K386,0,MATCH(AR$360,$H$360:$K$360,0))*INDEX($J$354:$R$357,MATCH(AR$360,$I$354:$I$357,0),MATCH(AR$359,$J$353:$R$353,0))</f>
        <v>0</v>
      </c>
      <c r="AS386" s="1004" cm="1">
        <f t="array" ref="AS386">INDEX($H386:$K386,0,MATCH(AS$360,$H$360:$K$360,0))*INDEX($J$354:$R$357,MATCH(AS$360,$I$354:$I$357,0),MATCH(AS$359,$J$353:$R$353,0))</f>
        <v>0</v>
      </c>
      <c r="AT386" s="1004" cm="1">
        <f t="array" ref="AT386">INDEX($H386:$K386,0,MATCH(AT$360,$H$360:$K$360,0))*INDEX($J$354:$R$357,MATCH(AT$360,$I$354:$I$357,0),MATCH(AT$359,$J$353:$R$353,0))</f>
        <v>0</v>
      </c>
      <c r="AU386" s="1004"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4" cm="1">
        <f t="array" ref="L387">INDEX($H387:$K387,0,MATCH(L$360,$H$360:$K$360,0))*INDEX($J$354:$R$357,MATCH(L$360,$I$354:$I$357,0),MATCH(L$359,$J$353:$R$353,0))</f>
        <v>0</v>
      </c>
      <c r="M387" s="1004" cm="1">
        <f t="array" ref="M387">INDEX($H387:$K387,0,MATCH(M$360,$H$360:$K$360,0))*INDEX($J$354:$R$357,MATCH(M$360,$I$354:$I$357,0),MATCH(M$359,$J$353:$R$353,0))</f>
        <v>0</v>
      </c>
      <c r="N387" s="1004" cm="1">
        <f t="array" ref="N387">INDEX($H387:$K387,0,MATCH(N$360,$H$360:$K$360,0))*INDEX($J$354:$R$357,MATCH(N$360,$I$354:$I$357,0),MATCH(N$359,$J$353:$R$353,0))</f>
        <v>0</v>
      </c>
      <c r="O387" s="1004" cm="1">
        <f t="array" ref="O387">INDEX($H387:$K387,0,MATCH(O$360,$H$360:$K$360,0))*INDEX($J$354:$R$357,MATCH(O$360,$I$354:$I$357,0),MATCH(O$359,$J$353:$R$353,0))</f>
        <v>0</v>
      </c>
      <c r="P387" s="1004" cm="1">
        <f t="array" ref="P387">INDEX($H387:$K387,0,MATCH(P$360,$H$360:$K$360,0))*INDEX($J$354:$R$357,MATCH(P$360,$I$354:$I$357,0),MATCH(P$359,$J$353:$R$353,0))</f>
        <v>0</v>
      </c>
      <c r="Q387" s="1004" cm="1">
        <f t="array" ref="Q387">INDEX($H387:$K387,0,MATCH(Q$360,$H$360:$K$360,0))*INDEX($J$354:$R$357,MATCH(Q$360,$I$354:$I$357,0),MATCH(Q$359,$J$353:$R$353,0))</f>
        <v>0</v>
      </c>
      <c r="R387" s="1004" cm="1">
        <f t="array" ref="R387">INDEX($H387:$K387,0,MATCH(R$360,$H$360:$K$360,0))*INDEX($J$354:$R$357,MATCH(R$360,$I$354:$I$357,0),MATCH(R$359,$J$353:$R$353,0))</f>
        <v>0</v>
      </c>
      <c r="S387" s="1004" cm="1">
        <f t="array" ref="S387">INDEX($H387:$K387,0,MATCH(S$360,$H$360:$K$360,0))*INDEX($J$354:$R$357,MATCH(S$360,$I$354:$I$357,0),MATCH(S$359,$J$353:$R$353,0))</f>
        <v>0</v>
      </c>
      <c r="T387" s="1004" cm="1">
        <f t="array" ref="T387">INDEX($H387:$K387,0,MATCH(T$360,$H$360:$K$360,0))*INDEX($J$354:$R$357,MATCH(T$360,$I$354:$I$357,0),MATCH(T$359,$J$353:$R$353,0))</f>
        <v>0</v>
      </c>
      <c r="U387" s="1004" cm="1">
        <f t="array" ref="U387">INDEX($H387:$K387,0,MATCH(U$360,$H$360:$K$360,0))*INDEX($J$354:$R$357,MATCH(U$360,$I$354:$I$357,0),MATCH(U$359,$J$353:$R$353,0))</f>
        <v>0</v>
      </c>
      <c r="V387" s="1004" cm="1">
        <f t="array" ref="V387">INDEX($H387:$K387,0,MATCH(V$360,$H$360:$K$360,0))*INDEX($J$354:$R$357,MATCH(V$360,$I$354:$I$357,0),MATCH(V$359,$J$353:$R$353,0))</f>
        <v>0</v>
      </c>
      <c r="W387" s="1004" cm="1">
        <f t="array" ref="W387">INDEX($H387:$K387,0,MATCH(W$360,$H$360:$K$360,0))*INDEX($J$354:$R$357,MATCH(W$360,$I$354:$I$357,0),MATCH(W$359,$J$353:$R$353,0))</f>
        <v>0</v>
      </c>
      <c r="X387" s="1004" cm="1">
        <f t="array" ref="X387">INDEX($H387:$K387,0,MATCH(X$360,$H$360:$K$360,0))*INDEX($J$354:$R$357,MATCH(X$360,$I$354:$I$357,0),MATCH(X$359,$J$353:$R$353,0))</f>
        <v>0</v>
      </c>
      <c r="Y387" s="1004" cm="1">
        <f t="array" ref="Y387">INDEX($H387:$K387,0,MATCH(Y$360,$H$360:$K$360,0))*INDEX($J$354:$R$357,MATCH(Y$360,$I$354:$I$357,0),MATCH(Y$359,$J$353:$R$353,0))</f>
        <v>0</v>
      </c>
      <c r="Z387" s="1004" cm="1">
        <f t="array" ref="Z387">INDEX($H387:$K387,0,MATCH(Z$360,$H$360:$K$360,0))*INDEX($J$354:$R$357,MATCH(Z$360,$I$354:$I$357,0),MATCH(Z$359,$J$353:$R$353,0))</f>
        <v>0</v>
      </c>
      <c r="AA387" s="1004" cm="1">
        <f t="array" ref="AA387">INDEX($H387:$K387,0,MATCH(AA$360,$H$360:$K$360,0))*INDEX($J$354:$R$357,MATCH(AA$360,$I$354:$I$357,0),MATCH(AA$359,$J$353:$R$353,0))</f>
        <v>0</v>
      </c>
      <c r="AB387" s="1004" cm="1">
        <f t="array" ref="AB387">INDEX($H387:$K387,0,MATCH(AB$360,$H$360:$K$360,0))*INDEX($J$354:$R$357,MATCH(AB$360,$I$354:$I$357,0),MATCH(AB$359,$J$353:$R$353,0))</f>
        <v>0</v>
      </c>
      <c r="AC387" s="1004" cm="1">
        <f t="array" ref="AC387">INDEX($H387:$K387,0,MATCH(AC$360,$H$360:$K$360,0))*INDEX($J$354:$R$357,MATCH(AC$360,$I$354:$I$357,0),MATCH(AC$359,$J$353:$R$353,0))</f>
        <v>0</v>
      </c>
      <c r="AD387" s="1004" cm="1">
        <f t="array" ref="AD387">INDEX($H387:$K387,0,MATCH(AD$360,$H$360:$K$360,0))*INDEX($J$354:$R$357,MATCH(AD$360,$I$354:$I$357,0),MATCH(AD$359,$J$353:$R$353,0))</f>
        <v>0</v>
      </c>
      <c r="AE387" s="1004" cm="1">
        <f t="array" ref="AE387">INDEX($H387:$K387,0,MATCH(AE$360,$H$360:$K$360,0))*INDEX($J$354:$R$357,MATCH(AE$360,$I$354:$I$357,0),MATCH(AE$359,$J$353:$R$353,0))</f>
        <v>0</v>
      </c>
      <c r="AF387" s="1004" cm="1">
        <f t="array" ref="AF387">INDEX($H387:$K387,0,MATCH(AF$360,$H$360:$K$360,0))*INDEX($J$354:$R$357,MATCH(AF$360,$I$354:$I$357,0),MATCH(AF$359,$J$353:$R$353,0))</f>
        <v>0</v>
      </c>
      <c r="AG387" s="1004" cm="1">
        <f t="array" ref="AG387">INDEX($H387:$K387,0,MATCH(AG$360,$H$360:$K$360,0))*INDEX($J$354:$R$357,MATCH(AG$360,$I$354:$I$357,0),MATCH(AG$359,$J$353:$R$353,0))</f>
        <v>0</v>
      </c>
      <c r="AH387" s="1004" cm="1">
        <f t="array" ref="AH387">INDEX($H387:$K387,0,MATCH(AH$360,$H$360:$K$360,0))*INDEX($J$354:$R$357,MATCH(AH$360,$I$354:$I$357,0),MATCH(AH$359,$J$353:$R$353,0))</f>
        <v>0</v>
      </c>
      <c r="AI387" s="1004" cm="1">
        <f t="array" ref="AI387">INDEX($H387:$K387,0,MATCH(AI$360,$H$360:$K$360,0))*INDEX($J$354:$R$357,MATCH(AI$360,$I$354:$I$357,0),MATCH(AI$359,$J$353:$R$353,0))</f>
        <v>0</v>
      </c>
      <c r="AJ387" s="1004" cm="1">
        <f t="array" ref="AJ387">INDEX($H387:$K387,0,MATCH(AJ$360,$H$360:$K$360,0))*INDEX($J$354:$R$357,MATCH(AJ$360,$I$354:$I$357,0),MATCH(AJ$359,$J$353:$R$353,0))</f>
        <v>0</v>
      </c>
      <c r="AK387" s="1004" cm="1">
        <f t="array" ref="AK387">INDEX($H387:$K387,0,MATCH(AK$360,$H$360:$K$360,0))*INDEX($J$354:$R$357,MATCH(AK$360,$I$354:$I$357,0),MATCH(AK$359,$J$353:$R$353,0))</f>
        <v>0</v>
      </c>
      <c r="AL387" s="1004" cm="1">
        <f t="array" ref="AL387">INDEX($H387:$K387,0,MATCH(AL$360,$H$360:$K$360,0))*INDEX($J$354:$R$357,MATCH(AL$360,$I$354:$I$357,0),MATCH(AL$359,$J$353:$R$353,0))</f>
        <v>0</v>
      </c>
      <c r="AM387" s="1004" cm="1">
        <f t="array" ref="AM387">INDEX($H387:$K387,0,MATCH(AM$360,$H$360:$K$360,0))*INDEX($J$354:$R$357,MATCH(AM$360,$I$354:$I$357,0),MATCH(AM$359,$J$353:$R$353,0))</f>
        <v>0</v>
      </c>
      <c r="AN387" s="1004" cm="1">
        <f t="array" ref="AN387">INDEX($H387:$K387,0,MATCH(AN$360,$H$360:$K$360,0))*INDEX($J$354:$R$357,MATCH(AN$360,$I$354:$I$357,0),MATCH(AN$359,$J$353:$R$353,0))</f>
        <v>0</v>
      </c>
      <c r="AO387" s="1004" cm="1">
        <f t="array" ref="AO387">INDEX($H387:$K387,0,MATCH(AO$360,$H$360:$K$360,0))*INDEX($J$354:$R$357,MATCH(AO$360,$I$354:$I$357,0),MATCH(AO$359,$J$353:$R$353,0))</f>
        <v>0</v>
      </c>
      <c r="AP387" s="1004" cm="1">
        <f t="array" ref="AP387">INDEX($H387:$K387,0,MATCH(AP$360,$H$360:$K$360,0))*INDEX($J$354:$R$357,MATCH(AP$360,$I$354:$I$357,0),MATCH(AP$359,$J$353:$R$353,0))</f>
        <v>0</v>
      </c>
      <c r="AQ387" s="1004" cm="1">
        <f t="array" ref="AQ387">INDEX($H387:$K387,0,MATCH(AQ$360,$H$360:$K$360,0))*INDEX($J$354:$R$357,MATCH(AQ$360,$I$354:$I$357,0),MATCH(AQ$359,$J$353:$R$353,0))</f>
        <v>0</v>
      </c>
      <c r="AR387" s="1004" cm="1">
        <f t="array" ref="AR387">INDEX($H387:$K387,0,MATCH(AR$360,$H$360:$K$360,0))*INDEX($J$354:$R$357,MATCH(AR$360,$I$354:$I$357,0),MATCH(AR$359,$J$353:$R$353,0))</f>
        <v>0</v>
      </c>
      <c r="AS387" s="1004" cm="1">
        <f t="array" ref="AS387">INDEX($H387:$K387,0,MATCH(AS$360,$H$360:$K$360,0))*INDEX($J$354:$R$357,MATCH(AS$360,$I$354:$I$357,0),MATCH(AS$359,$J$353:$R$353,0))</f>
        <v>0</v>
      </c>
      <c r="AT387" s="1004" cm="1">
        <f t="array" ref="AT387">INDEX($H387:$K387,0,MATCH(AT$360,$H$360:$K$360,0))*INDEX($J$354:$R$357,MATCH(AT$360,$I$354:$I$357,0),MATCH(AT$359,$J$353:$R$353,0))</f>
        <v>0</v>
      </c>
      <c r="AU387" s="1004"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4" cm="1">
        <f t="array" ref="L388">INDEX($H388:$K388,0,MATCH(L$360,$H$360:$K$360,0))*INDEX($J$354:$R$357,MATCH(L$360,$I$354:$I$357,0),MATCH(L$359,$J$353:$R$353,0))</f>
        <v>0</v>
      </c>
      <c r="M388" s="1004" cm="1">
        <f t="array" ref="M388">INDEX($H388:$K388,0,MATCH(M$360,$H$360:$K$360,0))*INDEX($J$354:$R$357,MATCH(M$360,$I$354:$I$357,0),MATCH(M$359,$J$353:$R$353,0))</f>
        <v>0</v>
      </c>
      <c r="N388" s="1004" cm="1">
        <f t="array" ref="N388">INDEX($H388:$K388,0,MATCH(N$360,$H$360:$K$360,0))*INDEX($J$354:$R$357,MATCH(N$360,$I$354:$I$357,0),MATCH(N$359,$J$353:$R$353,0))</f>
        <v>0</v>
      </c>
      <c r="O388" s="1004" cm="1">
        <f t="array" ref="O388">INDEX($H388:$K388,0,MATCH(O$360,$H$360:$K$360,0))*INDEX($J$354:$R$357,MATCH(O$360,$I$354:$I$357,0),MATCH(O$359,$J$353:$R$353,0))</f>
        <v>0</v>
      </c>
      <c r="P388" s="1004" cm="1">
        <f t="array" ref="P388">INDEX($H388:$K388,0,MATCH(P$360,$H$360:$K$360,0))*INDEX($J$354:$R$357,MATCH(P$360,$I$354:$I$357,0),MATCH(P$359,$J$353:$R$353,0))</f>
        <v>0</v>
      </c>
      <c r="Q388" s="1004" cm="1">
        <f t="array" ref="Q388">INDEX($H388:$K388,0,MATCH(Q$360,$H$360:$K$360,0))*INDEX($J$354:$R$357,MATCH(Q$360,$I$354:$I$357,0),MATCH(Q$359,$J$353:$R$353,0))</f>
        <v>0</v>
      </c>
      <c r="R388" s="1004" cm="1">
        <f t="array" ref="R388">INDEX($H388:$K388,0,MATCH(R$360,$H$360:$K$360,0))*INDEX($J$354:$R$357,MATCH(R$360,$I$354:$I$357,0),MATCH(R$359,$J$353:$R$353,0))</f>
        <v>0</v>
      </c>
      <c r="S388" s="1004" cm="1">
        <f t="array" ref="S388">INDEX($H388:$K388,0,MATCH(S$360,$H$360:$K$360,0))*INDEX($J$354:$R$357,MATCH(S$360,$I$354:$I$357,0),MATCH(S$359,$J$353:$R$353,0))</f>
        <v>0</v>
      </c>
      <c r="T388" s="1004" cm="1">
        <f t="array" ref="T388">INDEX($H388:$K388,0,MATCH(T$360,$H$360:$K$360,0))*INDEX($J$354:$R$357,MATCH(T$360,$I$354:$I$357,0),MATCH(T$359,$J$353:$R$353,0))</f>
        <v>0</v>
      </c>
      <c r="U388" s="1004" cm="1">
        <f t="array" ref="U388">INDEX($H388:$K388,0,MATCH(U$360,$H$360:$K$360,0))*INDEX($J$354:$R$357,MATCH(U$360,$I$354:$I$357,0),MATCH(U$359,$J$353:$R$353,0))</f>
        <v>0</v>
      </c>
      <c r="V388" s="1004" cm="1">
        <f t="array" ref="V388">INDEX($H388:$K388,0,MATCH(V$360,$H$360:$K$360,0))*INDEX($J$354:$R$357,MATCH(V$360,$I$354:$I$357,0),MATCH(V$359,$J$353:$R$353,0))</f>
        <v>0</v>
      </c>
      <c r="W388" s="1004" cm="1">
        <f t="array" ref="W388">INDEX($H388:$K388,0,MATCH(W$360,$H$360:$K$360,0))*INDEX($J$354:$R$357,MATCH(W$360,$I$354:$I$357,0),MATCH(W$359,$J$353:$R$353,0))</f>
        <v>0</v>
      </c>
      <c r="X388" s="1004" cm="1">
        <f t="array" ref="X388">INDEX($H388:$K388,0,MATCH(X$360,$H$360:$K$360,0))*INDEX($J$354:$R$357,MATCH(X$360,$I$354:$I$357,0),MATCH(X$359,$J$353:$R$353,0))</f>
        <v>0</v>
      </c>
      <c r="Y388" s="1004" cm="1">
        <f t="array" ref="Y388">INDEX($H388:$K388,0,MATCH(Y$360,$H$360:$K$360,0))*INDEX($J$354:$R$357,MATCH(Y$360,$I$354:$I$357,0),MATCH(Y$359,$J$353:$R$353,0))</f>
        <v>0</v>
      </c>
      <c r="Z388" s="1004" cm="1">
        <f t="array" ref="Z388">INDEX($H388:$K388,0,MATCH(Z$360,$H$360:$K$360,0))*INDEX($J$354:$R$357,MATCH(Z$360,$I$354:$I$357,0),MATCH(Z$359,$J$353:$R$353,0))</f>
        <v>0</v>
      </c>
      <c r="AA388" s="1004" cm="1">
        <f t="array" ref="AA388">INDEX($H388:$K388,0,MATCH(AA$360,$H$360:$K$360,0))*INDEX($J$354:$R$357,MATCH(AA$360,$I$354:$I$357,0),MATCH(AA$359,$J$353:$R$353,0))</f>
        <v>0</v>
      </c>
      <c r="AB388" s="1004" cm="1">
        <f t="array" ref="AB388">INDEX($H388:$K388,0,MATCH(AB$360,$H$360:$K$360,0))*INDEX($J$354:$R$357,MATCH(AB$360,$I$354:$I$357,0),MATCH(AB$359,$J$353:$R$353,0))</f>
        <v>0</v>
      </c>
      <c r="AC388" s="1004" cm="1">
        <f t="array" ref="AC388">INDEX($H388:$K388,0,MATCH(AC$360,$H$360:$K$360,0))*INDEX($J$354:$R$357,MATCH(AC$360,$I$354:$I$357,0),MATCH(AC$359,$J$353:$R$353,0))</f>
        <v>0</v>
      </c>
      <c r="AD388" s="1004" cm="1">
        <f t="array" ref="AD388">INDEX($H388:$K388,0,MATCH(AD$360,$H$360:$K$360,0))*INDEX($J$354:$R$357,MATCH(AD$360,$I$354:$I$357,0),MATCH(AD$359,$J$353:$R$353,0))</f>
        <v>0</v>
      </c>
      <c r="AE388" s="1004" cm="1">
        <f t="array" ref="AE388">INDEX($H388:$K388,0,MATCH(AE$360,$H$360:$K$360,0))*INDEX($J$354:$R$357,MATCH(AE$360,$I$354:$I$357,0),MATCH(AE$359,$J$353:$R$353,0))</f>
        <v>0</v>
      </c>
      <c r="AF388" s="1004" cm="1">
        <f t="array" ref="AF388">INDEX($H388:$K388,0,MATCH(AF$360,$H$360:$K$360,0))*INDEX($J$354:$R$357,MATCH(AF$360,$I$354:$I$357,0),MATCH(AF$359,$J$353:$R$353,0))</f>
        <v>0</v>
      </c>
      <c r="AG388" s="1004" cm="1">
        <f t="array" ref="AG388">INDEX($H388:$K388,0,MATCH(AG$360,$H$360:$K$360,0))*INDEX($J$354:$R$357,MATCH(AG$360,$I$354:$I$357,0),MATCH(AG$359,$J$353:$R$353,0))</f>
        <v>0</v>
      </c>
      <c r="AH388" s="1004" cm="1">
        <f t="array" ref="AH388">INDEX($H388:$K388,0,MATCH(AH$360,$H$360:$K$360,0))*INDEX($J$354:$R$357,MATCH(AH$360,$I$354:$I$357,0),MATCH(AH$359,$J$353:$R$353,0))</f>
        <v>0</v>
      </c>
      <c r="AI388" s="1004" cm="1">
        <f t="array" ref="AI388">INDEX($H388:$K388,0,MATCH(AI$360,$H$360:$K$360,0))*INDEX($J$354:$R$357,MATCH(AI$360,$I$354:$I$357,0),MATCH(AI$359,$J$353:$R$353,0))</f>
        <v>0</v>
      </c>
      <c r="AJ388" s="1004" cm="1">
        <f t="array" ref="AJ388">INDEX($H388:$K388,0,MATCH(AJ$360,$H$360:$K$360,0))*INDEX($J$354:$R$357,MATCH(AJ$360,$I$354:$I$357,0),MATCH(AJ$359,$J$353:$R$353,0))</f>
        <v>0</v>
      </c>
      <c r="AK388" s="1004" cm="1">
        <f t="array" ref="AK388">INDEX($H388:$K388,0,MATCH(AK$360,$H$360:$K$360,0))*INDEX($J$354:$R$357,MATCH(AK$360,$I$354:$I$357,0),MATCH(AK$359,$J$353:$R$353,0))</f>
        <v>0</v>
      </c>
      <c r="AL388" s="1004" cm="1">
        <f t="array" ref="AL388">INDEX($H388:$K388,0,MATCH(AL$360,$H$360:$K$360,0))*INDEX($J$354:$R$357,MATCH(AL$360,$I$354:$I$357,0),MATCH(AL$359,$J$353:$R$353,0))</f>
        <v>0</v>
      </c>
      <c r="AM388" s="1004" cm="1">
        <f t="array" ref="AM388">INDEX($H388:$K388,0,MATCH(AM$360,$H$360:$K$360,0))*INDEX($J$354:$R$357,MATCH(AM$360,$I$354:$I$357,0),MATCH(AM$359,$J$353:$R$353,0))</f>
        <v>0</v>
      </c>
      <c r="AN388" s="1004" cm="1">
        <f t="array" ref="AN388">INDEX($H388:$K388,0,MATCH(AN$360,$H$360:$K$360,0))*INDEX($J$354:$R$357,MATCH(AN$360,$I$354:$I$357,0),MATCH(AN$359,$J$353:$R$353,0))</f>
        <v>0</v>
      </c>
      <c r="AO388" s="1004" cm="1">
        <f t="array" ref="AO388">INDEX($H388:$K388,0,MATCH(AO$360,$H$360:$K$360,0))*INDEX($J$354:$R$357,MATCH(AO$360,$I$354:$I$357,0),MATCH(AO$359,$J$353:$R$353,0))</f>
        <v>0</v>
      </c>
      <c r="AP388" s="1004" cm="1">
        <f t="array" ref="AP388">INDEX($H388:$K388,0,MATCH(AP$360,$H$360:$K$360,0))*INDEX($J$354:$R$357,MATCH(AP$360,$I$354:$I$357,0),MATCH(AP$359,$J$353:$R$353,0))</f>
        <v>0</v>
      </c>
      <c r="AQ388" s="1004" cm="1">
        <f t="array" ref="AQ388">INDEX($H388:$K388,0,MATCH(AQ$360,$H$360:$K$360,0))*INDEX($J$354:$R$357,MATCH(AQ$360,$I$354:$I$357,0),MATCH(AQ$359,$J$353:$R$353,0))</f>
        <v>0</v>
      </c>
      <c r="AR388" s="1004" cm="1">
        <f t="array" ref="AR388">INDEX($H388:$K388,0,MATCH(AR$360,$H$360:$K$360,0))*INDEX($J$354:$R$357,MATCH(AR$360,$I$354:$I$357,0),MATCH(AR$359,$J$353:$R$353,0))</f>
        <v>0</v>
      </c>
      <c r="AS388" s="1004" cm="1">
        <f t="array" ref="AS388">INDEX($H388:$K388,0,MATCH(AS$360,$H$360:$K$360,0))*INDEX($J$354:$R$357,MATCH(AS$360,$I$354:$I$357,0),MATCH(AS$359,$J$353:$R$353,0))</f>
        <v>0</v>
      </c>
      <c r="AT388" s="1004" cm="1">
        <f t="array" ref="AT388">INDEX($H388:$K388,0,MATCH(AT$360,$H$360:$K$360,0))*INDEX($J$354:$R$357,MATCH(AT$360,$I$354:$I$357,0),MATCH(AT$359,$J$353:$R$353,0))</f>
        <v>0</v>
      </c>
      <c r="AU388" s="1004"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4" cm="1">
        <f t="array" ref="L389">INDEX($H389:$K389,0,MATCH(L$360,$H$360:$K$360,0))*INDEX($J$354:$R$357,MATCH(L$360,$I$354:$I$357,0),MATCH(L$359,$J$353:$R$353,0))</f>
        <v>0</v>
      </c>
      <c r="M389" s="1004" cm="1">
        <f t="array" ref="M389">INDEX($H389:$K389,0,MATCH(M$360,$H$360:$K$360,0))*INDEX($J$354:$R$357,MATCH(M$360,$I$354:$I$357,0),MATCH(M$359,$J$353:$R$353,0))</f>
        <v>0</v>
      </c>
      <c r="N389" s="1004" cm="1">
        <f t="array" ref="N389">INDEX($H389:$K389,0,MATCH(N$360,$H$360:$K$360,0))*INDEX($J$354:$R$357,MATCH(N$360,$I$354:$I$357,0),MATCH(N$359,$J$353:$R$353,0))</f>
        <v>0</v>
      </c>
      <c r="O389" s="1004" cm="1">
        <f t="array" ref="O389">INDEX($H389:$K389,0,MATCH(O$360,$H$360:$K$360,0))*INDEX($J$354:$R$357,MATCH(O$360,$I$354:$I$357,0),MATCH(O$359,$J$353:$R$353,0))</f>
        <v>0</v>
      </c>
      <c r="P389" s="1004" cm="1">
        <f t="array" ref="P389">INDEX($H389:$K389,0,MATCH(P$360,$H$360:$K$360,0))*INDEX($J$354:$R$357,MATCH(P$360,$I$354:$I$357,0),MATCH(P$359,$J$353:$R$353,0))</f>
        <v>0</v>
      </c>
      <c r="Q389" s="1004" cm="1">
        <f t="array" ref="Q389">INDEX($H389:$K389,0,MATCH(Q$360,$H$360:$K$360,0))*INDEX($J$354:$R$357,MATCH(Q$360,$I$354:$I$357,0),MATCH(Q$359,$J$353:$R$353,0))</f>
        <v>0</v>
      </c>
      <c r="R389" s="1004" cm="1">
        <f t="array" ref="R389">INDEX($H389:$K389,0,MATCH(R$360,$H$360:$K$360,0))*INDEX($J$354:$R$357,MATCH(R$360,$I$354:$I$357,0),MATCH(R$359,$J$353:$R$353,0))</f>
        <v>0</v>
      </c>
      <c r="S389" s="1004" cm="1">
        <f t="array" ref="S389">INDEX($H389:$K389,0,MATCH(S$360,$H$360:$K$360,0))*INDEX($J$354:$R$357,MATCH(S$360,$I$354:$I$357,0),MATCH(S$359,$J$353:$R$353,0))</f>
        <v>0</v>
      </c>
      <c r="T389" s="1004" cm="1">
        <f t="array" ref="T389">INDEX($H389:$K389,0,MATCH(T$360,$H$360:$K$360,0))*INDEX($J$354:$R$357,MATCH(T$360,$I$354:$I$357,0),MATCH(T$359,$J$353:$R$353,0))</f>
        <v>0</v>
      </c>
      <c r="U389" s="1004" cm="1">
        <f t="array" ref="U389">INDEX($H389:$K389,0,MATCH(U$360,$H$360:$K$360,0))*INDEX($J$354:$R$357,MATCH(U$360,$I$354:$I$357,0),MATCH(U$359,$J$353:$R$353,0))</f>
        <v>0</v>
      </c>
      <c r="V389" s="1004" cm="1">
        <f t="array" ref="V389">INDEX($H389:$K389,0,MATCH(V$360,$H$360:$K$360,0))*INDEX($J$354:$R$357,MATCH(V$360,$I$354:$I$357,0),MATCH(V$359,$J$353:$R$353,0))</f>
        <v>0</v>
      </c>
      <c r="W389" s="1004" cm="1">
        <f t="array" ref="W389">INDEX($H389:$K389,0,MATCH(W$360,$H$360:$K$360,0))*INDEX($J$354:$R$357,MATCH(W$360,$I$354:$I$357,0),MATCH(W$359,$J$353:$R$353,0))</f>
        <v>0</v>
      </c>
      <c r="X389" s="1004" cm="1">
        <f t="array" ref="X389">INDEX($H389:$K389,0,MATCH(X$360,$H$360:$K$360,0))*INDEX($J$354:$R$357,MATCH(X$360,$I$354:$I$357,0),MATCH(X$359,$J$353:$R$353,0))</f>
        <v>0</v>
      </c>
      <c r="Y389" s="1004" cm="1">
        <f t="array" ref="Y389">INDEX($H389:$K389,0,MATCH(Y$360,$H$360:$K$360,0))*INDEX($J$354:$R$357,MATCH(Y$360,$I$354:$I$357,0),MATCH(Y$359,$J$353:$R$353,0))</f>
        <v>0</v>
      </c>
      <c r="Z389" s="1004" cm="1">
        <f t="array" ref="Z389">INDEX($H389:$K389,0,MATCH(Z$360,$H$360:$K$360,0))*INDEX($J$354:$R$357,MATCH(Z$360,$I$354:$I$357,0),MATCH(Z$359,$J$353:$R$353,0))</f>
        <v>0</v>
      </c>
      <c r="AA389" s="1004" cm="1">
        <f t="array" ref="AA389">INDEX($H389:$K389,0,MATCH(AA$360,$H$360:$K$360,0))*INDEX($J$354:$R$357,MATCH(AA$360,$I$354:$I$357,0),MATCH(AA$359,$J$353:$R$353,0))</f>
        <v>0</v>
      </c>
      <c r="AB389" s="1004" cm="1">
        <f t="array" ref="AB389">INDEX($H389:$K389,0,MATCH(AB$360,$H$360:$K$360,0))*INDEX($J$354:$R$357,MATCH(AB$360,$I$354:$I$357,0),MATCH(AB$359,$J$353:$R$353,0))</f>
        <v>0</v>
      </c>
      <c r="AC389" s="1004" cm="1">
        <f t="array" ref="AC389">INDEX($H389:$K389,0,MATCH(AC$360,$H$360:$K$360,0))*INDEX($J$354:$R$357,MATCH(AC$360,$I$354:$I$357,0),MATCH(AC$359,$J$353:$R$353,0))</f>
        <v>0</v>
      </c>
      <c r="AD389" s="1004" cm="1">
        <f t="array" ref="AD389">INDEX($H389:$K389,0,MATCH(AD$360,$H$360:$K$360,0))*INDEX($J$354:$R$357,MATCH(AD$360,$I$354:$I$357,0),MATCH(AD$359,$J$353:$R$353,0))</f>
        <v>0</v>
      </c>
      <c r="AE389" s="1004" cm="1">
        <f t="array" ref="AE389">INDEX($H389:$K389,0,MATCH(AE$360,$H$360:$K$360,0))*INDEX($J$354:$R$357,MATCH(AE$360,$I$354:$I$357,0),MATCH(AE$359,$J$353:$R$353,0))</f>
        <v>0</v>
      </c>
      <c r="AF389" s="1004" cm="1">
        <f t="array" ref="AF389">INDEX($H389:$K389,0,MATCH(AF$360,$H$360:$K$360,0))*INDEX($J$354:$R$357,MATCH(AF$360,$I$354:$I$357,0),MATCH(AF$359,$J$353:$R$353,0))</f>
        <v>0</v>
      </c>
      <c r="AG389" s="1004" cm="1">
        <f t="array" ref="AG389">INDEX($H389:$K389,0,MATCH(AG$360,$H$360:$K$360,0))*INDEX($J$354:$R$357,MATCH(AG$360,$I$354:$I$357,0),MATCH(AG$359,$J$353:$R$353,0))</f>
        <v>0</v>
      </c>
      <c r="AH389" s="1004" cm="1">
        <f t="array" ref="AH389">INDEX($H389:$K389,0,MATCH(AH$360,$H$360:$K$360,0))*INDEX($J$354:$R$357,MATCH(AH$360,$I$354:$I$357,0),MATCH(AH$359,$J$353:$R$353,0))</f>
        <v>0</v>
      </c>
      <c r="AI389" s="1004" cm="1">
        <f t="array" ref="AI389">INDEX($H389:$K389,0,MATCH(AI$360,$H$360:$K$360,0))*INDEX($J$354:$R$357,MATCH(AI$360,$I$354:$I$357,0),MATCH(AI$359,$J$353:$R$353,0))</f>
        <v>0</v>
      </c>
      <c r="AJ389" s="1004" cm="1">
        <f t="array" ref="AJ389">INDEX($H389:$K389,0,MATCH(AJ$360,$H$360:$K$360,0))*INDEX($J$354:$R$357,MATCH(AJ$360,$I$354:$I$357,0),MATCH(AJ$359,$J$353:$R$353,0))</f>
        <v>0</v>
      </c>
      <c r="AK389" s="1004" cm="1">
        <f t="array" ref="AK389">INDEX($H389:$K389,0,MATCH(AK$360,$H$360:$K$360,0))*INDEX($J$354:$R$357,MATCH(AK$360,$I$354:$I$357,0),MATCH(AK$359,$J$353:$R$353,0))</f>
        <v>0</v>
      </c>
      <c r="AL389" s="1004" cm="1">
        <f t="array" ref="AL389">INDEX($H389:$K389,0,MATCH(AL$360,$H$360:$K$360,0))*INDEX($J$354:$R$357,MATCH(AL$360,$I$354:$I$357,0),MATCH(AL$359,$J$353:$R$353,0))</f>
        <v>0</v>
      </c>
      <c r="AM389" s="1004" cm="1">
        <f t="array" ref="AM389">INDEX($H389:$K389,0,MATCH(AM$360,$H$360:$K$360,0))*INDEX($J$354:$R$357,MATCH(AM$360,$I$354:$I$357,0),MATCH(AM$359,$J$353:$R$353,0))</f>
        <v>0</v>
      </c>
      <c r="AN389" s="1004" cm="1">
        <f t="array" ref="AN389">INDEX($H389:$K389,0,MATCH(AN$360,$H$360:$K$360,0))*INDEX($J$354:$R$357,MATCH(AN$360,$I$354:$I$357,0),MATCH(AN$359,$J$353:$R$353,0))</f>
        <v>0</v>
      </c>
      <c r="AO389" s="1004" cm="1">
        <f t="array" ref="AO389">INDEX($H389:$K389,0,MATCH(AO$360,$H$360:$K$360,0))*INDEX($J$354:$R$357,MATCH(AO$360,$I$354:$I$357,0),MATCH(AO$359,$J$353:$R$353,0))</f>
        <v>0</v>
      </c>
      <c r="AP389" s="1004" cm="1">
        <f t="array" ref="AP389">INDEX($H389:$K389,0,MATCH(AP$360,$H$360:$K$360,0))*INDEX($J$354:$R$357,MATCH(AP$360,$I$354:$I$357,0),MATCH(AP$359,$J$353:$R$353,0))</f>
        <v>0</v>
      </c>
      <c r="AQ389" s="1004" cm="1">
        <f t="array" ref="AQ389">INDEX($H389:$K389,0,MATCH(AQ$360,$H$360:$K$360,0))*INDEX($J$354:$R$357,MATCH(AQ$360,$I$354:$I$357,0),MATCH(AQ$359,$J$353:$R$353,0))</f>
        <v>0</v>
      </c>
      <c r="AR389" s="1004" cm="1">
        <f t="array" ref="AR389">INDEX($H389:$K389,0,MATCH(AR$360,$H$360:$K$360,0))*INDEX($J$354:$R$357,MATCH(AR$360,$I$354:$I$357,0),MATCH(AR$359,$J$353:$R$353,0))</f>
        <v>0</v>
      </c>
      <c r="AS389" s="1004" cm="1">
        <f t="array" ref="AS389">INDEX($H389:$K389,0,MATCH(AS$360,$H$360:$K$360,0))*INDEX($J$354:$R$357,MATCH(AS$360,$I$354:$I$357,0),MATCH(AS$359,$J$353:$R$353,0))</f>
        <v>0</v>
      </c>
      <c r="AT389" s="1004" cm="1">
        <f t="array" ref="AT389">INDEX($H389:$K389,0,MATCH(AT$360,$H$360:$K$360,0))*INDEX($J$354:$R$357,MATCH(AT$360,$I$354:$I$357,0),MATCH(AT$359,$J$353:$R$353,0))</f>
        <v>0</v>
      </c>
      <c r="AU389" s="1004"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4" cm="1">
        <f t="array" ref="L390">INDEX($H390:$K390,0,MATCH(L$360,$H$360:$K$360,0))*INDEX($J$354:$R$357,MATCH(L$360,$I$354:$I$357,0),MATCH(L$359,$J$353:$R$353,0))</f>
        <v>0</v>
      </c>
      <c r="M390" s="1004" cm="1">
        <f t="array" ref="M390">INDEX($H390:$K390,0,MATCH(M$360,$H$360:$K$360,0))*INDEX($J$354:$R$357,MATCH(M$360,$I$354:$I$357,0),MATCH(M$359,$J$353:$R$353,0))</f>
        <v>0</v>
      </c>
      <c r="N390" s="1004" cm="1">
        <f t="array" ref="N390">INDEX($H390:$K390,0,MATCH(N$360,$H$360:$K$360,0))*INDEX($J$354:$R$357,MATCH(N$360,$I$354:$I$357,0),MATCH(N$359,$J$353:$R$353,0))</f>
        <v>0</v>
      </c>
      <c r="O390" s="1004" cm="1">
        <f t="array" ref="O390">INDEX($H390:$K390,0,MATCH(O$360,$H$360:$K$360,0))*INDEX($J$354:$R$357,MATCH(O$360,$I$354:$I$357,0),MATCH(O$359,$J$353:$R$353,0))</f>
        <v>0</v>
      </c>
      <c r="P390" s="1004" cm="1">
        <f t="array" ref="P390">INDEX($H390:$K390,0,MATCH(P$360,$H$360:$K$360,0))*INDEX($J$354:$R$357,MATCH(P$360,$I$354:$I$357,0),MATCH(P$359,$J$353:$R$353,0))</f>
        <v>0</v>
      </c>
      <c r="Q390" s="1004" cm="1">
        <f t="array" ref="Q390">INDEX($H390:$K390,0,MATCH(Q$360,$H$360:$K$360,0))*INDEX($J$354:$R$357,MATCH(Q$360,$I$354:$I$357,0),MATCH(Q$359,$J$353:$R$353,0))</f>
        <v>0</v>
      </c>
      <c r="R390" s="1004" cm="1">
        <f t="array" ref="R390">INDEX($H390:$K390,0,MATCH(R$360,$H$360:$K$360,0))*INDEX($J$354:$R$357,MATCH(R$360,$I$354:$I$357,0),MATCH(R$359,$J$353:$R$353,0))</f>
        <v>0</v>
      </c>
      <c r="S390" s="1004" cm="1">
        <f t="array" ref="S390">INDEX($H390:$K390,0,MATCH(S$360,$H$360:$K$360,0))*INDEX($J$354:$R$357,MATCH(S$360,$I$354:$I$357,0),MATCH(S$359,$J$353:$R$353,0))</f>
        <v>0</v>
      </c>
      <c r="T390" s="1004" cm="1">
        <f t="array" ref="T390">INDEX($H390:$K390,0,MATCH(T$360,$H$360:$K$360,0))*INDEX($J$354:$R$357,MATCH(T$360,$I$354:$I$357,0),MATCH(T$359,$J$353:$R$353,0))</f>
        <v>0</v>
      </c>
      <c r="U390" s="1004" cm="1">
        <f t="array" ref="U390">INDEX($H390:$K390,0,MATCH(U$360,$H$360:$K$360,0))*INDEX($J$354:$R$357,MATCH(U$360,$I$354:$I$357,0),MATCH(U$359,$J$353:$R$353,0))</f>
        <v>0</v>
      </c>
      <c r="V390" s="1004" cm="1">
        <f t="array" ref="V390">INDEX($H390:$K390,0,MATCH(V$360,$H$360:$K$360,0))*INDEX($J$354:$R$357,MATCH(V$360,$I$354:$I$357,0),MATCH(V$359,$J$353:$R$353,0))</f>
        <v>0</v>
      </c>
      <c r="W390" s="1004" cm="1">
        <f t="array" ref="W390">INDEX($H390:$K390,0,MATCH(W$360,$H$360:$K$360,0))*INDEX($J$354:$R$357,MATCH(W$360,$I$354:$I$357,0),MATCH(W$359,$J$353:$R$353,0))</f>
        <v>0</v>
      </c>
      <c r="X390" s="1004" cm="1">
        <f t="array" ref="X390">INDEX($H390:$K390,0,MATCH(X$360,$H$360:$K$360,0))*INDEX($J$354:$R$357,MATCH(X$360,$I$354:$I$357,0),MATCH(X$359,$J$353:$R$353,0))</f>
        <v>0</v>
      </c>
      <c r="Y390" s="1004" cm="1">
        <f t="array" ref="Y390">INDEX($H390:$K390,0,MATCH(Y$360,$H$360:$K$360,0))*INDEX($J$354:$R$357,MATCH(Y$360,$I$354:$I$357,0),MATCH(Y$359,$J$353:$R$353,0))</f>
        <v>0</v>
      </c>
      <c r="Z390" s="1004" cm="1">
        <f t="array" ref="Z390">INDEX($H390:$K390,0,MATCH(Z$360,$H$360:$K$360,0))*INDEX($J$354:$R$357,MATCH(Z$360,$I$354:$I$357,0),MATCH(Z$359,$J$353:$R$353,0))</f>
        <v>0</v>
      </c>
      <c r="AA390" s="1004" cm="1">
        <f t="array" ref="AA390">INDEX($H390:$K390,0,MATCH(AA$360,$H$360:$K$360,0))*INDEX($J$354:$R$357,MATCH(AA$360,$I$354:$I$357,0),MATCH(AA$359,$J$353:$R$353,0))</f>
        <v>0</v>
      </c>
      <c r="AB390" s="1004" cm="1">
        <f t="array" ref="AB390">INDEX($H390:$K390,0,MATCH(AB$360,$H$360:$K$360,0))*INDEX($J$354:$R$357,MATCH(AB$360,$I$354:$I$357,0),MATCH(AB$359,$J$353:$R$353,0))</f>
        <v>0</v>
      </c>
      <c r="AC390" s="1004" cm="1">
        <f t="array" ref="AC390">INDEX($H390:$K390,0,MATCH(AC$360,$H$360:$K$360,0))*INDEX($J$354:$R$357,MATCH(AC$360,$I$354:$I$357,0),MATCH(AC$359,$J$353:$R$353,0))</f>
        <v>0</v>
      </c>
      <c r="AD390" s="1004" cm="1">
        <f t="array" ref="AD390">INDEX($H390:$K390,0,MATCH(AD$360,$H$360:$K$360,0))*INDEX($J$354:$R$357,MATCH(AD$360,$I$354:$I$357,0),MATCH(AD$359,$J$353:$R$353,0))</f>
        <v>0</v>
      </c>
      <c r="AE390" s="1004" cm="1">
        <f t="array" ref="AE390">INDEX($H390:$K390,0,MATCH(AE$360,$H$360:$K$360,0))*INDEX($J$354:$R$357,MATCH(AE$360,$I$354:$I$357,0),MATCH(AE$359,$J$353:$R$353,0))</f>
        <v>0</v>
      </c>
      <c r="AF390" s="1004" cm="1">
        <f t="array" ref="AF390">INDEX($H390:$K390,0,MATCH(AF$360,$H$360:$K$360,0))*INDEX($J$354:$R$357,MATCH(AF$360,$I$354:$I$357,0),MATCH(AF$359,$J$353:$R$353,0))</f>
        <v>0</v>
      </c>
      <c r="AG390" s="1004" cm="1">
        <f t="array" ref="AG390">INDEX($H390:$K390,0,MATCH(AG$360,$H$360:$K$360,0))*INDEX($J$354:$R$357,MATCH(AG$360,$I$354:$I$357,0),MATCH(AG$359,$J$353:$R$353,0))</f>
        <v>0</v>
      </c>
      <c r="AH390" s="1004" cm="1">
        <f t="array" ref="AH390">INDEX($H390:$K390,0,MATCH(AH$360,$H$360:$K$360,0))*INDEX($J$354:$R$357,MATCH(AH$360,$I$354:$I$357,0),MATCH(AH$359,$J$353:$R$353,0))</f>
        <v>0</v>
      </c>
      <c r="AI390" s="1004" cm="1">
        <f t="array" ref="AI390">INDEX($H390:$K390,0,MATCH(AI$360,$H$360:$K$360,0))*INDEX($J$354:$R$357,MATCH(AI$360,$I$354:$I$357,0),MATCH(AI$359,$J$353:$R$353,0))</f>
        <v>0</v>
      </c>
      <c r="AJ390" s="1004" cm="1">
        <f t="array" ref="AJ390">INDEX($H390:$K390,0,MATCH(AJ$360,$H$360:$K$360,0))*INDEX($J$354:$R$357,MATCH(AJ$360,$I$354:$I$357,0),MATCH(AJ$359,$J$353:$R$353,0))</f>
        <v>0</v>
      </c>
      <c r="AK390" s="1004" cm="1">
        <f t="array" ref="AK390">INDEX($H390:$K390,0,MATCH(AK$360,$H$360:$K$360,0))*INDEX($J$354:$R$357,MATCH(AK$360,$I$354:$I$357,0),MATCH(AK$359,$J$353:$R$353,0))</f>
        <v>0</v>
      </c>
      <c r="AL390" s="1004" cm="1">
        <f t="array" ref="AL390">INDEX($H390:$K390,0,MATCH(AL$360,$H$360:$K$360,0))*INDEX($J$354:$R$357,MATCH(AL$360,$I$354:$I$357,0),MATCH(AL$359,$J$353:$R$353,0))</f>
        <v>0</v>
      </c>
      <c r="AM390" s="1004" cm="1">
        <f t="array" ref="AM390">INDEX($H390:$K390,0,MATCH(AM$360,$H$360:$K$360,0))*INDEX($J$354:$R$357,MATCH(AM$360,$I$354:$I$357,0),MATCH(AM$359,$J$353:$R$353,0))</f>
        <v>0</v>
      </c>
      <c r="AN390" s="1004" cm="1">
        <f t="array" ref="AN390">INDEX($H390:$K390,0,MATCH(AN$360,$H$360:$K$360,0))*INDEX($J$354:$R$357,MATCH(AN$360,$I$354:$I$357,0),MATCH(AN$359,$J$353:$R$353,0))</f>
        <v>0</v>
      </c>
      <c r="AO390" s="1004" cm="1">
        <f t="array" ref="AO390">INDEX($H390:$K390,0,MATCH(AO$360,$H$360:$K$360,0))*INDEX($J$354:$R$357,MATCH(AO$360,$I$354:$I$357,0),MATCH(AO$359,$J$353:$R$353,0))</f>
        <v>0</v>
      </c>
      <c r="AP390" s="1004" cm="1">
        <f t="array" ref="AP390">INDEX($H390:$K390,0,MATCH(AP$360,$H$360:$K$360,0))*INDEX($J$354:$R$357,MATCH(AP$360,$I$354:$I$357,0),MATCH(AP$359,$J$353:$R$353,0))</f>
        <v>0</v>
      </c>
      <c r="AQ390" s="1004" cm="1">
        <f t="array" ref="AQ390">INDEX($H390:$K390,0,MATCH(AQ$360,$H$360:$K$360,0))*INDEX($J$354:$R$357,MATCH(AQ$360,$I$354:$I$357,0),MATCH(AQ$359,$J$353:$R$353,0))</f>
        <v>0</v>
      </c>
      <c r="AR390" s="1004" cm="1">
        <f t="array" ref="AR390">INDEX($H390:$K390,0,MATCH(AR$360,$H$360:$K$360,0))*INDEX($J$354:$R$357,MATCH(AR$360,$I$354:$I$357,0),MATCH(AR$359,$J$353:$R$353,0))</f>
        <v>0</v>
      </c>
      <c r="AS390" s="1004" cm="1">
        <f t="array" ref="AS390">INDEX($H390:$K390,0,MATCH(AS$360,$H$360:$K$360,0))*INDEX($J$354:$R$357,MATCH(AS$360,$I$354:$I$357,0),MATCH(AS$359,$J$353:$R$353,0))</f>
        <v>0</v>
      </c>
      <c r="AT390" s="1004" cm="1">
        <f t="array" ref="AT390">INDEX($H390:$K390,0,MATCH(AT$360,$H$360:$K$360,0))*INDEX($J$354:$R$357,MATCH(AT$360,$I$354:$I$357,0),MATCH(AT$359,$J$353:$R$353,0))</f>
        <v>0</v>
      </c>
      <c r="AU390" s="1004"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4" cm="1">
        <f t="array" ref="L391">INDEX($H391:$K391,0,MATCH(L$360,$H$360:$K$360,0))*INDEX($J$354:$R$357,MATCH(L$360,$I$354:$I$357,0),MATCH(L$359,$J$353:$R$353,0))</f>
        <v>0</v>
      </c>
      <c r="M391" s="1004" cm="1">
        <f t="array" ref="M391">INDEX($H391:$K391,0,MATCH(M$360,$H$360:$K$360,0))*INDEX($J$354:$R$357,MATCH(M$360,$I$354:$I$357,0),MATCH(M$359,$J$353:$R$353,0))</f>
        <v>0</v>
      </c>
      <c r="N391" s="1004" cm="1">
        <f t="array" ref="N391">INDEX($H391:$K391,0,MATCH(N$360,$H$360:$K$360,0))*INDEX($J$354:$R$357,MATCH(N$360,$I$354:$I$357,0),MATCH(N$359,$J$353:$R$353,0))</f>
        <v>0</v>
      </c>
      <c r="O391" s="1004" cm="1">
        <f t="array" ref="O391">INDEX($H391:$K391,0,MATCH(O$360,$H$360:$K$360,0))*INDEX($J$354:$R$357,MATCH(O$360,$I$354:$I$357,0),MATCH(O$359,$J$353:$R$353,0))</f>
        <v>0</v>
      </c>
      <c r="P391" s="1004" cm="1">
        <f t="array" ref="P391">INDEX($H391:$K391,0,MATCH(P$360,$H$360:$K$360,0))*INDEX($J$354:$R$357,MATCH(P$360,$I$354:$I$357,0),MATCH(P$359,$J$353:$R$353,0))</f>
        <v>0</v>
      </c>
      <c r="Q391" s="1004" cm="1">
        <f t="array" ref="Q391">INDEX($H391:$K391,0,MATCH(Q$360,$H$360:$K$360,0))*INDEX($J$354:$R$357,MATCH(Q$360,$I$354:$I$357,0),MATCH(Q$359,$J$353:$R$353,0))</f>
        <v>0</v>
      </c>
      <c r="R391" s="1004" cm="1">
        <f t="array" ref="R391">INDEX($H391:$K391,0,MATCH(R$360,$H$360:$K$360,0))*INDEX($J$354:$R$357,MATCH(R$360,$I$354:$I$357,0),MATCH(R$359,$J$353:$R$353,0))</f>
        <v>0</v>
      </c>
      <c r="S391" s="1004" cm="1">
        <f t="array" ref="S391">INDEX($H391:$K391,0,MATCH(S$360,$H$360:$K$360,0))*INDEX($J$354:$R$357,MATCH(S$360,$I$354:$I$357,0),MATCH(S$359,$J$353:$R$353,0))</f>
        <v>0</v>
      </c>
      <c r="T391" s="1004" cm="1">
        <f t="array" ref="T391">INDEX($H391:$K391,0,MATCH(T$360,$H$360:$K$360,0))*INDEX($J$354:$R$357,MATCH(T$360,$I$354:$I$357,0),MATCH(T$359,$J$353:$R$353,0))</f>
        <v>0</v>
      </c>
      <c r="U391" s="1004" cm="1">
        <f t="array" ref="U391">INDEX($H391:$K391,0,MATCH(U$360,$H$360:$K$360,0))*INDEX($J$354:$R$357,MATCH(U$360,$I$354:$I$357,0),MATCH(U$359,$J$353:$R$353,0))</f>
        <v>0</v>
      </c>
      <c r="V391" s="1004" cm="1">
        <f t="array" ref="V391">INDEX($H391:$K391,0,MATCH(V$360,$H$360:$K$360,0))*INDEX($J$354:$R$357,MATCH(V$360,$I$354:$I$357,0),MATCH(V$359,$J$353:$R$353,0))</f>
        <v>0</v>
      </c>
      <c r="W391" s="1004" cm="1">
        <f t="array" ref="W391">INDEX($H391:$K391,0,MATCH(W$360,$H$360:$K$360,0))*INDEX($J$354:$R$357,MATCH(W$360,$I$354:$I$357,0),MATCH(W$359,$J$353:$R$353,0))</f>
        <v>0</v>
      </c>
      <c r="X391" s="1004" cm="1">
        <f t="array" ref="X391">INDEX($H391:$K391,0,MATCH(X$360,$H$360:$K$360,0))*INDEX($J$354:$R$357,MATCH(X$360,$I$354:$I$357,0),MATCH(X$359,$J$353:$R$353,0))</f>
        <v>0</v>
      </c>
      <c r="Y391" s="1004" cm="1">
        <f t="array" ref="Y391">INDEX($H391:$K391,0,MATCH(Y$360,$H$360:$K$360,0))*INDEX($J$354:$R$357,MATCH(Y$360,$I$354:$I$357,0),MATCH(Y$359,$J$353:$R$353,0))</f>
        <v>0</v>
      </c>
      <c r="Z391" s="1004" cm="1">
        <f t="array" ref="Z391">INDEX($H391:$K391,0,MATCH(Z$360,$H$360:$K$360,0))*INDEX($J$354:$R$357,MATCH(Z$360,$I$354:$I$357,0),MATCH(Z$359,$J$353:$R$353,0))</f>
        <v>0</v>
      </c>
      <c r="AA391" s="1004" cm="1">
        <f t="array" ref="AA391">INDEX($H391:$K391,0,MATCH(AA$360,$H$360:$K$360,0))*INDEX($J$354:$R$357,MATCH(AA$360,$I$354:$I$357,0),MATCH(AA$359,$J$353:$R$353,0))</f>
        <v>0</v>
      </c>
      <c r="AB391" s="1004" cm="1">
        <f t="array" ref="AB391">INDEX($H391:$K391,0,MATCH(AB$360,$H$360:$K$360,0))*INDEX($J$354:$R$357,MATCH(AB$360,$I$354:$I$357,0),MATCH(AB$359,$J$353:$R$353,0))</f>
        <v>0</v>
      </c>
      <c r="AC391" s="1004" cm="1">
        <f t="array" ref="AC391">INDEX($H391:$K391,0,MATCH(AC$360,$H$360:$K$360,0))*INDEX($J$354:$R$357,MATCH(AC$360,$I$354:$I$357,0),MATCH(AC$359,$J$353:$R$353,0))</f>
        <v>0</v>
      </c>
      <c r="AD391" s="1004" cm="1">
        <f t="array" ref="AD391">INDEX($H391:$K391,0,MATCH(AD$360,$H$360:$K$360,0))*INDEX($J$354:$R$357,MATCH(AD$360,$I$354:$I$357,0),MATCH(AD$359,$J$353:$R$353,0))</f>
        <v>0</v>
      </c>
      <c r="AE391" s="1004" cm="1">
        <f t="array" ref="AE391">INDEX($H391:$K391,0,MATCH(AE$360,$H$360:$K$360,0))*INDEX($J$354:$R$357,MATCH(AE$360,$I$354:$I$357,0),MATCH(AE$359,$J$353:$R$353,0))</f>
        <v>0</v>
      </c>
      <c r="AF391" s="1004" cm="1">
        <f t="array" ref="AF391">INDEX($H391:$K391,0,MATCH(AF$360,$H$360:$K$360,0))*INDEX($J$354:$R$357,MATCH(AF$360,$I$354:$I$357,0),MATCH(AF$359,$J$353:$R$353,0))</f>
        <v>0</v>
      </c>
      <c r="AG391" s="1004" cm="1">
        <f t="array" ref="AG391">INDEX($H391:$K391,0,MATCH(AG$360,$H$360:$K$360,0))*INDEX($J$354:$R$357,MATCH(AG$360,$I$354:$I$357,0),MATCH(AG$359,$J$353:$R$353,0))</f>
        <v>0</v>
      </c>
      <c r="AH391" s="1004" cm="1">
        <f t="array" ref="AH391">INDEX($H391:$K391,0,MATCH(AH$360,$H$360:$K$360,0))*INDEX($J$354:$R$357,MATCH(AH$360,$I$354:$I$357,0),MATCH(AH$359,$J$353:$R$353,0))</f>
        <v>0</v>
      </c>
      <c r="AI391" s="1004" cm="1">
        <f t="array" ref="AI391">INDEX($H391:$K391,0,MATCH(AI$360,$H$360:$K$360,0))*INDEX($J$354:$R$357,MATCH(AI$360,$I$354:$I$357,0),MATCH(AI$359,$J$353:$R$353,0))</f>
        <v>0</v>
      </c>
      <c r="AJ391" s="1004" cm="1">
        <f t="array" ref="AJ391">INDEX($H391:$K391,0,MATCH(AJ$360,$H$360:$K$360,0))*INDEX($J$354:$R$357,MATCH(AJ$360,$I$354:$I$357,0),MATCH(AJ$359,$J$353:$R$353,0))</f>
        <v>0</v>
      </c>
      <c r="AK391" s="1004" cm="1">
        <f t="array" ref="AK391">INDEX($H391:$K391,0,MATCH(AK$360,$H$360:$K$360,0))*INDEX($J$354:$R$357,MATCH(AK$360,$I$354:$I$357,0),MATCH(AK$359,$J$353:$R$353,0))</f>
        <v>0</v>
      </c>
      <c r="AL391" s="1004" cm="1">
        <f t="array" ref="AL391">INDEX($H391:$K391,0,MATCH(AL$360,$H$360:$K$360,0))*INDEX($J$354:$R$357,MATCH(AL$360,$I$354:$I$357,0),MATCH(AL$359,$J$353:$R$353,0))</f>
        <v>0</v>
      </c>
      <c r="AM391" s="1004" cm="1">
        <f t="array" ref="AM391">INDEX($H391:$K391,0,MATCH(AM$360,$H$360:$K$360,0))*INDEX($J$354:$R$357,MATCH(AM$360,$I$354:$I$357,0),MATCH(AM$359,$J$353:$R$353,0))</f>
        <v>0</v>
      </c>
      <c r="AN391" s="1004" cm="1">
        <f t="array" ref="AN391">INDEX($H391:$K391,0,MATCH(AN$360,$H$360:$K$360,0))*INDEX($J$354:$R$357,MATCH(AN$360,$I$354:$I$357,0),MATCH(AN$359,$J$353:$R$353,0))</f>
        <v>0</v>
      </c>
      <c r="AO391" s="1004" cm="1">
        <f t="array" ref="AO391">INDEX($H391:$K391,0,MATCH(AO$360,$H$360:$K$360,0))*INDEX($J$354:$R$357,MATCH(AO$360,$I$354:$I$357,0),MATCH(AO$359,$J$353:$R$353,0))</f>
        <v>0</v>
      </c>
      <c r="AP391" s="1004" cm="1">
        <f t="array" ref="AP391">INDEX($H391:$K391,0,MATCH(AP$360,$H$360:$K$360,0))*INDEX($J$354:$R$357,MATCH(AP$360,$I$354:$I$357,0),MATCH(AP$359,$J$353:$R$353,0))</f>
        <v>0</v>
      </c>
      <c r="AQ391" s="1004" cm="1">
        <f t="array" ref="AQ391">INDEX($H391:$K391,0,MATCH(AQ$360,$H$360:$K$360,0))*INDEX($J$354:$R$357,MATCH(AQ$360,$I$354:$I$357,0),MATCH(AQ$359,$J$353:$R$353,0))</f>
        <v>0</v>
      </c>
      <c r="AR391" s="1004" cm="1">
        <f t="array" ref="AR391">INDEX($H391:$K391,0,MATCH(AR$360,$H$360:$K$360,0))*INDEX($J$354:$R$357,MATCH(AR$360,$I$354:$I$357,0),MATCH(AR$359,$J$353:$R$353,0))</f>
        <v>0</v>
      </c>
      <c r="AS391" s="1004" cm="1">
        <f t="array" ref="AS391">INDEX($H391:$K391,0,MATCH(AS$360,$H$360:$K$360,0))*INDEX($J$354:$R$357,MATCH(AS$360,$I$354:$I$357,0),MATCH(AS$359,$J$353:$R$353,0))</f>
        <v>0</v>
      </c>
      <c r="AT391" s="1004" cm="1">
        <f t="array" ref="AT391">INDEX($H391:$K391,0,MATCH(AT$360,$H$360:$K$360,0))*INDEX($J$354:$R$357,MATCH(AT$360,$I$354:$I$357,0),MATCH(AT$359,$J$353:$R$353,0))</f>
        <v>0</v>
      </c>
      <c r="AU391" s="1004"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4" cm="1">
        <f t="array" ref="L392">INDEX($H392:$K392,0,MATCH(L$360,$H$360:$K$360,0))*INDEX($J$354:$R$357,MATCH(L$360,$I$354:$I$357,0),MATCH(L$359,$J$353:$R$353,0))</f>
        <v>0</v>
      </c>
      <c r="M392" s="1004" cm="1">
        <f t="array" ref="M392">INDEX($H392:$K392,0,MATCH(M$360,$H$360:$K$360,0))*INDEX($J$354:$R$357,MATCH(M$360,$I$354:$I$357,0),MATCH(M$359,$J$353:$R$353,0))</f>
        <v>0</v>
      </c>
      <c r="N392" s="1004" cm="1">
        <f t="array" ref="N392">INDEX($H392:$K392,0,MATCH(N$360,$H$360:$K$360,0))*INDEX($J$354:$R$357,MATCH(N$360,$I$354:$I$357,0),MATCH(N$359,$J$353:$R$353,0))</f>
        <v>0</v>
      </c>
      <c r="O392" s="1004" cm="1">
        <f t="array" ref="O392">INDEX($H392:$K392,0,MATCH(O$360,$H$360:$K$360,0))*INDEX($J$354:$R$357,MATCH(O$360,$I$354:$I$357,0),MATCH(O$359,$J$353:$R$353,0))</f>
        <v>0</v>
      </c>
      <c r="P392" s="1004" cm="1">
        <f t="array" ref="P392">INDEX($H392:$K392,0,MATCH(P$360,$H$360:$K$360,0))*INDEX($J$354:$R$357,MATCH(P$360,$I$354:$I$357,0),MATCH(P$359,$J$353:$R$353,0))</f>
        <v>0</v>
      </c>
      <c r="Q392" s="1004" cm="1">
        <f t="array" ref="Q392">INDEX($H392:$K392,0,MATCH(Q$360,$H$360:$K$360,0))*INDEX($J$354:$R$357,MATCH(Q$360,$I$354:$I$357,0),MATCH(Q$359,$J$353:$R$353,0))</f>
        <v>0</v>
      </c>
      <c r="R392" s="1004" cm="1">
        <f t="array" ref="R392">INDEX($H392:$K392,0,MATCH(R$360,$H$360:$K$360,0))*INDEX($J$354:$R$357,MATCH(R$360,$I$354:$I$357,0),MATCH(R$359,$J$353:$R$353,0))</f>
        <v>0</v>
      </c>
      <c r="S392" s="1004" cm="1">
        <f t="array" ref="S392">INDEX($H392:$K392,0,MATCH(S$360,$H$360:$K$360,0))*INDEX($J$354:$R$357,MATCH(S$360,$I$354:$I$357,0),MATCH(S$359,$J$353:$R$353,0))</f>
        <v>0</v>
      </c>
      <c r="T392" s="1004" cm="1">
        <f t="array" ref="T392">INDEX($H392:$K392,0,MATCH(T$360,$H$360:$K$360,0))*INDEX($J$354:$R$357,MATCH(T$360,$I$354:$I$357,0),MATCH(T$359,$J$353:$R$353,0))</f>
        <v>0</v>
      </c>
      <c r="U392" s="1004" cm="1">
        <f t="array" ref="U392">INDEX($H392:$K392,0,MATCH(U$360,$H$360:$K$360,0))*INDEX($J$354:$R$357,MATCH(U$360,$I$354:$I$357,0),MATCH(U$359,$J$353:$R$353,0))</f>
        <v>0</v>
      </c>
      <c r="V392" s="1004" cm="1">
        <f t="array" ref="V392">INDEX($H392:$K392,0,MATCH(V$360,$H$360:$K$360,0))*INDEX($J$354:$R$357,MATCH(V$360,$I$354:$I$357,0),MATCH(V$359,$J$353:$R$353,0))</f>
        <v>0</v>
      </c>
      <c r="W392" s="1004" cm="1">
        <f t="array" ref="W392">INDEX($H392:$K392,0,MATCH(W$360,$H$360:$K$360,0))*INDEX($J$354:$R$357,MATCH(W$360,$I$354:$I$357,0),MATCH(W$359,$J$353:$R$353,0))</f>
        <v>0</v>
      </c>
      <c r="X392" s="1004" cm="1">
        <f t="array" ref="X392">INDEX($H392:$K392,0,MATCH(X$360,$H$360:$K$360,0))*INDEX($J$354:$R$357,MATCH(X$360,$I$354:$I$357,0),MATCH(X$359,$J$353:$R$353,0))</f>
        <v>0</v>
      </c>
      <c r="Y392" s="1004" cm="1">
        <f t="array" ref="Y392">INDEX($H392:$K392,0,MATCH(Y$360,$H$360:$K$360,0))*INDEX($J$354:$R$357,MATCH(Y$360,$I$354:$I$357,0),MATCH(Y$359,$J$353:$R$353,0))</f>
        <v>0</v>
      </c>
      <c r="Z392" s="1004" cm="1">
        <f t="array" ref="Z392">INDEX($H392:$K392,0,MATCH(Z$360,$H$360:$K$360,0))*INDEX($J$354:$R$357,MATCH(Z$360,$I$354:$I$357,0),MATCH(Z$359,$J$353:$R$353,0))</f>
        <v>0</v>
      </c>
      <c r="AA392" s="1004" cm="1">
        <f t="array" ref="AA392">INDEX($H392:$K392,0,MATCH(AA$360,$H$360:$K$360,0))*INDEX($J$354:$R$357,MATCH(AA$360,$I$354:$I$357,0),MATCH(AA$359,$J$353:$R$353,0))</f>
        <v>0</v>
      </c>
      <c r="AB392" s="1004" cm="1">
        <f t="array" ref="AB392">INDEX($H392:$K392,0,MATCH(AB$360,$H$360:$K$360,0))*INDEX($J$354:$R$357,MATCH(AB$360,$I$354:$I$357,0),MATCH(AB$359,$J$353:$R$353,0))</f>
        <v>0</v>
      </c>
      <c r="AC392" s="1004" cm="1">
        <f t="array" ref="AC392">INDEX($H392:$K392,0,MATCH(AC$360,$H$360:$K$360,0))*INDEX($J$354:$R$357,MATCH(AC$360,$I$354:$I$357,0),MATCH(AC$359,$J$353:$R$353,0))</f>
        <v>0</v>
      </c>
      <c r="AD392" s="1004" cm="1">
        <f t="array" ref="AD392">INDEX($H392:$K392,0,MATCH(AD$360,$H$360:$K$360,0))*INDEX($J$354:$R$357,MATCH(AD$360,$I$354:$I$357,0),MATCH(AD$359,$J$353:$R$353,0))</f>
        <v>0</v>
      </c>
      <c r="AE392" s="1004" cm="1">
        <f t="array" ref="AE392">INDEX($H392:$K392,0,MATCH(AE$360,$H$360:$K$360,0))*INDEX($J$354:$R$357,MATCH(AE$360,$I$354:$I$357,0),MATCH(AE$359,$J$353:$R$353,0))</f>
        <v>0</v>
      </c>
      <c r="AF392" s="1004" cm="1">
        <f t="array" ref="AF392">INDEX($H392:$K392,0,MATCH(AF$360,$H$360:$K$360,0))*INDEX($J$354:$R$357,MATCH(AF$360,$I$354:$I$357,0),MATCH(AF$359,$J$353:$R$353,0))</f>
        <v>0</v>
      </c>
      <c r="AG392" s="1004" cm="1">
        <f t="array" ref="AG392">INDEX($H392:$K392,0,MATCH(AG$360,$H$360:$K$360,0))*INDEX($J$354:$R$357,MATCH(AG$360,$I$354:$I$357,0),MATCH(AG$359,$J$353:$R$353,0))</f>
        <v>0</v>
      </c>
      <c r="AH392" s="1004" cm="1">
        <f t="array" ref="AH392">INDEX($H392:$K392,0,MATCH(AH$360,$H$360:$K$360,0))*INDEX($J$354:$R$357,MATCH(AH$360,$I$354:$I$357,0),MATCH(AH$359,$J$353:$R$353,0))</f>
        <v>0</v>
      </c>
      <c r="AI392" s="1004" cm="1">
        <f t="array" ref="AI392">INDEX($H392:$K392,0,MATCH(AI$360,$H$360:$K$360,0))*INDEX($J$354:$R$357,MATCH(AI$360,$I$354:$I$357,0),MATCH(AI$359,$J$353:$R$353,0))</f>
        <v>0</v>
      </c>
      <c r="AJ392" s="1004" cm="1">
        <f t="array" ref="AJ392">INDEX($H392:$K392,0,MATCH(AJ$360,$H$360:$K$360,0))*INDEX($J$354:$R$357,MATCH(AJ$360,$I$354:$I$357,0),MATCH(AJ$359,$J$353:$R$353,0))</f>
        <v>0</v>
      </c>
      <c r="AK392" s="1004" cm="1">
        <f t="array" ref="AK392">INDEX($H392:$K392,0,MATCH(AK$360,$H$360:$K$360,0))*INDEX($J$354:$R$357,MATCH(AK$360,$I$354:$I$357,0),MATCH(AK$359,$J$353:$R$353,0))</f>
        <v>0</v>
      </c>
      <c r="AL392" s="1004" cm="1">
        <f t="array" ref="AL392">INDEX($H392:$K392,0,MATCH(AL$360,$H$360:$K$360,0))*INDEX($J$354:$R$357,MATCH(AL$360,$I$354:$I$357,0),MATCH(AL$359,$J$353:$R$353,0))</f>
        <v>0</v>
      </c>
      <c r="AM392" s="1004" cm="1">
        <f t="array" ref="AM392">INDEX($H392:$K392,0,MATCH(AM$360,$H$360:$K$360,0))*INDEX($J$354:$R$357,MATCH(AM$360,$I$354:$I$357,0),MATCH(AM$359,$J$353:$R$353,0))</f>
        <v>0</v>
      </c>
      <c r="AN392" s="1004" cm="1">
        <f t="array" ref="AN392">INDEX($H392:$K392,0,MATCH(AN$360,$H$360:$K$360,0))*INDEX($J$354:$R$357,MATCH(AN$360,$I$354:$I$357,0),MATCH(AN$359,$J$353:$R$353,0))</f>
        <v>0</v>
      </c>
      <c r="AO392" s="1004" cm="1">
        <f t="array" ref="AO392">INDEX($H392:$K392,0,MATCH(AO$360,$H$360:$K$360,0))*INDEX($J$354:$R$357,MATCH(AO$360,$I$354:$I$357,0),MATCH(AO$359,$J$353:$R$353,0))</f>
        <v>0</v>
      </c>
      <c r="AP392" s="1004" cm="1">
        <f t="array" ref="AP392">INDEX($H392:$K392,0,MATCH(AP$360,$H$360:$K$360,0))*INDEX($J$354:$R$357,MATCH(AP$360,$I$354:$I$357,0),MATCH(AP$359,$J$353:$R$353,0))</f>
        <v>0</v>
      </c>
      <c r="AQ392" s="1004" cm="1">
        <f t="array" ref="AQ392">INDEX($H392:$K392,0,MATCH(AQ$360,$H$360:$K$360,0))*INDEX($J$354:$R$357,MATCH(AQ$360,$I$354:$I$357,0),MATCH(AQ$359,$J$353:$R$353,0))</f>
        <v>0</v>
      </c>
      <c r="AR392" s="1004" cm="1">
        <f t="array" ref="AR392">INDEX($H392:$K392,0,MATCH(AR$360,$H$360:$K$360,0))*INDEX($J$354:$R$357,MATCH(AR$360,$I$354:$I$357,0),MATCH(AR$359,$J$353:$R$353,0))</f>
        <v>0</v>
      </c>
      <c r="AS392" s="1004" cm="1">
        <f t="array" ref="AS392">INDEX($H392:$K392,0,MATCH(AS$360,$H$360:$K$360,0))*INDEX($J$354:$R$357,MATCH(AS$360,$I$354:$I$357,0),MATCH(AS$359,$J$353:$R$353,0))</f>
        <v>0</v>
      </c>
      <c r="AT392" s="1004" cm="1">
        <f t="array" ref="AT392">INDEX($H392:$K392,0,MATCH(AT$360,$H$360:$K$360,0))*INDEX($J$354:$R$357,MATCH(AT$360,$I$354:$I$357,0),MATCH(AT$359,$J$353:$R$353,0))</f>
        <v>0</v>
      </c>
      <c r="AU392" s="1004"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4" cm="1">
        <f t="array" ref="L393">INDEX($H393:$K393,0,MATCH(L$360,$H$360:$K$360,0))*INDEX($J$354:$R$357,MATCH(L$360,$I$354:$I$357,0),MATCH(L$359,$J$353:$R$353,0))</f>
        <v>0</v>
      </c>
      <c r="M393" s="1004" cm="1">
        <f t="array" ref="M393">INDEX($H393:$K393,0,MATCH(M$360,$H$360:$K$360,0))*INDEX($J$354:$R$357,MATCH(M$360,$I$354:$I$357,0),MATCH(M$359,$J$353:$R$353,0))</f>
        <v>0</v>
      </c>
      <c r="N393" s="1004" cm="1">
        <f t="array" ref="N393">INDEX($H393:$K393,0,MATCH(N$360,$H$360:$K$360,0))*INDEX($J$354:$R$357,MATCH(N$360,$I$354:$I$357,0),MATCH(N$359,$J$353:$R$353,0))</f>
        <v>0</v>
      </c>
      <c r="O393" s="1004" cm="1">
        <f t="array" ref="O393">INDEX($H393:$K393,0,MATCH(O$360,$H$360:$K$360,0))*INDEX($J$354:$R$357,MATCH(O$360,$I$354:$I$357,0),MATCH(O$359,$J$353:$R$353,0))</f>
        <v>0</v>
      </c>
      <c r="P393" s="1004" cm="1">
        <f t="array" ref="P393">INDEX($H393:$K393,0,MATCH(P$360,$H$360:$K$360,0))*INDEX($J$354:$R$357,MATCH(P$360,$I$354:$I$357,0),MATCH(P$359,$J$353:$R$353,0))</f>
        <v>0</v>
      </c>
      <c r="Q393" s="1004" cm="1">
        <f t="array" ref="Q393">INDEX($H393:$K393,0,MATCH(Q$360,$H$360:$K$360,0))*INDEX($J$354:$R$357,MATCH(Q$360,$I$354:$I$357,0),MATCH(Q$359,$J$353:$R$353,0))</f>
        <v>0</v>
      </c>
      <c r="R393" s="1004" cm="1">
        <f t="array" ref="R393">INDEX($H393:$K393,0,MATCH(R$360,$H$360:$K$360,0))*INDEX($J$354:$R$357,MATCH(R$360,$I$354:$I$357,0),MATCH(R$359,$J$353:$R$353,0))</f>
        <v>0</v>
      </c>
      <c r="S393" s="1004" cm="1">
        <f t="array" ref="S393">INDEX($H393:$K393,0,MATCH(S$360,$H$360:$K$360,0))*INDEX($J$354:$R$357,MATCH(S$360,$I$354:$I$357,0),MATCH(S$359,$J$353:$R$353,0))</f>
        <v>0</v>
      </c>
      <c r="T393" s="1004" cm="1">
        <f t="array" ref="T393">INDEX($H393:$K393,0,MATCH(T$360,$H$360:$K$360,0))*INDEX($J$354:$R$357,MATCH(T$360,$I$354:$I$357,0),MATCH(T$359,$J$353:$R$353,0))</f>
        <v>0</v>
      </c>
      <c r="U393" s="1004" cm="1">
        <f t="array" ref="U393">INDEX($H393:$K393,0,MATCH(U$360,$H$360:$K$360,0))*INDEX($J$354:$R$357,MATCH(U$360,$I$354:$I$357,0),MATCH(U$359,$J$353:$R$353,0))</f>
        <v>0</v>
      </c>
      <c r="V393" s="1004" cm="1">
        <f t="array" ref="V393">INDEX($H393:$K393,0,MATCH(V$360,$H$360:$K$360,0))*INDEX($J$354:$R$357,MATCH(V$360,$I$354:$I$357,0),MATCH(V$359,$J$353:$R$353,0))</f>
        <v>0</v>
      </c>
      <c r="W393" s="1004" cm="1">
        <f t="array" ref="W393">INDEX($H393:$K393,0,MATCH(W$360,$H$360:$K$360,0))*INDEX($J$354:$R$357,MATCH(W$360,$I$354:$I$357,0),MATCH(W$359,$J$353:$R$353,0))</f>
        <v>0</v>
      </c>
      <c r="X393" s="1004" cm="1">
        <f t="array" ref="X393">INDEX($H393:$K393,0,MATCH(X$360,$H$360:$K$360,0))*INDEX($J$354:$R$357,MATCH(X$360,$I$354:$I$357,0),MATCH(X$359,$J$353:$R$353,0))</f>
        <v>0</v>
      </c>
      <c r="Y393" s="1004" cm="1">
        <f t="array" ref="Y393">INDEX($H393:$K393,0,MATCH(Y$360,$H$360:$K$360,0))*INDEX($J$354:$R$357,MATCH(Y$360,$I$354:$I$357,0),MATCH(Y$359,$J$353:$R$353,0))</f>
        <v>0</v>
      </c>
      <c r="Z393" s="1004" cm="1">
        <f t="array" ref="Z393">INDEX($H393:$K393,0,MATCH(Z$360,$H$360:$K$360,0))*INDEX($J$354:$R$357,MATCH(Z$360,$I$354:$I$357,0),MATCH(Z$359,$J$353:$R$353,0))</f>
        <v>0</v>
      </c>
      <c r="AA393" s="1004" cm="1">
        <f t="array" ref="AA393">INDEX($H393:$K393,0,MATCH(AA$360,$H$360:$K$360,0))*INDEX($J$354:$R$357,MATCH(AA$360,$I$354:$I$357,0),MATCH(AA$359,$J$353:$R$353,0))</f>
        <v>0</v>
      </c>
      <c r="AB393" s="1004" cm="1">
        <f t="array" ref="AB393">INDEX($H393:$K393,0,MATCH(AB$360,$H$360:$K$360,0))*INDEX($J$354:$R$357,MATCH(AB$360,$I$354:$I$357,0),MATCH(AB$359,$J$353:$R$353,0))</f>
        <v>0</v>
      </c>
      <c r="AC393" s="1004" cm="1">
        <f t="array" ref="AC393">INDEX($H393:$K393,0,MATCH(AC$360,$H$360:$K$360,0))*INDEX($J$354:$R$357,MATCH(AC$360,$I$354:$I$357,0),MATCH(AC$359,$J$353:$R$353,0))</f>
        <v>0</v>
      </c>
      <c r="AD393" s="1004" cm="1">
        <f t="array" ref="AD393">INDEX($H393:$K393,0,MATCH(AD$360,$H$360:$K$360,0))*INDEX($J$354:$R$357,MATCH(AD$360,$I$354:$I$357,0),MATCH(AD$359,$J$353:$R$353,0))</f>
        <v>0</v>
      </c>
      <c r="AE393" s="1004" cm="1">
        <f t="array" ref="AE393">INDEX($H393:$K393,0,MATCH(AE$360,$H$360:$K$360,0))*INDEX($J$354:$R$357,MATCH(AE$360,$I$354:$I$357,0),MATCH(AE$359,$J$353:$R$353,0))</f>
        <v>0</v>
      </c>
      <c r="AF393" s="1004" cm="1">
        <f t="array" ref="AF393">INDEX($H393:$K393,0,MATCH(AF$360,$H$360:$K$360,0))*INDEX($J$354:$R$357,MATCH(AF$360,$I$354:$I$357,0),MATCH(AF$359,$J$353:$R$353,0))</f>
        <v>0</v>
      </c>
      <c r="AG393" s="1004" cm="1">
        <f t="array" ref="AG393">INDEX($H393:$K393,0,MATCH(AG$360,$H$360:$K$360,0))*INDEX($J$354:$R$357,MATCH(AG$360,$I$354:$I$357,0),MATCH(AG$359,$J$353:$R$353,0))</f>
        <v>0</v>
      </c>
      <c r="AH393" s="1004" cm="1">
        <f t="array" ref="AH393">INDEX($H393:$K393,0,MATCH(AH$360,$H$360:$K$360,0))*INDEX($J$354:$R$357,MATCH(AH$360,$I$354:$I$357,0),MATCH(AH$359,$J$353:$R$353,0))</f>
        <v>0</v>
      </c>
      <c r="AI393" s="1004" cm="1">
        <f t="array" ref="AI393">INDEX($H393:$K393,0,MATCH(AI$360,$H$360:$K$360,0))*INDEX($J$354:$R$357,MATCH(AI$360,$I$354:$I$357,0),MATCH(AI$359,$J$353:$R$353,0))</f>
        <v>0</v>
      </c>
      <c r="AJ393" s="1004" cm="1">
        <f t="array" ref="AJ393">INDEX($H393:$K393,0,MATCH(AJ$360,$H$360:$K$360,0))*INDEX($J$354:$R$357,MATCH(AJ$360,$I$354:$I$357,0),MATCH(AJ$359,$J$353:$R$353,0))</f>
        <v>0</v>
      </c>
      <c r="AK393" s="1004" cm="1">
        <f t="array" ref="AK393">INDEX($H393:$K393,0,MATCH(AK$360,$H$360:$K$360,0))*INDEX($J$354:$R$357,MATCH(AK$360,$I$354:$I$357,0),MATCH(AK$359,$J$353:$R$353,0))</f>
        <v>0</v>
      </c>
      <c r="AL393" s="1004" cm="1">
        <f t="array" ref="AL393">INDEX($H393:$K393,0,MATCH(AL$360,$H$360:$K$360,0))*INDEX($J$354:$R$357,MATCH(AL$360,$I$354:$I$357,0),MATCH(AL$359,$J$353:$R$353,0))</f>
        <v>0</v>
      </c>
      <c r="AM393" s="1004" cm="1">
        <f t="array" ref="AM393">INDEX($H393:$K393,0,MATCH(AM$360,$H$360:$K$360,0))*INDEX($J$354:$R$357,MATCH(AM$360,$I$354:$I$357,0),MATCH(AM$359,$J$353:$R$353,0))</f>
        <v>0</v>
      </c>
      <c r="AN393" s="1004" cm="1">
        <f t="array" ref="AN393">INDEX($H393:$K393,0,MATCH(AN$360,$H$360:$K$360,0))*INDEX($J$354:$R$357,MATCH(AN$360,$I$354:$I$357,0),MATCH(AN$359,$J$353:$R$353,0))</f>
        <v>0</v>
      </c>
      <c r="AO393" s="1004" cm="1">
        <f t="array" ref="AO393">INDEX($H393:$K393,0,MATCH(AO$360,$H$360:$K$360,0))*INDEX($J$354:$R$357,MATCH(AO$360,$I$354:$I$357,0),MATCH(AO$359,$J$353:$R$353,0))</f>
        <v>0</v>
      </c>
      <c r="AP393" s="1004" cm="1">
        <f t="array" ref="AP393">INDEX($H393:$K393,0,MATCH(AP$360,$H$360:$K$360,0))*INDEX($J$354:$R$357,MATCH(AP$360,$I$354:$I$357,0),MATCH(AP$359,$J$353:$R$353,0))</f>
        <v>0</v>
      </c>
      <c r="AQ393" s="1004" cm="1">
        <f t="array" ref="AQ393">INDEX($H393:$K393,0,MATCH(AQ$360,$H$360:$K$360,0))*INDEX($J$354:$R$357,MATCH(AQ$360,$I$354:$I$357,0),MATCH(AQ$359,$J$353:$R$353,0))</f>
        <v>0</v>
      </c>
      <c r="AR393" s="1004" cm="1">
        <f t="array" ref="AR393">INDEX($H393:$K393,0,MATCH(AR$360,$H$360:$K$360,0))*INDEX($J$354:$R$357,MATCH(AR$360,$I$354:$I$357,0),MATCH(AR$359,$J$353:$R$353,0))</f>
        <v>0</v>
      </c>
      <c r="AS393" s="1004" cm="1">
        <f t="array" ref="AS393">INDEX($H393:$K393,0,MATCH(AS$360,$H$360:$K$360,0))*INDEX($J$354:$R$357,MATCH(AS$360,$I$354:$I$357,0),MATCH(AS$359,$J$353:$R$353,0))</f>
        <v>0</v>
      </c>
      <c r="AT393" s="1004" cm="1">
        <f t="array" ref="AT393">INDEX($H393:$K393,0,MATCH(AT$360,$H$360:$K$360,0))*INDEX($J$354:$R$357,MATCH(AT$360,$I$354:$I$357,0),MATCH(AT$359,$J$353:$R$353,0))</f>
        <v>0</v>
      </c>
      <c r="AU393" s="1004"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4" cm="1">
        <f t="array" ref="L394">INDEX($H394:$K394,0,MATCH(L$360,$H$360:$K$360,0))*INDEX($J$354:$R$357,MATCH(L$360,$I$354:$I$357,0),MATCH(L$359,$J$353:$R$353,0))</f>
        <v>0</v>
      </c>
      <c r="M394" s="1004" cm="1">
        <f t="array" ref="M394">INDEX($H394:$K394,0,MATCH(M$360,$H$360:$K$360,0))*INDEX($J$354:$R$357,MATCH(M$360,$I$354:$I$357,0),MATCH(M$359,$J$353:$R$353,0))</f>
        <v>0</v>
      </c>
      <c r="N394" s="1004" cm="1">
        <f t="array" ref="N394">INDEX($H394:$K394,0,MATCH(N$360,$H$360:$K$360,0))*INDEX($J$354:$R$357,MATCH(N$360,$I$354:$I$357,0),MATCH(N$359,$J$353:$R$353,0))</f>
        <v>0</v>
      </c>
      <c r="O394" s="1004" cm="1">
        <f t="array" ref="O394">INDEX($H394:$K394,0,MATCH(O$360,$H$360:$K$360,0))*INDEX($J$354:$R$357,MATCH(O$360,$I$354:$I$357,0),MATCH(O$359,$J$353:$R$353,0))</f>
        <v>0</v>
      </c>
      <c r="P394" s="1004" cm="1">
        <f t="array" ref="P394">INDEX($H394:$K394,0,MATCH(P$360,$H$360:$K$360,0))*INDEX($J$354:$R$357,MATCH(P$360,$I$354:$I$357,0),MATCH(P$359,$J$353:$R$353,0))</f>
        <v>0</v>
      </c>
      <c r="Q394" s="1004" cm="1">
        <f t="array" ref="Q394">INDEX($H394:$K394,0,MATCH(Q$360,$H$360:$K$360,0))*INDEX($J$354:$R$357,MATCH(Q$360,$I$354:$I$357,0),MATCH(Q$359,$J$353:$R$353,0))</f>
        <v>0</v>
      </c>
      <c r="R394" s="1004" cm="1">
        <f t="array" ref="R394">INDEX($H394:$K394,0,MATCH(R$360,$H$360:$K$360,0))*INDEX($J$354:$R$357,MATCH(R$360,$I$354:$I$357,0),MATCH(R$359,$J$353:$R$353,0))</f>
        <v>0</v>
      </c>
      <c r="S394" s="1004" cm="1">
        <f t="array" ref="S394">INDEX($H394:$K394,0,MATCH(S$360,$H$360:$K$360,0))*INDEX($J$354:$R$357,MATCH(S$360,$I$354:$I$357,0),MATCH(S$359,$J$353:$R$353,0))</f>
        <v>0</v>
      </c>
      <c r="T394" s="1004" cm="1">
        <f t="array" ref="T394">INDEX($H394:$K394,0,MATCH(T$360,$H$360:$K$360,0))*INDEX($J$354:$R$357,MATCH(T$360,$I$354:$I$357,0),MATCH(T$359,$J$353:$R$353,0))</f>
        <v>0</v>
      </c>
      <c r="U394" s="1004" cm="1">
        <f t="array" ref="U394">INDEX($H394:$K394,0,MATCH(U$360,$H$360:$K$360,0))*INDEX($J$354:$R$357,MATCH(U$360,$I$354:$I$357,0),MATCH(U$359,$J$353:$R$353,0))</f>
        <v>0</v>
      </c>
      <c r="V394" s="1004" cm="1">
        <f t="array" ref="V394">INDEX($H394:$K394,0,MATCH(V$360,$H$360:$K$360,0))*INDEX($J$354:$R$357,MATCH(V$360,$I$354:$I$357,0),MATCH(V$359,$J$353:$R$353,0))</f>
        <v>0</v>
      </c>
      <c r="W394" s="1004" cm="1">
        <f t="array" ref="W394">INDEX($H394:$K394,0,MATCH(W$360,$H$360:$K$360,0))*INDEX($J$354:$R$357,MATCH(W$360,$I$354:$I$357,0),MATCH(W$359,$J$353:$R$353,0))</f>
        <v>0</v>
      </c>
      <c r="X394" s="1004" cm="1">
        <f t="array" ref="X394">INDEX($H394:$K394,0,MATCH(X$360,$H$360:$K$360,0))*INDEX($J$354:$R$357,MATCH(X$360,$I$354:$I$357,0),MATCH(X$359,$J$353:$R$353,0))</f>
        <v>0</v>
      </c>
      <c r="Y394" s="1004" cm="1">
        <f t="array" ref="Y394">INDEX($H394:$K394,0,MATCH(Y$360,$H$360:$K$360,0))*INDEX($J$354:$R$357,MATCH(Y$360,$I$354:$I$357,0),MATCH(Y$359,$J$353:$R$353,0))</f>
        <v>0</v>
      </c>
      <c r="Z394" s="1004" cm="1">
        <f t="array" ref="Z394">INDEX($H394:$K394,0,MATCH(Z$360,$H$360:$K$360,0))*INDEX($J$354:$R$357,MATCH(Z$360,$I$354:$I$357,0),MATCH(Z$359,$J$353:$R$353,0))</f>
        <v>0</v>
      </c>
      <c r="AA394" s="1004" cm="1">
        <f t="array" ref="AA394">INDEX($H394:$K394,0,MATCH(AA$360,$H$360:$K$360,0))*INDEX($J$354:$R$357,MATCH(AA$360,$I$354:$I$357,0),MATCH(AA$359,$J$353:$R$353,0))</f>
        <v>0</v>
      </c>
      <c r="AB394" s="1004" cm="1">
        <f t="array" ref="AB394">INDEX($H394:$K394,0,MATCH(AB$360,$H$360:$K$360,0))*INDEX($J$354:$R$357,MATCH(AB$360,$I$354:$I$357,0),MATCH(AB$359,$J$353:$R$353,0))</f>
        <v>0</v>
      </c>
      <c r="AC394" s="1004" cm="1">
        <f t="array" ref="AC394">INDEX($H394:$K394,0,MATCH(AC$360,$H$360:$K$360,0))*INDEX($J$354:$R$357,MATCH(AC$360,$I$354:$I$357,0),MATCH(AC$359,$J$353:$R$353,0))</f>
        <v>0</v>
      </c>
      <c r="AD394" s="1004" cm="1">
        <f t="array" ref="AD394">INDEX($H394:$K394,0,MATCH(AD$360,$H$360:$K$360,0))*INDEX($J$354:$R$357,MATCH(AD$360,$I$354:$I$357,0),MATCH(AD$359,$J$353:$R$353,0))</f>
        <v>0</v>
      </c>
      <c r="AE394" s="1004" cm="1">
        <f t="array" ref="AE394">INDEX($H394:$K394,0,MATCH(AE$360,$H$360:$K$360,0))*INDEX($J$354:$R$357,MATCH(AE$360,$I$354:$I$357,0),MATCH(AE$359,$J$353:$R$353,0))</f>
        <v>0</v>
      </c>
      <c r="AF394" s="1004" cm="1">
        <f t="array" ref="AF394">INDEX($H394:$K394,0,MATCH(AF$360,$H$360:$K$360,0))*INDEX($J$354:$R$357,MATCH(AF$360,$I$354:$I$357,0),MATCH(AF$359,$J$353:$R$353,0))</f>
        <v>0</v>
      </c>
      <c r="AG394" s="1004" cm="1">
        <f t="array" ref="AG394">INDEX($H394:$K394,0,MATCH(AG$360,$H$360:$K$360,0))*INDEX($J$354:$R$357,MATCH(AG$360,$I$354:$I$357,0),MATCH(AG$359,$J$353:$R$353,0))</f>
        <v>0</v>
      </c>
      <c r="AH394" s="1004" cm="1">
        <f t="array" ref="AH394">INDEX($H394:$K394,0,MATCH(AH$360,$H$360:$K$360,0))*INDEX($J$354:$R$357,MATCH(AH$360,$I$354:$I$357,0),MATCH(AH$359,$J$353:$R$353,0))</f>
        <v>0</v>
      </c>
      <c r="AI394" s="1004" cm="1">
        <f t="array" ref="AI394">INDEX($H394:$K394,0,MATCH(AI$360,$H$360:$K$360,0))*INDEX($J$354:$R$357,MATCH(AI$360,$I$354:$I$357,0),MATCH(AI$359,$J$353:$R$353,0))</f>
        <v>0</v>
      </c>
      <c r="AJ394" s="1004" cm="1">
        <f t="array" ref="AJ394">INDEX($H394:$K394,0,MATCH(AJ$360,$H$360:$K$360,0))*INDEX($J$354:$R$357,MATCH(AJ$360,$I$354:$I$357,0),MATCH(AJ$359,$J$353:$R$353,0))</f>
        <v>0</v>
      </c>
      <c r="AK394" s="1004" cm="1">
        <f t="array" ref="AK394">INDEX($H394:$K394,0,MATCH(AK$360,$H$360:$K$360,0))*INDEX($J$354:$R$357,MATCH(AK$360,$I$354:$I$357,0),MATCH(AK$359,$J$353:$R$353,0))</f>
        <v>0</v>
      </c>
      <c r="AL394" s="1004" cm="1">
        <f t="array" ref="AL394">INDEX($H394:$K394,0,MATCH(AL$360,$H$360:$K$360,0))*INDEX($J$354:$R$357,MATCH(AL$360,$I$354:$I$357,0),MATCH(AL$359,$J$353:$R$353,0))</f>
        <v>0</v>
      </c>
      <c r="AM394" s="1004" cm="1">
        <f t="array" ref="AM394">INDEX($H394:$K394,0,MATCH(AM$360,$H$360:$K$360,0))*INDEX($J$354:$R$357,MATCH(AM$360,$I$354:$I$357,0),MATCH(AM$359,$J$353:$R$353,0))</f>
        <v>0</v>
      </c>
      <c r="AN394" s="1004" cm="1">
        <f t="array" ref="AN394">INDEX($H394:$K394,0,MATCH(AN$360,$H$360:$K$360,0))*INDEX($J$354:$R$357,MATCH(AN$360,$I$354:$I$357,0),MATCH(AN$359,$J$353:$R$353,0))</f>
        <v>0</v>
      </c>
      <c r="AO394" s="1004" cm="1">
        <f t="array" ref="AO394">INDEX($H394:$K394,0,MATCH(AO$360,$H$360:$K$360,0))*INDEX($J$354:$R$357,MATCH(AO$360,$I$354:$I$357,0),MATCH(AO$359,$J$353:$R$353,0))</f>
        <v>0</v>
      </c>
      <c r="AP394" s="1004" cm="1">
        <f t="array" ref="AP394">INDEX($H394:$K394,0,MATCH(AP$360,$H$360:$K$360,0))*INDEX($J$354:$R$357,MATCH(AP$360,$I$354:$I$357,0),MATCH(AP$359,$J$353:$R$353,0))</f>
        <v>0</v>
      </c>
      <c r="AQ394" s="1004" cm="1">
        <f t="array" ref="AQ394">INDEX($H394:$K394,0,MATCH(AQ$360,$H$360:$K$360,0))*INDEX($J$354:$R$357,MATCH(AQ$360,$I$354:$I$357,0),MATCH(AQ$359,$J$353:$R$353,0))</f>
        <v>0</v>
      </c>
      <c r="AR394" s="1004" cm="1">
        <f t="array" ref="AR394">INDEX($H394:$K394,0,MATCH(AR$360,$H$360:$K$360,0))*INDEX($J$354:$R$357,MATCH(AR$360,$I$354:$I$357,0),MATCH(AR$359,$J$353:$R$353,0))</f>
        <v>0</v>
      </c>
      <c r="AS394" s="1004" cm="1">
        <f t="array" ref="AS394">INDEX($H394:$K394,0,MATCH(AS$360,$H$360:$K$360,0))*INDEX($J$354:$R$357,MATCH(AS$360,$I$354:$I$357,0),MATCH(AS$359,$J$353:$R$353,0))</f>
        <v>0</v>
      </c>
      <c r="AT394" s="1004" cm="1">
        <f t="array" ref="AT394">INDEX($H394:$K394,0,MATCH(AT$360,$H$360:$K$360,0))*INDEX($J$354:$R$357,MATCH(AT$360,$I$354:$I$357,0),MATCH(AT$359,$J$353:$R$353,0))</f>
        <v>0</v>
      </c>
      <c r="AU394" s="1004"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4" cm="1">
        <f t="array" ref="L395">INDEX($H395:$K395,0,MATCH(L$360,$H$360:$K$360,0))*INDEX($J$354:$R$357,MATCH(L$360,$I$354:$I$357,0),MATCH(L$359,$J$353:$R$353,0))</f>
        <v>0</v>
      </c>
      <c r="M395" s="1004" cm="1">
        <f t="array" ref="M395">INDEX($H395:$K395,0,MATCH(M$360,$H$360:$K$360,0))*INDEX($J$354:$R$357,MATCH(M$360,$I$354:$I$357,0),MATCH(M$359,$J$353:$R$353,0))</f>
        <v>0</v>
      </c>
      <c r="N395" s="1004" cm="1">
        <f t="array" ref="N395">INDEX($H395:$K395,0,MATCH(N$360,$H$360:$K$360,0))*INDEX($J$354:$R$357,MATCH(N$360,$I$354:$I$357,0),MATCH(N$359,$J$353:$R$353,0))</f>
        <v>0</v>
      </c>
      <c r="O395" s="1004" cm="1">
        <f t="array" ref="O395">INDEX($H395:$K395,0,MATCH(O$360,$H$360:$K$360,0))*INDEX($J$354:$R$357,MATCH(O$360,$I$354:$I$357,0),MATCH(O$359,$J$353:$R$353,0))</f>
        <v>0</v>
      </c>
      <c r="P395" s="1004" cm="1">
        <f t="array" ref="P395">INDEX($H395:$K395,0,MATCH(P$360,$H$360:$K$360,0))*INDEX($J$354:$R$357,MATCH(P$360,$I$354:$I$357,0),MATCH(P$359,$J$353:$R$353,0))</f>
        <v>0</v>
      </c>
      <c r="Q395" s="1004" cm="1">
        <f t="array" ref="Q395">INDEX($H395:$K395,0,MATCH(Q$360,$H$360:$K$360,0))*INDEX($J$354:$R$357,MATCH(Q$360,$I$354:$I$357,0),MATCH(Q$359,$J$353:$R$353,0))</f>
        <v>0</v>
      </c>
      <c r="R395" s="1004" cm="1">
        <f t="array" ref="R395">INDEX($H395:$K395,0,MATCH(R$360,$H$360:$K$360,0))*INDEX($J$354:$R$357,MATCH(R$360,$I$354:$I$357,0),MATCH(R$359,$J$353:$R$353,0))</f>
        <v>0</v>
      </c>
      <c r="S395" s="1004" cm="1">
        <f t="array" ref="S395">INDEX($H395:$K395,0,MATCH(S$360,$H$360:$K$360,0))*INDEX($J$354:$R$357,MATCH(S$360,$I$354:$I$357,0),MATCH(S$359,$J$353:$R$353,0))</f>
        <v>0</v>
      </c>
      <c r="T395" s="1004" cm="1">
        <f t="array" ref="T395">INDEX($H395:$K395,0,MATCH(T$360,$H$360:$K$360,0))*INDEX($J$354:$R$357,MATCH(T$360,$I$354:$I$357,0),MATCH(T$359,$J$353:$R$353,0))</f>
        <v>0</v>
      </c>
      <c r="U395" s="1004" cm="1">
        <f t="array" ref="U395">INDEX($H395:$K395,0,MATCH(U$360,$H$360:$K$360,0))*INDEX($J$354:$R$357,MATCH(U$360,$I$354:$I$357,0),MATCH(U$359,$J$353:$R$353,0))</f>
        <v>0</v>
      </c>
      <c r="V395" s="1004" cm="1">
        <f t="array" ref="V395">INDEX($H395:$K395,0,MATCH(V$360,$H$360:$K$360,0))*INDEX($J$354:$R$357,MATCH(V$360,$I$354:$I$357,0),MATCH(V$359,$J$353:$R$353,0))</f>
        <v>0</v>
      </c>
      <c r="W395" s="1004" cm="1">
        <f t="array" ref="W395">INDEX($H395:$K395,0,MATCH(W$360,$H$360:$K$360,0))*INDEX($J$354:$R$357,MATCH(W$360,$I$354:$I$357,0),MATCH(W$359,$J$353:$R$353,0))</f>
        <v>0</v>
      </c>
      <c r="X395" s="1004" cm="1">
        <f t="array" ref="X395">INDEX($H395:$K395,0,MATCH(X$360,$H$360:$K$360,0))*INDEX($J$354:$R$357,MATCH(X$360,$I$354:$I$357,0),MATCH(X$359,$J$353:$R$353,0))</f>
        <v>0</v>
      </c>
      <c r="Y395" s="1004" cm="1">
        <f t="array" ref="Y395">INDEX($H395:$K395,0,MATCH(Y$360,$H$360:$K$360,0))*INDEX($J$354:$R$357,MATCH(Y$360,$I$354:$I$357,0),MATCH(Y$359,$J$353:$R$353,0))</f>
        <v>0</v>
      </c>
      <c r="Z395" s="1004" cm="1">
        <f t="array" ref="Z395">INDEX($H395:$K395,0,MATCH(Z$360,$H$360:$K$360,0))*INDEX($J$354:$R$357,MATCH(Z$360,$I$354:$I$357,0),MATCH(Z$359,$J$353:$R$353,0))</f>
        <v>0</v>
      </c>
      <c r="AA395" s="1004" cm="1">
        <f t="array" ref="AA395">INDEX($H395:$K395,0,MATCH(AA$360,$H$360:$K$360,0))*INDEX($J$354:$R$357,MATCH(AA$360,$I$354:$I$357,0),MATCH(AA$359,$J$353:$R$353,0))</f>
        <v>0</v>
      </c>
      <c r="AB395" s="1004" cm="1">
        <f t="array" ref="AB395">INDEX($H395:$K395,0,MATCH(AB$360,$H$360:$K$360,0))*INDEX($J$354:$R$357,MATCH(AB$360,$I$354:$I$357,0),MATCH(AB$359,$J$353:$R$353,0))</f>
        <v>0</v>
      </c>
      <c r="AC395" s="1004" cm="1">
        <f t="array" ref="AC395">INDEX($H395:$K395,0,MATCH(AC$360,$H$360:$K$360,0))*INDEX($J$354:$R$357,MATCH(AC$360,$I$354:$I$357,0),MATCH(AC$359,$J$353:$R$353,0))</f>
        <v>0</v>
      </c>
      <c r="AD395" s="1004" cm="1">
        <f t="array" ref="AD395">INDEX($H395:$K395,0,MATCH(AD$360,$H$360:$K$360,0))*INDEX($J$354:$R$357,MATCH(AD$360,$I$354:$I$357,0),MATCH(AD$359,$J$353:$R$353,0))</f>
        <v>0</v>
      </c>
      <c r="AE395" s="1004" cm="1">
        <f t="array" ref="AE395">INDEX($H395:$K395,0,MATCH(AE$360,$H$360:$K$360,0))*INDEX($J$354:$R$357,MATCH(AE$360,$I$354:$I$357,0),MATCH(AE$359,$J$353:$R$353,0))</f>
        <v>0</v>
      </c>
      <c r="AF395" s="1004" cm="1">
        <f t="array" ref="AF395">INDEX($H395:$K395,0,MATCH(AF$360,$H$360:$K$360,0))*INDEX($J$354:$R$357,MATCH(AF$360,$I$354:$I$357,0),MATCH(AF$359,$J$353:$R$353,0))</f>
        <v>0</v>
      </c>
      <c r="AG395" s="1004" cm="1">
        <f t="array" ref="AG395">INDEX($H395:$K395,0,MATCH(AG$360,$H$360:$K$360,0))*INDEX($J$354:$R$357,MATCH(AG$360,$I$354:$I$357,0),MATCH(AG$359,$J$353:$R$353,0))</f>
        <v>0</v>
      </c>
      <c r="AH395" s="1004" cm="1">
        <f t="array" ref="AH395">INDEX($H395:$K395,0,MATCH(AH$360,$H$360:$K$360,0))*INDEX($J$354:$R$357,MATCH(AH$360,$I$354:$I$357,0),MATCH(AH$359,$J$353:$R$353,0))</f>
        <v>0</v>
      </c>
      <c r="AI395" s="1004" cm="1">
        <f t="array" ref="AI395">INDEX($H395:$K395,0,MATCH(AI$360,$H$360:$K$360,0))*INDEX($J$354:$R$357,MATCH(AI$360,$I$354:$I$357,0),MATCH(AI$359,$J$353:$R$353,0))</f>
        <v>0</v>
      </c>
      <c r="AJ395" s="1004" cm="1">
        <f t="array" ref="AJ395">INDEX($H395:$K395,0,MATCH(AJ$360,$H$360:$K$360,0))*INDEX($J$354:$R$357,MATCH(AJ$360,$I$354:$I$357,0),MATCH(AJ$359,$J$353:$R$353,0))</f>
        <v>0</v>
      </c>
      <c r="AK395" s="1004" cm="1">
        <f t="array" ref="AK395">INDEX($H395:$K395,0,MATCH(AK$360,$H$360:$K$360,0))*INDEX($J$354:$R$357,MATCH(AK$360,$I$354:$I$357,0),MATCH(AK$359,$J$353:$R$353,0))</f>
        <v>0</v>
      </c>
      <c r="AL395" s="1004" cm="1">
        <f t="array" ref="AL395">INDEX($H395:$K395,0,MATCH(AL$360,$H$360:$K$360,0))*INDEX($J$354:$R$357,MATCH(AL$360,$I$354:$I$357,0),MATCH(AL$359,$J$353:$R$353,0))</f>
        <v>0</v>
      </c>
      <c r="AM395" s="1004" cm="1">
        <f t="array" ref="AM395">INDEX($H395:$K395,0,MATCH(AM$360,$H$360:$K$360,0))*INDEX($J$354:$R$357,MATCH(AM$360,$I$354:$I$357,0),MATCH(AM$359,$J$353:$R$353,0))</f>
        <v>0</v>
      </c>
      <c r="AN395" s="1004" cm="1">
        <f t="array" ref="AN395">INDEX($H395:$K395,0,MATCH(AN$360,$H$360:$K$360,0))*INDEX($J$354:$R$357,MATCH(AN$360,$I$354:$I$357,0),MATCH(AN$359,$J$353:$R$353,0))</f>
        <v>0</v>
      </c>
      <c r="AO395" s="1004" cm="1">
        <f t="array" ref="AO395">INDEX($H395:$K395,0,MATCH(AO$360,$H$360:$K$360,0))*INDEX($J$354:$R$357,MATCH(AO$360,$I$354:$I$357,0),MATCH(AO$359,$J$353:$R$353,0))</f>
        <v>0</v>
      </c>
      <c r="AP395" s="1004" cm="1">
        <f t="array" ref="AP395">INDEX($H395:$K395,0,MATCH(AP$360,$H$360:$K$360,0))*INDEX($J$354:$R$357,MATCH(AP$360,$I$354:$I$357,0),MATCH(AP$359,$J$353:$R$353,0))</f>
        <v>0</v>
      </c>
      <c r="AQ395" s="1004" cm="1">
        <f t="array" ref="AQ395">INDEX($H395:$K395,0,MATCH(AQ$360,$H$360:$K$360,0))*INDEX($J$354:$R$357,MATCH(AQ$360,$I$354:$I$357,0),MATCH(AQ$359,$J$353:$R$353,0))</f>
        <v>0</v>
      </c>
      <c r="AR395" s="1004" cm="1">
        <f t="array" ref="AR395">INDEX($H395:$K395,0,MATCH(AR$360,$H$360:$K$360,0))*INDEX($J$354:$R$357,MATCH(AR$360,$I$354:$I$357,0),MATCH(AR$359,$J$353:$R$353,0))</f>
        <v>0</v>
      </c>
      <c r="AS395" s="1004" cm="1">
        <f t="array" ref="AS395">INDEX($H395:$K395,0,MATCH(AS$360,$H$360:$K$360,0))*INDEX($J$354:$R$357,MATCH(AS$360,$I$354:$I$357,0),MATCH(AS$359,$J$353:$R$353,0))</f>
        <v>0</v>
      </c>
      <c r="AT395" s="1004" cm="1">
        <f t="array" ref="AT395">INDEX($H395:$K395,0,MATCH(AT$360,$H$360:$K$360,0))*INDEX($J$354:$R$357,MATCH(AT$360,$I$354:$I$357,0),MATCH(AT$359,$J$353:$R$353,0))</f>
        <v>0</v>
      </c>
      <c r="AU395" s="1004"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4" cm="1">
        <f t="array" ref="L396">INDEX($H396:$K396,0,MATCH(L$360,$H$360:$K$360,0))*INDEX($J$354:$R$357,MATCH(L$360,$I$354:$I$357,0),MATCH(L$359,$J$353:$R$353,0))</f>
        <v>0</v>
      </c>
      <c r="M396" s="1004" cm="1">
        <f t="array" ref="M396">INDEX($H396:$K396,0,MATCH(M$360,$H$360:$K$360,0))*INDEX($J$354:$R$357,MATCH(M$360,$I$354:$I$357,0),MATCH(M$359,$J$353:$R$353,0))</f>
        <v>0</v>
      </c>
      <c r="N396" s="1004" cm="1">
        <f t="array" ref="N396">INDEX($H396:$K396,0,MATCH(N$360,$H$360:$K$360,0))*INDEX($J$354:$R$357,MATCH(N$360,$I$354:$I$357,0),MATCH(N$359,$J$353:$R$353,0))</f>
        <v>0</v>
      </c>
      <c r="O396" s="1004" cm="1">
        <f t="array" ref="O396">INDEX($H396:$K396,0,MATCH(O$360,$H$360:$K$360,0))*INDEX($J$354:$R$357,MATCH(O$360,$I$354:$I$357,0),MATCH(O$359,$J$353:$R$353,0))</f>
        <v>0</v>
      </c>
      <c r="P396" s="1004" cm="1">
        <f t="array" ref="P396">INDEX($H396:$K396,0,MATCH(P$360,$H$360:$K$360,0))*INDEX($J$354:$R$357,MATCH(P$360,$I$354:$I$357,0),MATCH(P$359,$J$353:$R$353,0))</f>
        <v>0</v>
      </c>
      <c r="Q396" s="1004" cm="1">
        <f t="array" ref="Q396">INDEX($H396:$K396,0,MATCH(Q$360,$H$360:$K$360,0))*INDEX($J$354:$R$357,MATCH(Q$360,$I$354:$I$357,0),MATCH(Q$359,$J$353:$R$353,0))</f>
        <v>0</v>
      </c>
      <c r="R396" s="1004" cm="1">
        <f t="array" ref="R396">INDEX($H396:$K396,0,MATCH(R$360,$H$360:$K$360,0))*INDEX($J$354:$R$357,MATCH(R$360,$I$354:$I$357,0),MATCH(R$359,$J$353:$R$353,0))</f>
        <v>0</v>
      </c>
      <c r="S396" s="1004" cm="1">
        <f t="array" ref="S396">INDEX($H396:$K396,0,MATCH(S$360,$H$360:$K$360,0))*INDEX($J$354:$R$357,MATCH(S$360,$I$354:$I$357,0),MATCH(S$359,$J$353:$R$353,0))</f>
        <v>0</v>
      </c>
      <c r="T396" s="1004" cm="1">
        <f t="array" ref="T396">INDEX($H396:$K396,0,MATCH(T$360,$H$360:$K$360,0))*INDEX($J$354:$R$357,MATCH(T$360,$I$354:$I$357,0),MATCH(T$359,$J$353:$R$353,0))</f>
        <v>0</v>
      </c>
      <c r="U396" s="1004" cm="1">
        <f t="array" ref="U396">INDEX($H396:$K396,0,MATCH(U$360,$H$360:$K$360,0))*INDEX($J$354:$R$357,MATCH(U$360,$I$354:$I$357,0),MATCH(U$359,$J$353:$R$353,0))</f>
        <v>0</v>
      </c>
      <c r="V396" s="1004" cm="1">
        <f t="array" ref="V396">INDEX($H396:$K396,0,MATCH(V$360,$H$360:$K$360,0))*INDEX($J$354:$R$357,MATCH(V$360,$I$354:$I$357,0),MATCH(V$359,$J$353:$R$353,0))</f>
        <v>0</v>
      </c>
      <c r="W396" s="1004" cm="1">
        <f t="array" ref="W396">INDEX($H396:$K396,0,MATCH(W$360,$H$360:$K$360,0))*INDEX($J$354:$R$357,MATCH(W$360,$I$354:$I$357,0),MATCH(W$359,$J$353:$R$353,0))</f>
        <v>0</v>
      </c>
      <c r="X396" s="1004" cm="1">
        <f t="array" ref="X396">INDEX($H396:$K396,0,MATCH(X$360,$H$360:$K$360,0))*INDEX($J$354:$R$357,MATCH(X$360,$I$354:$I$357,0),MATCH(X$359,$J$353:$R$353,0))</f>
        <v>0</v>
      </c>
      <c r="Y396" s="1004" cm="1">
        <f t="array" ref="Y396">INDEX($H396:$K396,0,MATCH(Y$360,$H$360:$K$360,0))*INDEX($J$354:$R$357,MATCH(Y$360,$I$354:$I$357,0),MATCH(Y$359,$J$353:$R$353,0))</f>
        <v>0</v>
      </c>
      <c r="Z396" s="1004" cm="1">
        <f t="array" ref="Z396">INDEX($H396:$K396,0,MATCH(Z$360,$H$360:$K$360,0))*INDEX($J$354:$R$357,MATCH(Z$360,$I$354:$I$357,0),MATCH(Z$359,$J$353:$R$353,0))</f>
        <v>0</v>
      </c>
      <c r="AA396" s="1004" cm="1">
        <f t="array" ref="AA396">INDEX($H396:$K396,0,MATCH(AA$360,$H$360:$K$360,0))*INDEX($J$354:$R$357,MATCH(AA$360,$I$354:$I$357,0),MATCH(AA$359,$J$353:$R$353,0))</f>
        <v>0</v>
      </c>
      <c r="AB396" s="1004" cm="1">
        <f t="array" ref="AB396">INDEX($H396:$K396,0,MATCH(AB$360,$H$360:$K$360,0))*INDEX($J$354:$R$357,MATCH(AB$360,$I$354:$I$357,0),MATCH(AB$359,$J$353:$R$353,0))</f>
        <v>0</v>
      </c>
      <c r="AC396" s="1004" cm="1">
        <f t="array" ref="AC396">INDEX($H396:$K396,0,MATCH(AC$360,$H$360:$K$360,0))*INDEX($J$354:$R$357,MATCH(AC$360,$I$354:$I$357,0),MATCH(AC$359,$J$353:$R$353,0))</f>
        <v>0</v>
      </c>
      <c r="AD396" s="1004" cm="1">
        <f t="array" ref="AD396">INDEX($H396:$K396,0,MATCH(AD$360,$H$360:$K$360,0))*INDEX($J$354:$R$357,MATCH(AD$360,$I$354:$I$357,0),MATCH(AD$359,$J$353:$R$353,0))</f>
        <v>0</v>
      </c>
      <c r="AE396" s="1004" cm="1">
        <f t="array" ref="AE396">INDEX($H396:$K396,0,MATCH(AE$360,$H$360:$K$360,0))*INDEX($J$354:$R$357,MATCH(AE$360,$I$354:$I$357,0),MATCH(AE$359,$J$353:$R$353,0))</f>
        <v>0</v>
      </c>
      <c r="AF396" s="1004" cm="1">
        <f t="array" ref="AF396">INDEX($H396:$K396,0,MATCH(AF$360,$H$360:$K$360,0))*INDEX($J$354:$R$357,MATCH(AF$360,$I$354:$I$357,0),MATCH(AF$359,$J$353:$R$353,0))</f>
        <v>0</v>
      </c>
      <c r="AG396" s="1004" cm="1">
        <f t="array" ref="AG396">INDEX($H396:$K396,0,MATCH(AG$360,$H$360:$K$360,0))*INDEX($J$354:$R$357,MATCH(AG$360,$I$354:$I$357,0),MATCH(AG$359,$J$353:$R$353,0))</f>
        <v>0</v>
      </c>
      <c r="AH396" s="1004" cm="1">
        <f t="array" ref="AH396">INDEX($H396:$K396,0,MATCH(AH$360,$H$360:$K$360,0))*INDEX($J$354:$R$357,MATCH(AH$360,$I$354:$I$357,0),MATCH(AH$359,$J$353:$R$353,0))</f>
        <v>0</v>
      </c>
      <c r="AI396" s="1004" cm="1">
        <f t="array" ref="AI396">INDEX($H396:$K396,0,MATCH(AI$360,$H$360:$K$360,0))*INDEX($J$354:$R$357,MATCH(AI$360,$I$354:$I$357,0),MATCH(AI$359,$J$353:$R$353,0))</f>
        <v>0</v>
      </c>
      <c r="AJ396" s="1004" cm="1">
        <f t="array" ref="AJ396">INDEX($H396:$K396,0,MATCH(AJ$360,$H$360:$K$360,0))*INDEX($J$354:$R$357,MATCH(AJ$360,$I$354:$I$357,0),MATCH(AJ$359,$J$353:$R$353,0))</f>
        <v>0</v>
      </c>
      <c r="AK396" s="1004" cm="1">
        <f t="array" ref="AK396">INDEX($H396:$K396,0,MATCH(AK$360,$H$360:$K$360,0))*INDEX($J$354:$R$357,MATCH(AK$360,$I$354:$I$357,0),MATCH(AK$359,$J$353:$R$353,0))</f>
        <v>0</v>
      </c>
      <c r="AL396" s="1004" cm="1">
        <f t="array" ref="AL396">INDEX($H396:$K396,0,MATCH(AL$360,$H$360:$K$360,0))*INDEX($J$354:$R$357,MATCH(AL$360,$I$354:$I$357,0),MATCH(AL$359,$J$353:$R$353,0))</f>
        <v>0</v>
      </c>
      <c r="AM396" s="1004" cm="1">
        <f t="array" ref="AM396">INDEX($H396:$K396,0,MATCH(AM$360,$H$360:$K$360,0))*INDEX($J$354:$R$357,MATCH(AM$360,$I$354:$I$357,0),MATCH(AM$359,$J$353:$R$353,0))</f>
        <v>0</v>
      </c>
      <c r="AN396" s="1004" cm="1">
        <f t="array" ref="AN396">INDEX($H396:$K396,0,MATCH(AN$360,$H$360:$K$360,0))*INDEX($J$354:$R$357,MATCH(AN$360,$I$354:$I$357,0),MATCH(AN$359,$J$353:$R$353,0))</f>
        <v>0</v>
      </c>
      <c r="AO396" s="1004" cm="1">
        <f t="array" ref="AO396">INDEX($H396:$K396,0,MATCH(AO$360,$H$360:$K$360,0))*INDEX($J$354:$R$357,MATCH(AO$360,$I$354:$I$357,0),MATCH(AO$359,$J$353:$R$353,0))</f>
        <v>0</v>
      </c>
      <c r="AP396" s="1004" cm="1">
        <f t="array" ref="AP396">INDEX($H396:$K396,0,MATCH(AP$360,$H$360:$K$360,0))*INDEX($J$354:$R$357,MATCH(AP$360,$I$354:$I$357,0),MATCH(AP$359,$J$353:$R$353,0))</f>
        <v>0</v>
      </c>
      <c r="AQ396" s="1004" cm="1">
        <f t="array" ref="AQ396">INDEX($H396:$K396,0,MATCH(AQ$360,$H$360:$K$360,0))*INDEX($J$354:$R$357,MATCH(AQ$360,$I$354:$I$357,0),MATCH(AQ$359,$J$353:$R$353,0))</f>
        <v>0</v>
      </c>
      <c r="AR396" s="1004" cm="1">
        <f t="array" ref="AR396">INDEX($H396:$K396,0,MATCH(AR$360,$H$360:$K$360,0))*INDEX($J$354:$R$357,MATCH(AR$360,$I$354:$I$357,0),MATCH(AR$359,$J$353:$R$353,0))</f>
        <v>0</v>
      </c>
      <c r="AS396" s="1004" cm="1">
        <f t="array" ref="AS396">INDEX($H396:$K396,0,MATCH(AS$360,$H$360:$K$360,0))*INDEX($J$354:$R$357,MATCH(AS$360,$I$354:$I$357,0),MATCH(AS$359,$J$353:$R$353,0))</f>
        <v>0</v>
      </c>
      <c r="AT396" s="1004" cm="1">
        <f t="array" ref="AT396">INDEX($H396:$K396,0,MATCH(AT$360,$H$360:$K$360,0))*INDEX($J$354:$R$357,MATCH(AT$360,$I$354:$I$357,0),MATCH(AT$359,$J$353:$R$353,0))</f>
        <v>0</v>
      </c>
      <c r="AU396" s="1004"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4" cm="1">
        <f t="array" ref="L397">INDEX($H397:$K397,0,MATCH(L$360,$H$360:$K$360,0))*INDEX($J$354:$R$357,MATCH(L$360,$I$354:$I$357,0),MATCH(L$359,$J$353:$R$353,0))</f>
        <v>0</v>
      </c>
      <c r="M397" s="1004" cm="1">
        <f t="array" ref="M397">INDEX($H397:$K397,0,MATCH(M$360,$H$360:$K$360,0))*INDEX($J$354:$R$357,MATCH(M$360,$I$354:$I$357,0),MATCH(M$359,$J$353:$R$353,0))</f>
        <v>0</v>
      </c>
      <c r="N397" s="1004" cm="1">
        <f t="array" ref="N397">INDEX($H397:$K397,0,MATCH(N$360,$H$360:$K$360,0))*INDEX($J$354:$R$357,MATCH(N$360,$I$354:$I$357,0),MATCH(N$359,$J$353:$R$353,0))</f>
        <v>0</v>
      </c>
      <c r="O397" s="1004" cm="1">
        <f t="array" ref="O397">INDEX($H397:$K397,0,MATCH(O$360,$H$360:$K$360,0))*INDEX($J$354:$R$357,MATCH(O$360,$I$354:$I$357,0),MATCH(O$359,$J$353:$R$353,0))</f>
        <v>0</v>
      </c>
      <c r="P397" s="1004" cm="1">
        <f t="array" ref="P397">INDEX($H397:$K397,0,MATCH(P$360,$H$360:$K$360,0))*INDEX($J$354:$R$357,MATCH(P$360,$I$354:$I$357,0),MATCH(P$359,$J$353:$R$353,0))</f>
        <v>0</v>
      </c>
      <c r="Q397" s="1004" cm="1">
        <f t="array" ref="Q397">INDEX($H397:$K397,0,MATCH(Q$360,$H$360:$K$360,0))*INDEX($J$354:$R$357,MATCH(Q$360,$I$354:$I$357,0),MATCH(Q$359,$J$353:$R$353,0))</f>
        <v>0</v>
      </c>
      <c r="R397" s="1004" cm="1">
        <f t="array" ref="R397">INDEX($H397:$K397,0,MATCH(R$360,$H$360:$K$360,0))*INDEX($J$354:$R$357,MATCH(R$360,$I$354:$I$357,0),MATCH(R$359,$J$353:$R$353,0))</f>
        <v>0</v>
      </c>
      <c r="S397" s="1004" cm="1">
        <f t="array" ref="S397">INDEX($H397:$K397,0,MATCH(S$360,$H$360:$K$360,0))*INDEX($J$354:$R$357,MATCH(S$360,$I$354:$I$357,0),MATCH(S$359,$J$353:$R$353,0))</f>
        <v>0</v>
      </c>
      <c r="T397" s="1004" cm="1">
        <f t="array" ref="T397">INDEX($H397:$K397,0,MATCH(T$360,$H$360:$K$360,0))*INDEX($J$354:$R$357,MATCH(T$360,$I$354:$I$357,0),MATCH(T$359,$J$353:$R$353,0))</f>
        <v>0</v>
      </c>
      <c r="U397" s="1004" cm="1">
        <f t="array" ref="U397">INDEX($H397:$K397,0,MATCH(U$360,$H$360:$K$360,0))*INDEX($J$354:$R$357,MATCH(U$360,$I$354:$I$357,0),MATCH(U$359,$J$353:$R$353,0))</f>
        <v>0</v>
      </c>
      <c r="V397" s="1004" cm="1">
        <f t="array" ref="V397">INDEX($H397:$K397,0,MATCH(V$360,$H$360:$K$360,0))*INDEX($J$354:$R$357,MATCH(V$360,$I$354:$I$357,0),MATCH(V$359,$J$353:$R$353,0))</f>
        <v>0</v>
      </c>
      <c r="W397" s="1004" cm="1">
        <f t="array" ref="W397">INDEX($H397:$K397,0,MATCH(W$360,$H$360:$K$360,0))*INDEX($J$354:$R$357,MATCH(W$360,$I$354:$I$357,0),MATCH(W$359,$J$353:$R$353,0))</f>
        <v>0</v>
      </c>
      <c r="X397" s="1004" cm="1">
        <f t="array" ref="X397">INDEX($H397:$K397,0,MATCH(X$360,$H$360:$K$360,0))*INDEX($J$354:$R$357,MATCH(X$360,$I$354:$I$357,0),MATCH(X$359,$J$353:$R$353,0))</f>
        <v>0</v>
      </c>
      <c r="Y397" s="1004" cm="1">
        <f t="array" ref="Y397">INDEX($H397:$K397,0,MATCH(Y$360,$H$360:$K$360,0))*INDEX($J$354:$R$357,MATCH(Y$360,$I$354:$I$357,0),MATCH(Y$359,$J$353:$R$353,0))</f>
        <v>0</v>
      </c>
      <c r="Z397" s="1004" cm="1">
        <f t="array" ref="Z397">INDEX($H397:$K397,0,MATCH(Z$360,$H$360:$K$360,0))*INDEX($J$354:$R$357,MATCH(Z$360,$I$354:$I$357,0),MATCH(Z$359,$J$353:$R$353,0))</f>
        <v>0</v>
      </c>
      <c r="AA397" s="1004" cm="1">
        <f t="array" ref="AA397">INDEX($H397:$K397,0,MATCH(AA$360,$H$360:$K$360,0))*INDEX($J$354:$R$357,MATCH(AA$360,$I$354:$I$357,0),MATCH(AA$359,$J$353:$R$353,0))</f>
        <v>0</v>
      </c>
      <c r="AB397" s="1004" cm="1">
        <f t="array" ref="AB397">INDEX($H397:$K397,0,MATCH(AB$360,$H$360:$K$360,0))*INDEX($J$354:$R$357,MATCH(AB$360,$I$354:$I$357,0),MATCH(AB$359,$J$353:$R$353,0))</f>
        <v>0</v>
      </c>
      <c r="AC397" s="1004" cm="1">
        <f t="array" ref="AC397">INDEX($H397:$K397,0,MATCH(AC$360,$H$360:$K$360,0))*INDEX($J$354:$R$357,MATCH(AC$360,$I$354:$I$357,0),MATCH(AC$359,$J$353:$R$353,0))</f>
        <v>0</v>
      </c>
      <c r="AD397" s="1004" cm="1">
        <f t="array" ref="AD397">INDEX($H397:$K397,0,MATCH(AD$360,$H$360:$K$360,0))*INDEX($J$354:$R$357,MATCH(AD$360,$I$354:$I$357,0),MATCH(AD$359,$J$353:$R$353,0))</f>
        <v>0</v>
      </c>
      <c r="AE397" s="1004" cm="1">
        <f t="array" ref="AE397">INDEX($H397:$K397,0,MATCH(AE$360,$H$360:$K$360,0))*INDEX($J$354:$R$357,MATCH(AE$360,$I$354:$I$357,0),MATCH(AE$359,$J$353:$R$353,0))</f>
        <v>0</v>
      </c>
      <c r="AF397" s="1004" cm="1">
        <f t="array" ref="AF397">INDEX($H397:$K397,0,MATCH(AF$360,$H$360:$K$360,0))*INDEX($J$354:$R$357,MATCH(AF$360,$I$354:$I$357,0),MATCH(AF$359,$J$353:$R$353,0))</f>
        <v>0</v>
      </c>
      <c r="AG397" s="1004" cm="1">
        <f t="array" ref="AG397">INDEX($H397:$K397,0,MATCH(AG$360,$H$360:$K$360,0))*INDEX($J$354:$R$357,MATCH(AG$360,$I$354:$I$357,0),MATCH(AG$359,$J$353:$R$353,0))</f>
        <v>0</v>
      </c>
      <c r="AH397" s="1004" cm="1">
        <f t="array" ref="AH397">INDEX($H397:$K397,0,MATCH(AH$360,$H$360:$K$360,0))*INDEX($J$354:$R$357,MATCH(AH$360,$I$354:$I$357,0),MATCH(AH$359,$J$353:$R$353,0))</f>
        <v>0</v>
      </c>
      <c r="AI397" s="1004" cm="1">
        <f t="array" ref="AI397">INDEX($H397:$K397,0,MATCH(AI$360,$H$360:$K$360,0))*INDEX($J$354:$R$357,MATCH(AI$360,$I$354:$I$357,0),MATCH(AI$359,$J$353:$R$353,0))</f>
        <v>0</v>
      </c>
      <c r="AJ397" s="1004" cm="1">
        <f t="array" ref="AJ397">INDEX($H397:$K397,0,MATCH(AJ$360,$H$360:$K$360,0))*INDEX($J$354:$R$357,MATCH(AJ$360,$I$354:$I$357,0),MATCH(AJ$359,$J$353:$R$353,0))</f>
        <v>0</v>
      </c>
      <c r="AK397" s="1004" cm="1">
        <f t="array" ref="AK397">INDEX($H397:$K397,0,MATCH(AK$360,$H$360:$K$360,0))*INDEX($J$354:$R$357,MATCH(AK$360,$I$354:$I$357,0),MATCH(AK$359,$J$353:$R$353,0))</f>
        <v>0</v>
      </c>
      <c r="AL397" s="1004" cm="1">
        <f t="array" ref="AL397">INDEX($H397:$K397,0,MATCH(AL$360,$H$360:$K$360,0))*INDEX($J$354:$R$357,MATCH(AL$360,$I$354:$I$357,0),MATCH(AL$359,$J$353:$R$353,0))</f>
        <v>0</v>
      </c>
      <c r="AM397" s="1004" cm="1">
        <f t="array" ref="AM397">INDEX($H397:$K397,0,MATCH(AM$360,$H$360:$K$360,0))*INDEX($J$354:$R$357,MATCH(AM$360,$I$354:$I$357,0),MATCH(AM$359,$J$353:$R$353,0))</f>
        <v>0</v>
      </c>
      <c r="AN397" s="1004" cm="1">
        <f t="array" ref="AN397">INDEX($H397:$K397,0,MATCH(AN$360,$H$360:$K$360,0))*INDEX($J$354:$R$357,MATCH(AN$360,$I$354:$I$357,0),MATCH(AN$359,$J$353:$R$353,0))</f>
        <v>0</v>
      </c>
      <c r="AO397" s="1004" cm="1">
        <f t="array" ref="AO397">INDEX($H397:$K397,0,MATCH(AO$360,$H$360:$K$360,0))*INDEX($J$354:$R$357,MATCH(AO$360,$I$354:$I$357,0),MATCH(AO$359,$J$353:$R$353,0))</f>
        <v>0</v>
      </c>
      <c r="AP397" s="1004" cm="1">
        <f t="array" ref="AP397">INDEX($H397:$K397,0,MATCH(AP$360,$H$360:$K$360,0))*INDEX($J$354:$R$357,MATCH(AP$360,$I$354:$I$357,0),MATCH(AP$359,$J$353:$R$353,0))</f>
        <v>0</v>
      </c>
      <c r="AQ397" s="1004" cm="1">
        <f t="array" ref="AQ397">INDEX($H397:$K397,0,MATCH(AQ$360,$H$360:$K$360,0))*INDEX($J$354:$R$357,MATCH(AQ$360,$I$354:$I$357,0),MATCH(AQ$359,$J$353:$R$353,0))</f>
        <v>0</v>
      </c>
      <c r="AR397" s="1004" cm="1">
        <f t="array" ref="AR397">INDEX($H397:$K397,0,MATCH(AR$360,$H$360:$K$360,0))*INDEX($J$354:$R$357,MATCH(AR$360,$I$354:$I$357,0),MATCH(AR$359,$J$353:$R$353,0))</f>
        <v>0</v>
      </c>
      <c r="AS397" s="1004" cm="1">
        <f t="array" ref="AS397">INDEX($H397:$K397,0,MATCH(AS$360,$H$360:$K$360,0))*INDEX($J$354:$R$357,MATCH(AS$360,$I$354:$I$357,0),MATCH(AS$359,$J$353:$R$353,0))</f>
        <v>0</v>
      </c>
      <c r="AT397" s="1004" cm="1">
        <f t="array" ref="AT397">INDEX($H397:$K397,0,MATCH(AT$360,$H$360:$K$360,0))*INDEX($J$354:$R$357,MATCH(AT$360,$I$354:$I$357,0),MATCH(AT$359,$J$353:$R$353,0))</f>
        <v>0</v>
      </c>
      <c r="AU397" s="1004"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2" t="s">
        <v>419</v>
      </c>
      <c r="K400" s="1002" t="s">
        <v>817</v>
      </c>
      <c r="L400" s="1002" t="s">
        <v>818</v>
      </c>
      <c r="M400" s="1002" t="s">
        <v>819</v>
      </c>
      <c r="N400" s="1002" t="s">
        <v>820</v>
      </c>
      <c r="O400" s="1002" t="s">
        <v>821</v>
      </c>
      <c r="P400" s="1002" t="s">
        <v>822</v>
      </c>
      <c r="Q400" s="1002" t="s">
        <v>823</v>
      </c>
      <c r="R400" s="1002"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1161</v>
      </c>
      <c r="J401" s="1003">
        <v>1</v>
      </c>
      <c r="K401" s="1003">
        <v>1</v>
      </c>
      <c r="L401" s="1003">
        <v>1</v>
      </c>
      <c r="M401" s="1003">
        <v>1</v>
      </c>
      <c r="N401" s="1003">
        <v>1</v>
      </c>
      <c r="O401" s="1003">
        <v>1</v>
      </c>
      <c r="P401" s="1003">
        <v>1</v>
      </c>
      <c r="Q401" s="1003">
        <v>1</v>
      </c>
      <c r="R401" s="1003">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1158</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4" cm="1">
        <f t="array" ref="L405">INDEX($H405:$K405,0,MATCH(L$404,$H$404:$K$404,0))*HLOOKUP(L$403,$J$400:$R$401,2)</f>
        <v>0</v>
      </c>
      <c r="M405" s="1004" cm="1">
        <f t="array" ref="M405">INDEX($H405:$K405,0,MATCH(M$404,$H$404:$K$404,0))*HLOOKUP(M$403,$J$400:$R$401,2)</f>
        <v>0</v>
      </c>
      <c r="N405" s="1004" cm="1">
        <f t="array" ref="N405">INDEX($H405:$K405,0,MATCH(N$404,$H$404:$K$404,0))*HLOOKUP(N$403,$J$400:$R$401,2)</f>
        <v>0</v>
      </c>
      <c r="O405" s="1004" cm="1">
        <f t="array" ref="O405">INDEX($H405:$K405,0,MATCH(O$404,$H$404:$K$404,0))*HLOOKUP(O$403,$J$400:$R$401,2)</f>
        <v>0</v>
      </c>
      <c r="P405" s="1004" cm="1">
        <f t="array" ref="P405">INDEX($H405:$K405,0,MATCH(P$404,$H$404:$K$404,0))*HLOOKUP(P$403,$J$400:$R$401,2)</f>
        <v>0</v>
      </c>
      <c r="Q405" s="1004" cm="1">
        <f t="array" ref="Q405">INDEX($H405:$K405,0,MATCH(Q$404,$H$404:$K$404,0))*HLOOKUP(Q$403,$J$400:$R$401,2)</f>
        <v>0</v>
      </c>
      <c r="R405" s="1004" cm="1">
        <f t="array" ref="R405">INDEX($H405:$K405,0,MATCH(R$404,$H$404:$K$404,0))*HLOOKUP(R$403,$J$400:$R$401,2)</f>
        <v>0</v>
      </c>
      <c r="S405" s="1004" cm="1">
        <f t="array" ref="S405">INDEX($H405:$K405,0,MATCH(S$404,$H$404:$K$404,0))*HLOOKUP(S$403,$J$400:$R$401,2)</f>
        <v>0</v>
      </c>
      <c r="T405" s="1004" cm="1">
        <f t="array" ref="T405">INDEX($H405:$K405,0,MATCH(T$404,$H$404:$K$404,0))*HLOOKUP(T$403,$J$400:$R$401,2)</f>
        <v>0</v>
      </c>
      <c r="U405" s="1004" cm="1">
        <f t="array" ref="U405">INDEX($H405:$K405,0,MATCH(U$404,$H$404:$K$404,0))*HLOOKUP(U$403,$J$400:$R$401,2)</f>
        <v>0</v>
      </c>
      <c r="V405" s="1004" cm="1">
        <f t="array" ref="V405">INDEX($H405:$K405,0,MATCH(V$404,$H$404:$K$404,0))*HLOOKUP(V$403,$J$400:$R$401,2)</f>
        <v>0</v>
      </c>
      <c r="W405" s="1004" cm="1">
        <f t="array" ref="W405">INDEX($H405:$K405,0,MATCH(W$404,$H$404:$K$404,0))*HLOOKUP(W$403,$J$400:$R$401,2)</f>
        <v>0</v>
      </c>
      <c r="X405" s="1004" cm="1">
        <f t="array" ref="X405">INDEX($H405:$K405,0,MATCH(X$404,$H$404:$K$404,0))*HLOOKUP(X$403,$J$400:$R$401,2)</f>
        <v>0</v>
      </c>
      <c r="Y405" s="1004" cm="1">
        <f t="array" ref="Y405">INDEX($H405:$K405,0,MATCH(Y$404,$H$404:$K$404,0))*HLOOKUP(Y$403,$J$400:$R$401,2)</f>
        <v>0</v>
      </c>
      <c r="Z405" s="1004" cm="1">
        <f t="array" ref="Z405">INDEX($H405:$K405,0,MATCH(Z$404,$H$404:$K$404,0))*HLOOKUP(Z$403,$J$400:$R$401,2)</f>
        <v>0</v>
      </c>
      <c r="AA405" s="1004" cm="1">
        <f t="array" ref="AA405">INDEX($H405:$K405,0,MATCH(AA$404,$H$404:$K$404,0))*HLOOKUP(AA$403,$J$400:$R$401,2)</f>
        <v>0</v>
      </c>
      <c r="AB405" s="1004" cm="1">
        <f t="array" ref="AB405">INDEX($H405:$K405,0,MATCH(AB$404,$H$404:$K$404,0))*HLOOKUP(AB$403,$J$400:$R$401,2)</f>
        <v>0</v>
      </c>
      <c r="AC405" s="1004" cm="1">
        <f t="array" ref="AC405">INDEX($H405:$K405,0,MATCH(AC$404,$H$404:$K$404,0))*HLOOKUP(AC$403,$J$400:$R$401,2)</f>
        <v>0</v>
      </c>
      <c r="AD405" s="1004" cm="1">
        <f t="array" ref="AD405">INDEX($H405:$K405,0,MATCH(AD$404,$H$404:$K$404,0))*HLOOKUP(AD$403,$J$400:$R$401,2)</f>
        <v>0</v>
      </c>
      <c r="AE405" s="1004" cm="1">
        <f t="array" ref="AE405">INDEX($H405:$K405,0,MATCH(AE$404,$H$404:$K$404,0))*HLOOKUP(AE$403,$J$400:$R$401,2)</f>
        <v>0</v>
      </c>
      <c r="AF405" s="1004" cm="1">
        <f t="array" ref="AF405">INDEX($H405:$K405,0,MATCH(AF$404,$H$404:$K$404,0))*HLOOKUP(AF$403,$J$400:$R$401,2)</f>
        <v>0</v>
      </c>
      <c r="AG405" s="1004" cm="1">
        <f t="array" ref="AG405">INDEX($H405:$K405,0,MATCH(AG$404,$H$404:$K$404,0))*HLOOKUP(AG$403,$J$400:$R$401,2)</f>
        <v>0</v>
      </c>
      <c r="AH405" s="1004" cm="1">
        <f t="array" ref="AH405">INDEX($H405:$K405,0,MATCH(AH$404,$H$404:$K$404,0))*HLOOKUP(AH$403,$J$400:$R$401,2)</f>
        <v>0</v>
      </c>
      <c r="AI405" s="1004" cm="1">
        <f t="array" ref="AI405">INDEX($H405:$K405,0,MATCH(AI$404,$H$404:$K$404,0))*HLOOKUP(AI$403,$J$400:$R$401,2)</f>
        <v>0</v>
      </c>
      <c r="AJ405" s="1004" cm="1">
        <f t="array" ref="AJ405">INDEX($H405:$K405,0,MATCH(AJ$404,$H$404:$K$404,0))*HLOOKUP(AJ$403,$J$400:$R$401,2)</f>
        <v>0</v>
      </c>
      <c r="AK405" s="1004" cm="1">
        <f t="array" ref="AK405">INDEX($H405:$K405,0,MATCH(AK$404,$H$404:$K$404,0))*HLOOKUP(AK$403,$J$400:$R$401,2)</f>
        <v>0</v>
      </c>
      <c r="AL405" s="1004" cm="1">
        <f t="array" ref="AL405">INDEX($H405:$K405,0,MATCH(AL$404,$H$404:$K$404,0))*HLOOKUP(AL$403,$J$400:$R$401,2)</f>
        <v>0</v>
      </c>
      <c r="AM405" s="1004" cm="1">
        <f t="array" ref="AM405">INDEX($H405:$K405,0,MATCH(AM$404,$H$404:$K$404,0))*HLOOKUP(AM$403,$J$400:$R$401,2)</f>
        <v>0</v>
      </c>
      <c r="AN405" s="1004" cm="1">
        <f t="array" ref="AN405">INDEX($H405:$K405,0,MATCH(AN$404,$H$404:$K$404,0))*HLOOKUP(AN$403,$J$400:$R$401,2)</f>
        <v>0</v>
      </c>
      <c r="AO405" s="1004" cm="1">
        <f t="array" ref="AO405">INDEX($H405:$K405,0,MATCH(AO$404,$H$404:$K$404,0))*HLOOKUP(AO$403,$J$400:$R$401,2)</f>
        <v>0</v>
      </c>
      <c r="AP405" s="1004" cm="1">
        <f t="array" ref="AP405">INDEX($H405:$K405,0,MATCH(AP$404,$H$404:$K$404,0))*HLOOKUP(AP$403,$J$400:$R$401,2)</f>
        <v>0</v>
      </c>
      <c r="AQ405" s="1004" cm="1">
        <f t="array" ref="AQ405">INDEX($H405:$K405,0,MATCH(AQ$404,$H$404:$K$404,0))*HLOOKUP(AQ$403,$J$400:$R$401,2)</f>
        <v>0</v>
      </c>
      <c r="AR405" s="1004" cm="1">
        <f t="array" ref="AR405">INDEX($H405:$K405,0,MATCH(AR$404,$H$404:$K$404,0))*HLOOKUP(AR$403,$J$400:$R$401,2)</f>
        <v>0</v>
      </c>
      <c r="AS405" s="1004" cm="1">
        <f t="array" ref="AS405">INDEX($H405:$K405,0,MATCH(AS$404,$H$404:$K$404,0))*HLOOKUP(AS$403,$J$400:$R$401,2)</f>
        <v>0</v>
      </c>
      <c r="AT405" s="1004" cm="1">
        <f t="array" ref="AT405">INDEX($H405:$K405,0,MATCH(AT$404,$H$404:$K$404,0))*HLOOKUP(AT$403,$J$400:$R$401,2)</f>
        <v>0</v>
      </c>
      <c r="AU405" s="1004"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4" cm="1">
        <f t="array" ref="L406">INDEX($H406:$K406,0,MATCH(L$404,$H$404:$K$404,0))*HLOOKUP(L$403,$J$400:$R$401,2)</f>
        <v>0</v>
      </c>
      <c r="M406" s="1004" cm="1">
        <f t="array" ref="M406">INDEX($H406:$K406,0,MATCH(M$404,$H$404:$K$404,0))*HLOOKUP(M$403,$J$400:$R$401,2)</f>
        <v>0</v>
      </c>
      <c r="N406" s="1004" cm="1">
        <f t="array" ref="N406">INDEX($H406:$K406,0,MATCH(N$404,$H$404:$K$404,0))*HLOOKUP(N$403,$J$400:$R$401,2)</f>
        <v>0</v>
      </c>
      <c r="O406" s="1004" cm="1">
        <f t="array" ref="O406">INDEX($H406:$K406,0,MATCH(O$404,$H$404:$K$404,0))*HLOOKUP(O$403,$J$400:$R$401,2)</f>
        <v>0</v>
      </c>
      <c r="P406" s="1004" cm="1">
        <f t="array" ref="P406">INDEX($H406:$K406,0,MATCH(P$404,$H$404:$K$404,0))*HLOOKUP(P$403,$J$400:$R$401,2)</f>
        <v>0</v>
      </c>
      <c r="Q406" s="1004" cm="1">
        <f t="array" ref="Q406">INDEX($H406:$K406,0,MATCH(Q$404,$H$404:$K$404,0))*HLOOKUP(Q$403,$J$400:$R$401,2)</f>
        <v>0</v>
      </c>
      <c r="R406" s="1004" cm="1">
        <f t="array" ref="R406">INDEX($H406:$K406,0,MATCH(R$404,$H$404:$K$404,0))*HLOOKUP(R$403,$J$400:$R$401,2)</f>
        <v>0</v>
      </c>
      <c r="S406" s="1004" cm="1">
        <f t="array" ref="S406">INDEX($H406:$K406,0,MATCH(S$404,$H$404:$K$404,0))*HLOOKUP(S$403,$J$400:$R$401,2)</f>
        <v>0</v>
      </c>
      <c r="T406" s="1004" cm="1">
        <f t="array" ref="T406">INDEX($H406:$K406,0,MATCH(T$404,$H$404:$K$404,0))*HLOOKUP(T$403,$J$400:$R$401,2)</f>
        <v>0</v>
      </c>
      <c r="U406" s="1004" cm="1">
        <f t="array" ref="U406">INDEX($H406:$K406,0,MATCH(U$404,$H$404:$K$404,0))*HLOOKUP(U$403,$J$400:$R$401,2)</f>
        <v>0</v>
      </c>
      <c r="V406" s="1004" cm="1">
        <f t="array" ref="V406">INDEX($H406:$K406,0,MATCH(V$404,$H$404:$K$404,0))*HLOOKUP(V$403,$J$400:$R$401,2)</f>
        <v>0</v>
      </c>
      <c r="W406" s="1004" cm="1">
        <f t="array" ref="W406">INDEX($H406:$K406,0,MATCH(W$404,$H$404:$K$404,0))*HLOOKUP(W$403,$J$400:$R$401,2)</f>
        <v>0</v>
      </c>
      <c r="X406" s="1004" cm="1">
        <f t="array" ref="X406">INDEX($H406:$K406,0,MATCH(X$404,$H$404:$K$404,0))*HLOOKUP(X$403,$J$400:$R$401,2)</f>
        <v>0</v>
      </c>
      <c r="Y406" s="1004" cm="1">
        <f t="array" ref="Y406">INDEX($H406:$K406,0,MATCH(Y$404,$H$404:$K$404,0))*HLOOKUP(Y$403,$J$400:$R$401,2)</f>
        <v>0</v>
      </c>
      <c r="Z406" s="1004" cm="1">
        <f t="array" ref="Z406">INDEX($H406:$K406,0,MATCH(Z$404,$H$404:$K$404,0))*HLOOKUP(Z$403,$J$400:$R$401,2)</f>
        <v>0</v>
      </c>
      <c r="AA406" s="1004" cm="1">
        <f t="array" ref="AA406">INDEX($H406:$K406,0,MATCH(AA$404,$H$404:$K$404,0))*HLOOKUP(AA$403,$J$400:$R$401,2)</f>
        <v>0</v>
      </c>
      <c r="AB406" s="1004" cm="1">
        <f t="array" ref="AB406">INDEX($H406:$K406,0,MATCH(AB$404,$H$404:$K$404,0))*HLOOKUP(AB$403,$J$400:$R$401,2)</f>
        <v>0</v>
      </c>
      <c r="AC406" s="1004" cm="1">
        <f t="array" ref="AC406">INDEX($H406:$K406,0,MATCH(AC$404,$H$404:$K$404,0))*HLOOKUP(AC$403,$J$400:$R$401,2)</f>
        <v>0</v>
      </c>
      <c r="AD406" s="1004" cm="1">
        <f t="array" ref="AD406">INDEX($H406:$K406,0,MATCH(AD$404,$H$404:$K$404,0))*HLOOKUP(AD$403,$J$400:$R$401,2)</f>
        <v>0</v>
      </c>
      <c r="AE406" s="1004" cm="1">
        <f t="array" ref="AE406">INDEX($H406:$K406,0,MATCH(AE$404,$H$404:$K$404,0))*HLOOKUP(AE$403,$J$400:$R$401,2)</f>
        <v>0</v>
      </c>
      <c r="AF406" s="1004" cm="1">
        <f t="array" ref="AF406">INDEX($H406:$K406,0,MATCH(AF$404,$H$404:$K$404,0))*HLOOKUP(AF$403,$J$400:$R$401,2)</f>
        <v>0</v>
      </c>
      <c r="AG406" s="1004" cm="1">
        <f t="array" ref="AG406">INDEX($H406:$K406,0,MATCH(AG$404,$H$404:$K$404,0))*HLOOKUP(AG$403,$J$400:$R$401,2)</f>
        <v>0</v>
      </c>
      <c r="AH406" s="1004" cm="1">
        <f t="array" ref="AH406">INDEX($H406:$K406,0,MATCH(AH$404,$H$404:$K$404,0))*HLOOKUP(AH$403,$J$400:$R$401,2)</f>
        <v>0</v>
      </c>
      <c r="AI406" s="1004" cm="1">
        <f t="array" ref="AI406">INDEX($H406:$K406,0,MATCH(AI$404,$H$404:$K$404,0))*HLOOKUP(AI$403,$J$400:$R$401,2)</f>
        <v>0</v>
      </c>
      <c r="AJ406" s="1004" cm="1">
        <f t="array" ref="AJ406">INDEX($H406:$K406,0,MATCH(AJ$404,$H$404:$K$404,0))*HLOOKUP(AJ$403,$J$400:$R$401,2)</f>
        <v>0</v>
      </c>
      <c r="AK406" s="1004" cm="1">
        <f t="array" ref="AK406">INDEX($H406:$K406,0,MATCH(AK$404,$H$404:$K$404,0))*HLOOKUP(AK$403,$J$400:$R$401,2)</f>
        <v>0</v>
      </c>
      <c r="AL406" s="1004" cm="1">
        <f t="array" ref="AL406">INDEX($H406:$K406,0,MATCH(AL$404,$H$404:$K$404,0))*HLOOKUP(AL$403,$J$400:$R$401,2)</f>
        <v>0</v>
      </c>
      <c r="AM406" s="1004" cm="1">
        <f t="array" ref="AM406">INDEX($H406:$K406,0,MATCH(AM$404,$H$404:$K$404,0))*HLOOKUP(AM$403,$J$400:$R$401,2)</f>
        <v>0</v>
      </c>
      <c r="AN406" s="1004" cm="1">
        <f t="array" ref="AN406">INDEX($H406:$K406,0,MATCH(AN$404,$H$404:$K$404,0))*HLOOKUP(AN$403,$J$400:$R$401,2)</f>
        <v>0</v>
      </c>
      <c r="AO406" s="1004" cm="1">
        <f t="array" ref="AO406">INDEX($H406:$K406,0,MATCH(AO$404,$H$404:$K$404,0))*HLOOKUP(AO$403,$J$400:$R$401,2)</f>
        <v>0</v>
      </c>
      <c r="AP406" s="1004" cm="1">
        <f t="array" ref="AP406">INDEX($H406:$K406,0,MATCH(AP$404,$H$404:$K$404,0))*HLOOKUP(AP$403,$J$400:$R$401,2)</f>
        <v>0</v>
      </c>
      <c r="AQ406" s="1004" cm="1">
        <f t="array" ref="AQ406">INDEX($H406:$K406,0,MATCH(AQ$404,$H$404:$K$404,0))*HLOOKUP(AQ$403,$J$400:$R$401,2)</f>
        <v>0</v>
      </c>
      <c r="AR406" s="1004" cm="1">
        <f t="array" ref="AR406">INDEX($H406:$K406,0,MATCH(AR$404,$H$404:$K$404,0))*HLOOKUP(AR$403,$J$400:$R$401,2)</f>
        <v>0</v>
      </c>
      <c r="AS406" s="1004" cm="1">
        <f t="array" ref="AS406">INDEX($H406:$K406,0,MATCH(AS$404,$H$404:$K$404,0))*HLOOKUP(AS$403,$J$400:$R$401,2)</f>
        <v>0</v>
      </c>
      <c r="AT406" s="1004" cm="1">
        <f t="array" ref="AT406">INDEX($H406:$K406,0,MATCH(AT$404,$H$404:$K$404,0))*HLOOKUP(AT$403,$J$400:$R$401,2)</f>
        <v>0</v>
      </c>
      <c r="AU406" s="1004"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4" cm="1">
        <f t="array" ref="L407">INDEX($H407:$K407,0,MATCH(L$404,$H$404:$K$404,0))*HLOOKUP(L$403,$J$400:$R$401,2)</f>
        <v>100</v>
      </c>
      <c r="M407" s="1004" cm="1">
        <f t="array" ref="M407">INDEX($H407:$K407,0,MATCH(M$404,$H$404:$K$404,0))*HLOOKUP(M$403,$J$400:$R$401,2)</f>
        <v>100</v>
      </c>
      <c r="N407" s="1004" cm="1">
        <f t="array" ref="N407">INDEX($H407:$K407,0,MATCH(N$404,$H$404:$K$404,0))*HLOOKUP(N$403,$J$400:$R$401,2)</f>
        <v>40</v>
      </c>
      <c r="O407" s="1004" cm="1">
        <f t="array" ref="O407">INDEX($H407:$K407,0,MATCH(O$404,$H$404:$K$404,0))*HLOOKUP(O$403,$J$400:$R$401,2)</f>
        <v>0</v>
      </c>
      <c r="P407" s="1004" cm="1">
        <f t="array" ref="P407">INDEX($H407:$K407,0,MATCH(P$404,$H$404:$K$404,0))*HLOOKUP(P$403,$J$400:$R$401,2)</f>
        <v>100</v>
      </c>
      <c r="Q407" s="1004" cm="1">
        <f t="array" ref="Q407">INDEX($H407:$K407,0,MATCH(Q$404,$H$404:$K$404,0))*HLOOKUP(Q$403,$J$400:$R$401,2)</f>
        <v>100</v>
      </c>
      <c r="R407" s="1004" cm="1">
        <f t="array" ref="R407">INDEX($H407:$K407,0,MATCH(R$404,$H$404:$K$404,0))*HLOOKUP(R$403,$J$400:$R$401,2)</f>
        <v>40</v>
      </c>
      <c r="S407" s="1004" cm="1">
        <f t="array" ref="S407">INDEX($H407:$K407,0,MATCH(S$404,$H$404:$K$404,0))*HLOOKUP(S$403,$J$400:$R$401,2)</f>
        <v>0</v>
      </c>
      <c r="T407" s="1004" cm="1">
        <f t="array" ref="T407">INDEX($H407:$K407,0,MATCH(T$404,$H$404:$K$404,0))*HLOOKUP(T$403,$J$400:$R$401,2)</f>
        <v>100</v>
      </c>
      <c r="U407" s="1004" cm="1">
        <f t="array" ref="U407">INDEX($H407:$K407,0,MATCH(U$404,$H$404:$K$404,0))*HLOOKUP(U$403,$J$400:$R$401,2)</f>
        <v>100</v>
      </c>
      <c r="V407" s="1004" cm="1">
        <f t="array" ref="V407">INDEX($H407:$K407,0,MATCH(V$404,$H$404:$K$404,0))*HLOOKUP(V$403,$J$400:$R$401,2)</f>
        <v>40</v>
      </c>
      <c r="W407" s="1004" cm="1">
        <f t="array" ref="W407">INDEX($H407:$K407,0,MATCH(W$404,$H$404:$K$404,0))*HLOOKUP(W$403,$J$400:$R$401,2)</f>
        <v>0</v>
      </c>
      <c r="X407" s="1004" cm="1">
        <f t="array" ref="X407">INDEX($H407:$K407,0,MATCH(X$404,$H$404:$K$404,0))*HLOOKUP(X$403,$J$400:$R$401,2)</f>
        <v>100</v>
      </c>
      <c r="Y407" s="1004" cm="1">
        <f t="array" ref="Y407">INDEX($H407:$K407,0,MATCH(Y$404,$H$404:$K$404,0))*HLOOKUP(Y$403,$J$400:$R$401,2)</f>
        <v>100</v>
      </c>
      <c r="Z407" s="1004" cm="1">
        <f t="array" ref="Z407">INDEX($H407:$K407,0,MATCH(Z$404,$H$404:$K$404,0))*HLOOKUP(Z$403,$J$400:$R$401,2)</f>
        <v>40</v>
      </c>
      <c r="AA407" s="1004" cm="1">
        <f t="array" ref="AA407">INDEX($H407:$K407,0,MATCH(AA$404,$H$404:$K$404,0))*HLOOKUP(AA$403,$J$400:$R$401,2)</f>
        <v>0</v>
      </c>
      <c r="AB407" s="1004" cm="1">
        <f t="array" ref="AB407">INDEX($H407:$K407,0,MATCH(AB$404,$H$404:$K$404,0))*HLOOKUP(AB$403,$J$400:$R$401,2)</f>
        <v>100</v>
      </c>
      <c r="AC407" s="1004" cm="1">
        <f t="array" ref="AC407">INDEX($H407:$K407,0,MATCH(AC$404,$H$404:$K$404,0))*HLOOKUP(AC$403,$J$400:$R$401,2)</f>
        <v>100</v>
      </c>
      <c r="AD407" s="1004" cm="1">
        <f t="array" ref="AD407">INDEX($H407:$K407,0,MATCH(AD$404,$H$404:$K$404,0))*HLOOKUP(AD$403,$J$400:$R$401,2)</f>
        <v>40</v>
      </c>
      <c r="AE407" s="1004" cm="1">
        <f t="array" ref="AE407">INDEX($H407:$K407,0,MATCH(AE$404,$H$404:$K$404,0))*HLOOKUP(AE$403,$J$400:$R$401,2)</f>
        <v>0</v>
      </c>
      <c r="AF407" s="1004" cm="1">
        <f t="array" ref="AF407">INDEX($H407:$K407,0,MATCH(AF$404,$H$404:$K$404,0))*HLOOKUP(AF$403,$J$400:$R$401,2)</f>
        <v>100</v>
      </c>
      <c r="AG407" s="1004" cm="1">
        <f t="array" ref="AG407">INDEX($H407:$K407,0,MATCH(AG$404,$H$404:$K$404,0))*HLOOKUP(AG$403,$J$400:$R$401,2)</f>
        <v>100</v>
      </c>
      <c r="AH407" s="1004" cm="1">
        <f t="array" ref="AH407">INDEX($H407:$K407,0,MATCH(AH$404,$H$404:$K$404,0))*HLOOKUP(AH$403,$J$400:$R$401,2)</f>
        <v>40</v>
      </c>
      <c r="AI407" s="1004" cm="1">
        <f t="array" ref="AI407">INDEX($H407:$K407,0,MATCH(AI$404,$H$404:$K$404,0))*HLOOKUP(AI$403,$J$400:$R$401,2)</f>
        <v>0</v>
      </c>
      <c r="AJ407" s="1004" cm="1">
        <f t="array" ref="AJ407">INDEX($H407:$K407,0,MATCH(AJ$404,$H$404:$K$404,0))*HLOOKUP(AJ$403,$J$400:$R$401,2)</f>
        <v>100</v>
      </c>
      <c r="AK407" s="1004" cm="1">
        <f t="array" ref="AK407">INDEX($H407:$K407,0,MATCH(AK$404,$H$404:$K$404,0))*HLOOKUP(AK$403,$J$400:$R$401,2)</f>
        <v>100</v>
      </c>
      <c r="AL407" s="1004" cm="1">
        <f t="array" ref="AL407">INDEX($H407:$K407,0,MATCH(AL$404,$H$404:$K$404,0))*HLOOKUP(AL$403,$J$400:$R$401,2)</f>
        <v>40</v>
      </c>
      <c r="AM407" s="1004" cm="1">
        <f t="array" ref="AM407">INDEX($H407:$K407,0,MATCH(AM$404,$H$404:$K$404,0))*HLOOKUP(AM$403,$J$400:$R$401,2)</f>
        <v>0</v>
      </c>
      <c r="AN407" s="1004" cm="1">
        <f t="array" ref="AN407">INDEX($H407:$K407,0,MATCH(AN$404,$H$404:$K$404,0))*HLOOKUP(AN$403,$J$400:$R$401,2)</f>
        <v>100</v>
      </c>
      <c r="AO407" s="1004" cm="1">
        <f t="array" ref="AO407">INDEX($H407:$K407,0,MATCH(AO$404,$H$404:$K$404,0))*HLOOKUP(AO$403,$J$400:$R$401,2)</f>
        <v>100</v>
      </c>
      <c r="AP407" s="1004" cm="1">
        <f t="array" ref="AP407">INDEX($H407:$K407,0,MATCH(AP$404,$H$404:$K$404,0))*HLOOKUP(AP$403,$J$400:$R$401,2)</f>
        <v>40</v>
      </c>
      <c r="AQ407" s="1004" cm="1">
        <f t="array" ref="AQ407">INDEX($H407:$K407,0,MATCH(AQ$404,$H$404:$K$404,0))*HLOOKUP(AQ$403,$J$400:$R$401,2)</f>
        <v>0</v>
      </c>
      <c r="AR407" s="1004" cm="1">
        <f t="array" ref="AR407">INDEX($H407:$K407,0,MATCH(AR$404,$H$404:$K$404,0))*HLOOKUP(AR$403,$J$400:$R$401,2)</f>
        <v>100</v>
      </c>
      <c r="AS407" s="1004" cm="1">
        <f t="array" ref="AS407">INDEX($H407:$K407,0,MATCH(AS$404,$H$404:$K$404,0))*HLOOKUP(AS$403,$J$400:$R$401,2)</f>
        <v>100</v>
      </c>
      <c r="AT407" s="1004" cm="1">
        <f t="array" ref="AT407">INDEX($H407:$K407,0,MATCH(AT$404,$H$404:$K$404,0))*HLOOKUP(AT$403,$J$400:$R$401,2)</f>
        <v>40</v>
      </c>
      <c r="AU407" s="1004"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4" cm="1">
        <f t="array" ref="L408">INDEX($H408:$K408,0,MATCH(L$404,$H$404:$K$404,0))*HLOOKUP(L$403,$J$400:$R$401,2)</f>
        <v>100</v>
      </c>
      <c r="M408" s="1004" cm="1">
        <f t="array" ref="M408">INDEX($H408:$K408,0,MATCH(M$404,$H$404:$K$404,0))*HLOOKUP(M$403,$J$400:$R$401,2)</f>
        <v>100</v>
      </c>
      <c r="N408" s="1004" cm="1">
        <f t="array" ref="N408">INDEX($H408:$K408,0,MATCH(N$404,$H$404:$K$404,0))*HLOOKUP(N$403,$J$400:$R$401,2)</f>
        <v>40</v>
      </c>
      <c r="O408" s="1004" cm="1">
        <f t="array" ref="O408">INDEX($H408:$K408,0,MATCH(O$404,$H$404:$K$404,0))*HLOOKUP(O$403,$J$400:$R$401,2)</f>
        <v>0</v>
      </c>
      <c r="P408" s="1004" cm="1">
        <f t="array" ref="P408">INDEX($H408:$K408,0,MATCH(P$404,$H$404:$K$404,0))*HLOOKUP(P$403,$J$400:$R$401,2)</f>
        <v>100</v>
      </c>
      <c r="Q408" s="1004" cm="1">
        <f t="array" ref="Q408">INDEX($H408:$K408,0,MATCH(Q$404,$H$404:$K$404,0))*HLOOKUP(Q$403,$J$400:$R$401,2)</f>
        <v>100</v>
      </c>
      <c r="R408" s="1004" cm="1">
        <f t="array" ref="R408">INDEX($H408:$K408,0,MATCH(R$404,$H$404:$K$404,0))*HLOOKUP(R$403,$J$400:$R$401,2)</f>
        <v>40</v>
      </c>
      <c r="S408" s="1004" cm="1">
        <f t="array" ref="S408">INDEX($H408:$K408,0,MATCH(S$404,$H$404:$K$404,0))*HLOOKUP(S$403,$J$400:$R$401,2)</f>
        <v>0</v>
      </c>
      <c r="T408" s="1004" cm="1">
        <f t="array" ref="T408">INDEX($H408:$K408,0,MATCH(T$404,$H$404:$K$404,0))*HLOOKUP(T$403,$J$400:$R$401,2)</f>
        <v>100</v>
      </c>
      <c r="U408" s="1004" cm="1">
        <f t="array" ref="U408">INDEX($H408:$K408,0,MATCH(U$404,$H$404:$K$404,0))*HLOOKUP(U$403,$J$400:$R$401,2)</f>
        <v>100</v>
      </c>
      <c r="V408" s="1004" cm="1">
        <f t="array" ref="V408">INDEX($H408:$K408,0,MATCH(V$404,$H$404:$K$404,0))*HLOOKUP(V$403,$J$400:$R$401,2)</f>
        <v>40</v>
      </c>
      <c r="W408" s="1004" cm="1">
        <f t="array" ref="W408">INDEX($H408:$K408,0,MATCH(W$404,$H$404:$K$404,0))*HLOOKUP(W$403,$J$400:$R$401,2)</f>
        <v>0</v>
      </c>
      <c r="X408" s="1004" cm="1">
        <f t="array" ref="X408">INDEX($H408:$K408,0,MATCH(X$404,$H$404:$K$404,0))*HLOOKUP(X$403,$J$400:$R$401,2)</f>
        <v>100</v>
      </c>
      <c r="Y408" s="1004" cm="1">
        <f t="array" ref="Y408">INDEX($H408:$K408,0,MATCH(Y$404,$H$404:$K$404,0))*HLOOKUP(Y$403,$J$400:$R$401,2)</f>
        <v>100</v>
      </c>
      <c r="Z408" s="1004" cm="1">
        <f t="array" ref="Z408">INDEX($H408:$K408,0,MATCH(Z$404,$H$404:$K$404,0))*HLOOKUP(Z$403,$J$400:$R$401,2)</f>
        <v>40</v>
      </c>
      <c r="AA408" s="1004" cm="1">
        <f t="array" ref="AA408">INDEX($H408:$K408,0,MATCH(AA$404,$H$404:$K$404,0))*HLOOKUP(AA$403,$J$400:$R$401,2)</f>
        <v>0</v>
      </c>
      <c r="AB408" s="1004" cm="1">
        <f t="array" ref="AB408">INDEX($H408:$K408,0,MATCH(AB$404,$H$404:$K$404,0))*HLOOKUP(AB$403,$J$400:$R$401,2)</f>
        <v>100</v>
      </c>
      <c r="AC408" s="1004" cm="1">
        <f t="array" ref="AC408">INDEX($H408:$K408,0,MATCH(AC$404,$H$404:$K$404,0))*HLOOKUP(AC$403,$J$400:$R$401,2)</f>
        <v>100</v>
      </c>
      <c r="AD408" s="1004" cm="1">
        <f t="array" ref="AD408">INDEX($H408:$K408,0,MATCH(AD$404,$H$404:$K$404,0))*HLOOKUP(AD$403,$J$400:$R$401,2)</f>
        <v>40</v>
      </c>
      <c r="AE408" s="1004" cm="1">
        <f t="array" ref="AE408">INDEX($H408:$K408,0,MATCH(AE$404,$H$404:$K$404,0))*HLOOKUP(AE$403,$J$400:$R$401,2)</f>
        <v>0</v>
      </c>
      <c r="AF408" s="1004" cm="1">
        <f t="array" ref="AF408">INDEX($H408:$K408,0,MATCH(AF$404,$H$404:$K$404,0))*HLOOKUP(AF$403,$J$400:$R$401,2)</f>
        <v>100</v>
      </c>
      <c r="AG408" s="1004" cm="1">
        <f t="array" ref="AG408">INDEX($H408:$K408,0,MATCH(AG$404,$H$404:$K$404,0))*HLOOKUP(AG$403,$J$400:$R$401,2)</f>
        <v>100</v>
      </c>
      <c r="AH408" s="1004" cm="1">
        <f t="array" ref="AH408">INDEX($H408:$K408,0,MATCH(AH$404,$H$404:$K$404,0))*HLOOKUP(AH$403,$J$400:$R$401,2)</f>
        <v>40</v>
      </c>
      <c r="AI408" s="1004" cm="1">
        <f t="array" ref="AI408">INDEX($H408:$K408,0,MATCH(AI$404,$H$404:$K$404,0))*HLOOKUP(AI$403,$J$400:$R$401,2)</f>
        <v>0</v>
      </c>
      <c r="AJ408" s="1004" cm="1">
        <f t="array" ref="AJ408">INDEX($H408:$K408,0,MATCH(AJ$404,$H$404:$K$404,0))*HLOOKUP(AJ$403,$J$400:$R$401,2)</f>
        <v>100</v>
      </c>
      <c r="AK408" s="1004" cm="1">
        <f t="array" ref="AK408">INDEX($H408:$K408,0,MATCH(AK$404,$H$404:$K$404,0))*HLOOKUP(AK$403,$J$400:$R$401,2)</f>
        <v>100</v>
      </c>
      <c r="AL408" s="1004" cm="1">
        <f t="array" ref="AL408">INDEX($H408:$K408,0,MATCH(AL$404,$H$404:$K$404,0))*HLOOKUP(AL$403,$J$400:$R$401,2)</f>
        <v>40</v>
      </c>
      <c r="AM408" s="1004" cm="1">
        <f t="array" ref="AM408">INDEX($H408:$K408,0,MATCH(AM$404,$H$404:$K$404,0))*HLOOKUP(AM$403,$J$400:$R$401,2)</f>
        <v>0</v>
      </c>
      <c r="AN408" s="1004" cm="1">
        <f t="array" ref="AN408">INDEX($H408:$K408,0,MATCH(AN$404,$H$404:$K$404,0))*HLOOKUP(AN$403,$J$400:$R$401,2)</f>
        <v>100</v>
      </c>
      <c r="AO408" s="1004" cm="1">
        <f t="array" ref="AO408">INDEX($H408:$K408,0,MATCH(AO$404,$H$404:$K$404,0))*HLOOKUP(AO$403,$J$400:$R$401,2)</f>
        <v>100</v>
      </c>
      <c r="AP408" s="1004" cm="1">
        <f t="array" ref="AP408">INDEX($H408:$K408,0,MATCH(AP$404,$H$404:$K$404,0))*HLOOKUP(AP$403,$J$400:$R$401,2)</f>
        <v>40</v>
      </c>
      <c r="AQ408" s="1004" cm="1">
        <f t="array" ref="AQ408">INDEX($H408:$K408,0,MATCH(AQ$404,$H$404:$K$404,0))*HLOOKUP(AQ$403,$J$400:$R$401,2)</f>
        <v>0</v>
      </c>
      <c r="AR408" s="1004" cm="1">
        <f t="array" ref="AR408">INDEX($H408:$K408,0,MATCH(AR$404,$H$404:$K$404,0))*HLOOKUP(AR$403,$J$400:$R$401,2)</f>
        <v>100</v>
      </c>
      <c r="AS408" s="1004" cm="1">
        <f t="array" ref="AS408">INDEX($H408:$K408,0,MATCH(AS$404,$H$404:$K$404,0))*HLOOKUP(AS$403,$J$400:$R$401,2)</f>
        <v>100</v>
      </c>
      <c r="AT408" s="1004" cm="1">
        <f t="array" ref="AT408">INDEX($H408:$K408,0,MATCH(AT$404,$H$404:$K$404,0))*HLOOKUP(AT$403,$J$400:$R$401,2)</f>
        <v>40</v>
      </c>
      <c r="AU408" s="1004"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4" cm="1">
        <f t="array" ref="L409">INDEX($H409:$K409,0,MATCH(L$404,$H$404:$K$404,0))*HLOOKUP(L$403,$J$400:$R$401,2)</f>
        <v>0</v>
      </c>
      <c r="M409" s="1004" cm="1">
        <f t="array" ref="M409">INDEX($H409:$K409,0,MATCH(M$404,$H$404:$K$404,0))*HLOOKUP(M$403,$J$400:$R$401,2)</f>
        <v>0</v>
      </c>
      <c r="N409" s="1004" cm="1">
        <f t="array" ref="N409">INDEX($H409:$K409,0,MATCH(N$404,$H$404:$K$404,0))*HLOOKUP(N$403,$J$400:$R$401,2)</f>
        <v>0</v>
      </c>
      <c r="O409" s="1004" cm="1">
        <f t="array" ref="O409">INDEX($H409:$K409,0,MATCH(O$404,$H$404:$K$404,0))*HLOOKUP(O$403,$J$400:$R$401,2)</f>
        <v>0</v>
      </c>
      <c r="P409" s="1004" cm="1">
        <f t="array" ref="P409">INDEX($H409:$K409,0,MATCH(P$404,$H$404:$K$404,0))*HLOOKUP(P$403,$J$400:$R$401,2)</f>
        <v>0</v>
      </c>
      <c r="Q409" s="1004" cm="1">
        <f t="array" ref="Q409">INDEX($H409:$K409,0,MATCH(Q$404,$H$404:$K$404,0))*HLOOKUP(Q$403,$J$400:$R$401,2)</f>
        <v>0</v>
      </c>
      <c r="R409" s="1004" cm="1">
        <f t="array" ref="R409">INDEX($H409:$K409,0,MATCH(R$404,$H$404:$K$404,0))*HLOOKUP(R$403,$J$400:$R$401,2)</f>
        <v>0</v>
      </c>
      <c r="S409" s="1004" cm="1">
        <f t="array" ref="S409">INDEX($H409:$K409,0,MATCH(S$404,$H$404:$K$404,0))*HLOOKUP(S$403,$J$400:$R$401,2)</f>
        <v>0</v>
      </c>
      <c r="T409" s="1004" cm="1">
        <f t="array" ref="T409">INDEX($H409:$K409,0,MATCH(T$404,$H$404:$K$404,0))*HLOOKUP(T$403,$J$400:$R$401,2)</f>
        <v>0</v>
      </c>
      <c r="U409" s="1004" cm="1">
        <f t="array" ref="U409">INDEX($H409:$K409,0,MATCH(U$404,$H$404:$K$404,0))*HLOOKUP(U$403,$J$400:$R$401,2)</f>
        <v>0</v>
      </c>
      <c r="V409" s="1004" cm="1">
        <f t="array" ref="V409">INDEX($H409:$K409,0,MATCH(V$404,$H$404:$K$404,0))*HLOOKUP(V$403,$J$400:$R$401,2)</f>
        <v>0</v>
      </c>
      <c r="W409" s="1004" cm="1">
        <f t="array" ref="W409">INDEX($H409:$K409,0,MATCH(W$404,$H$404:$K$404,0))*HLOOKUP(W$403,$J$400:$R$401,2)</f>
        <v>0</v>
      </c>
      <c r="X409" s="1004" cm="1">
        <f t="array" ref="X409">INDEX($H409:$K409,0,MATCH(X$404,$H$404:$K$404,0))*HLOOKUP(X$403,$J$400:$R$401,2)</f>
        <v>0</v>
      </c>
      <c r="Y409" s="1004" cm="1">
        <f t="array" ref="Y409">INDEX($H409:$K409,0,MATCH(Y$404,$H$404:$K$404,0))*HLOOKUP(Y$403,$J$400:$R$401,2)</f>
        <v>0</v>
      </c>
      <c r="Z409" s="1004" cm="1">
        <f t="array" ref="Z409">INDEX($H409:$K409,0,MATCH(Z$404,$H$404:$K$404,0))*HLOOKUP(Z$403,$J$400:$R$401,2)</f>
        <v>0</v>
      </c>
      <c r="AA409" s="1004" cm="1">
        <f t="array" ref="AA409">INDEX($H409:$K409,0,MATCH(AA$404,$H$404:$K$404,0))*HLOOKUP(AA$403,$J$400:$R$401,2)</f>
        <v>0</v>
      </c>
      <c r="AB409" s="1004" cm="1">
        <f t="array" ref="AB409">INDEX($H409:$K409,0,MATCH(AB$404,$H$404:$K$404,0))*HLOOKUP(AB$403,$J$400:$R$401,2)</f>
        <v>0</v>
      </c>
      <c r="AC409" s="1004" cm="1">
        <f t="array" ref="AC409">INDEX($H409:$K409,0,MATCH(AC$404,$H$404:$K$404,0))*HLOOKUP(AC$403,$J$400:$R$401,2)</f>
        <v>0</v>
      </c>
      <c r="AD409" s="1004" cm="1">
        <f t="array" ref="AD409">INDEX($H409:$K409,0,MATCH(AD$404,$H$404:$K$404,0))*HLOOKUP(AD$403,$J$400:$R$401,2)</f>
        <v>0</v>
      </c>
      <c r="AE409" s="1004" cm="1">
        <f t="array" ref="AE409">INDEX($H409:$K409,0,MATCH(AE$404,$H$404:$K$404,0))*HLOOKUP(AE$403,$J$400:$R$401,2)</f>
        <v>0</v>
      </c>
      <c r="AF409" s="1004" cm="1">
        <f t="array" ref="AF409">INDEX($H409:$K409,0,MATCH(AF$404,$H$404:$K$404,0))*HLOOKUP(AF$403,$J$400:$R$401,2)</f>
        <v>0</v>
      </c>
      <c r="AG409" s="1004" cm="1">
        <f t="array" ref="AG409">INDEX($H409:$K409,0,MATCH(AG$404,$H$404:$K$404,0))*HLOOKUP(AG$403,$J$400:$R$401,2)</f>
        <v>0</v>
      </c>
      <c r="AH409" s="1004" cm="1">
        <f t="array" ref="AH409">INDEX($H409:$K409,0,MATCH(AH$404,$H$404:$K$404,0))*HLOOKUP(AH$403,$J$400:$R$401,2)</f>
        <v>0</v>
      </c>
      <c r="AI409" s="1004" cm="1">
        <f t="array" ref="AI409">INDEX($H409:$K409,0,MATCH(AI$404,$H$404:$K$404,0))*HLOOKUP(AI$403,$J$400:$R$401,2)</f>
        <v>0</v>
      </c>
      <c r="AJ409" s="1004" cm="1">
        <f t="array" ref="AJ409">INDEX($H409:$K409,0,MATCH(AJ$404,$H$404:$K$404,0))*HLOOKUP(AJ$403,$J$400:$R$401,2)</f>
        <v>0</v>
      </c>
      <c r="AK409" s="1004" cm="1">
        <f t="array" ref="AK409">INDEX($H409:$K409,0,MATCH(AK$404,$H$404:$K$404,0))*HLOOKUP(AK$403,$J$400:$R$401,2)</f>
        <v>0</v>
      </c>
      <c r="AL409" s="1004" cm="1">
        <f t="array" ref="AL409">INDEX($H409:$K409,0,MATCH(AL$404,$H$404:$K$404,0))*HLOOKUP(AL$403,$J$400:$R$401,2)</f>
        <v>0</v>
      </c>
      <c r="AM409" s="1004" cm="1">
        <f t="array" ref="AM409">INDEX($H409:$K409,0,MATCH(AM$404,$H$404:$K$404,0))*HLOOKUP(AM$403,$J$400:$R$401,2)</f>
        <v>0</v>
      </c>
      <c r="AN409" s="1004" cm="1">
        <f t="array" ref="AN409">INDEX($H409:$K409,0,MATCH(AN$404,$H$404:$K$404,0))*HLOOKUP(AN$403,$J$400:$R$401,2)</f>
        <v>0</v>
      </c>
      <c r="AO409" s="1004" cm="1">
        <f t="array" ref="AO409">INDEX($H409:$K409,0,MATCH(AO$404,$H$404:$K$404,0))*HLOOKUP(AO$403,$J$400:$R$401,2)</f>
        <v>0</v>
      </c>
      <c r="AP409" s="1004" cm="1">
        <f t="array" ref="AP409">INDEX($H409:$K409,0,MATCH(AP$404,$H$404:$K$404,0))*HLOOKUP(AP$403,$J$400:$R$401,2)</f>
        <v>0</v>
      </c>
      <c r="AQ409" s="1004" cm="1">
        <f t="array" ref="AQ409">INDEX($H409:$K409,0,MATCH(AQ$404,$H$404:$K$404,0))*HLOOKUP(AQ$403,$J$400:$R$401,2)</f>
        <v>0</v>
      </c>
      <c r="AR409" s="1004" cm="1">
        <f t="array" ref="AR409">INDEX($H409:$K409,0,MATCH(AR$404,$H$404:$K$404,0))*HLOOKUP(AR$403,$J$400:$R$401,2)</f>
        <v>0</v>
      </c>
      <c r="AS409" s="1004" cm="1">
        <f t="array" ref="AS409">INDEX($H409:$K409,0,MATCH(AS$404,$H$404:$K$404,0))*HLOOKUP(AS$403,$J$400:$R$401,2)</f>
        <v>0</v>
      </c>
      <c r="AT409" s="1004" cm="1">
        <f t="array" ref="AT409">INDEX($H409:$K409,0,MATCH(AT$404,$H$404:$K$404,0))*HLOOKUP(AT$403,$J$400:$R$401,2)</f>
        <v>0</v>
      </c>
      <c r="AU409" s="1004"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4" cm="1">
        <f t="array" ref="L410">INDEX($H410:$K410,0,MATCH(L$404,$H$404:$K$404,0))*HLOOKUP(L$403,$J$400:$R$401,2)</f>
        <v>0</v>
      </c>
      <c r="M410" s="1004" cm="1">
        <f t="array" ref="M410">INDEX($H410:$K410,0,MATCH(M$404,$H$404:$K$404,0))*HLOOKUP(M$403,$J$400:$R$401,2)</f>
        <v>0</v>
      </c>
      <c r="N410" s="1004" cm="1">
        <f t="array" ref="N410">INDEX($H410:$K410,0,MATCH(N$404,$H$404:$K$404,0))*HLOOKUP(N$403,$J$400:$R$401,2)</f>
        <v>0</v>
      </c>
      <c r="O410" s="1004" cm="1">
        <f t="array" ref="O410">INDEX($H410:$K410,0,MATCH(O$404,$H$404:$K$404,0))*HLOOKUP(O$403,$J$400:$R$401,2)</f>
        <v>0</v>
      </c>
      <c r="P410" s="1004" cm="1">
        <f t="array" ref="P410">INDEX($H410:$K410,0,MATCH(P$404,$H$404:$K$404,0))*HLOOKUP(P$403,$J$400:$R$401,2)</f>
        <v>0</v>
      </c>
      <c r="Q410" s="1004" cm="1">
        <f t="array" ref="Q410">INDEX($H410:$K410,0,MATCH(Q$404,$H$404:$K$404,0))*HLOOKUP(Q$403,$J$400:$R$401,2)</f>
        <v>0</v>
      </c>
      <c r="R410" s="1004" cm="1">
        <f t="array" ref="R410">INDEX($H410:$K410,0,MATCH(R$404,$H$404:$K$404,0))*HLOOKUP(R$403,$J$400:$R$401,2)</f>
        <v>0</v>
      </c>
      <c r="S410" s="1004" cm="1">
        <f t="array" ref="S410">INDEX($H410:$K410,0,MATCH(S$404,$H$404:$K$404,0))*HLOOKUP(S$403,$J$400:$R$401,2)</f>
        <v>0</v>
      </c>
      <c r="T410" s="1004" cm="1">
        <f t="array" ref="T410">INDEX($H410:$K410,0,MATCH(T$404,$H$404:$K$404,0))*HLOOKUP(T$403,$J$400:$R$401,2)</f>
        <v>0</v>
      </c>
      <c r="U410" s="1004" cm="1">
        <f t="array" ref="U410">INDEX($H410:$K410,0,MATCH(U$404,$H$404:$K$404,0))*HLOOKUP(U$403,$J$400:$R$401,2)</f>
        <v>0</v>
      </c>
      <c r="V410" s="1004" cm="1">
        <f t="array" ref="V410">INDEX($H410:$K410,0,MATCH(V$404,$H$404:$K$404,0))*HLOOKUP(V$403,$J$400:$R$401,2)</f>
        <v>0</v>
      </c>
      <c r="W410" s="1004" cm="1">
        <f t="array" ref="W410">INDEX($H410:$K410,0,MATCH(W$404,$H$404:$K$404,0))*HLOOKUP(W$403,$J$400:$R$401,2)</f>
        <v>0</v>
      </c>
      <c r="X410" s="1004" cm="1">
        <f t="array" ref="X410">INDEX($H410:$K410,0,MATCH(X$404,$H$404:$K$404,0))*HLOOKUP(X$403,$J$400:$R$401,2)</f>
        <v>0</v>
      </c>
      <c r="Y410" s="1004" cm="1">
        <f t="array" ref="Y410">INDEX($H410:$K410,0,MATCH(Y$404,$H$404:$K$404,0))*HLOOKUP(Y$403,$J$400:$R$401,2)</f>
        <v>0</v>
      </c>
      <c r="Z410" s="1004" cm="1">
        <f t="array" ref="Z410">INDEX($H410:$K410,0,MATCH(Z$404,$H$404:$K$404,0))*HLOOKUP(Z$403,$J$400:$R$401,2)</f>
        <v>0</v>
      </c>
      <c r="AA410" s="1004" cm="1">
        <f t="array" ref="AA410">INDEX($H410:$K410,0,MATCH(AA$404,$H$404:$K$404,0))*HLOOKUP(AA$403,$J$400:$R$401,2)</f>
        <v>0</v>
      </c>
      <c r="AB410" s="1004" cm="1">
        <f t="array" ref="AB410">INDEX($H410:$K410,0,MATCH(AB$404,$H$404:$K$404,0))*HLOOKUP(AB$403,$J$400:$R$401,2)</f>
        <v>0</v>
      </c>
      <c r="AC410" s="1004" cm="1">
        <f t="array" ref="AC410">INDEX($H410:$K410,0,MATCH(AC$404,$H$404:$K$404,0))*HLOOKUP(AC$403,$J$400:$R$401,2)</f>
        <v>0</v>
      </c>
      <c r="AD410" s="1004" cm="1">
        <f t="array" ref="AD410">INDEX($H410:$K410,0,MATCH(AD$404,$H$404:$K$404,0))*HLOOKUP(AD$403,$J$400:$R$401,2)</f>
        <v>0</v>
      </c>
      <c r="AE410" s="1004" cm="1">
        <f t="array" ref="AE410">INDEX($H410:$K410,0,MATCH(AE$404,$H$404:$K$404,0))*HLOOKUP(AE$403,$J$400:$R$401,2)</f>
        <v>0</v>
      </c>
      <c r="AF410" s="1004" cm="1">
        <f t="array" ref="AF410">INDEX($H410:$K410,0,MATCH(AF$404,$H$404:$K$404,0))*HLOOKUP(AF$403,$J$400:$R$401,2)</f>
        <v>0</v>
      </c>
      <c r="AG410" s="1004" cm="1">
        <f t="array" ref="AG410">INDEX($H410:$K410,0,MATCH(AG$404,$H$404:$K$404,0))*HLOOKUP(AG$403,$J$400:$R$401,2)</f>
        <v>0</v>
      </c>
      <c r="AH410" s="1004" cm="1">
        <f t="array" ref="AH410">INDEX($H410:$K410,0,MATCH(AH$404,$H$404:$K$404,0))*HLOOKUP(AH$403,$J$400:$R$401,2)</f>
        <v>0</v>
      </c>
      <c r="AI410" s="1004" cm="1">
        <f t="array" ref="AI410">INDEX($H410:$K410,0,MATCH(AI$404,$H$404:$K$404,0))*HLOOKUP(AI$403,$J$400:$R$401,2)</f>
        <v>0</v>
      </c>
      <c r="AJ410" s="1004" cm="1">
        <f t="array" ref="AJ410">INDEX($H410:$K410,0,MATCH(AJ$404,$H$404:$K$404,0))*HLOOKUP(AJ$403,$J$400:$R$401,2)</f>
        <v>0</v>
      </c>
      <c r="AK410" s="1004" cm="1">
        <f t="array" ref="AK410">INDEX($H410:$K410,0,MATCH(AK$404,$H$404:$K$404,0))*HLOOKUP(AK$403,$J$400:$R$401,2)</f>
        <v>0</v>
      </c>
      <c r="AL410" s="1004" cm="1">
        <f t="array" ref="AL410">INDEX($H410:$K410,0,MATCH(AL$404,$H$404:$K$404,0))*HLOOKUP(AL$403,$J$400:$R$401,2)</f>
        <v>0</v>
      </c>
      <c r="AM410" s="1004" cm="1">
        <f t="array" ref="AM410">INDEX($H410:$K410,0,MATCH(AM$404,$H$404:$K$404,0))*HLOOKUP(AM$403,$J$400:$R$401,2)</f>
        <v>0</v>
      </c>
      <c r="AN410" s="1004" cm="1">
        <f t="array" ref="AN410">INDEX($H410:$K410,0,MATCH(AN$404,$H$404:$K$404,0))*HLOOKUP(AN$403,$J$400:$R$401,2)</f>
        <v>0</v>
      </c>
      <c r="AO410" s="1004" cm="1">
        <f t="array" ref="AO410">INDEX($H410:$K410,0,MATCH(AO$404,$H$404:$K$404,0))*HLOOKUP(AO$403,$J$400:$R$401,2)</f>
        <v>0</v>
      </c>
      <c r="AP410" s="1004" cm="1">
        <f t="array" ref="AP410">INDEX($H410:$K410,0,MATCH(AP$404,$H$404:$K$404,0))*HLOOKUP(AP$403,$J$400:$R$401,2)</f>
        <v>0</v>
      </c>
      <c r="AQ410" s="1004" cm="1">
        <f t="array" ref="AQ410">INDEX($H410:$K410,0,MATCH(AQ$404,$H$404:$K$404,0))*HLOOKUP(AQ$403,$J$400:$R$401,2)</f>
        <v>0</v>
      </c>
      <c r="AR410" s="1004" cm="1">
        <f t="array" ref="AR410">INDEX($H410:$K410,0,MATCH(AR$404,$H$404:$K$404,0))*HLOOKUP(AR$403,$J$400:$R$401,2)</f>
        <v>0</v>
      </c>
      <c r="AS410" s="1004" cm="1">
        <f t="array" ref="AS410">INDEX($H410:$K410,0,MATCH(AS$404,$H$404:$K$404,0))*HLOOKUP(AS$403,$J$400:$R$401,2)</f>
        <v>0</v>
      </c>
      <c r="AT410" s="1004" cm="1">
        <f t="array" ref="AT410">INDEX($H410:$K410,0,MATCH(AT$404,$H$404:$K$404,0))*HLOOKUP(AT$403,$J$400:$R$401,2)</f>
        <v>0</v>
      </c>
      <c r="AU410" s="1004"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4" cm="1">
        <f t="array" ref="L411">INDEX($H411:$K411,0,MATCH(L$404,$H$404:$K$404,0))*HLOOKUP(L$403,$J$400:$R$401,2)</f>
        <v>100</v>
      </c>
      <c r="M411" s="1004" cm="1">
        <f t="array" ref="M411">INDEX($H411:$K411,0,MATCH(M$404,$H$404:$K$404,0))*HLOOKUP(M$403,$J$400:$R$401,2)</f>
        <v>120</v>
      </c>
      <c r="N411" s="1004" cm="1">
        <f t="array" ref="N411">INDEX($H411:$K411,0,MATCH(N$404,$H$404:$K$404,0))*HLOOKUP(N$403,$J$400:$R$401,2)</f>
        <v>100</v>
      </c>
      <c r="O411" s="1004" cm="1">
        <f t="array" ref="O411">INDEX($H411:$K411,0,MATCH(O$404,$H$404:$K$404,0))*HLOOKUP(O$403,$J$400:$R$401,2)</f>
        <v>0</v>
      </c>
      <c r="P411" s="1004" cm="1">
        <f t="array" ref="P411">INDEX($H411:$K411,0,MATCH(P$404,$H$404:$K$404,0))*HLOOKUP(P$403,$J$400:$R$401,2)</f>
        <v>100</v>
      </c>
      <c r="Q411" s="1004" cm="1">
        <f t="array" ref="Q411">INDEX($H411:$K411,0,MATCH(Q$404,$H$404:$K$404,0))*HLOOKUP(Q$403,$J$400:$R$401,2)</f>
        <v>120</v>
      </c>
      <c r="R411" s="1004" cm="1">
        <f t="array" ref="R411">INDEX($H411:$K411,0,MATCH(R$404,$H$404:$K$404,0))*HLOOKUP(R$403,$J$400:$R$401,2)</f>
        <v>100</v>
      </c>
      <c r="S411" s="1004" cm="1">
        <f t="array" ref="S411">INDEX($H411:$K411,0,MATCH(S$404,$H$404:$K$404,0))*HLOOKUP(S$403,$J$400:$R$401,2)</f>
        <v>0</v>
      </c>
      <c r="T411" s="1004" cm="1">
        <f t="array" ref="T411">INDEX($H411:$K411,0,MATCH(T$404,$H$404:$K$404,0))*HLOOKUP(T$403,$J$400:$R$401,2)</f>
        <v>100</v>
      </c>
      <c r="U411" s="1004" cm="1">
        <f t="array" ref="U411">INDEX($H411:$K411,0,MATCH(U$404,$H$404:$K$404,0))*HLOOKUP(U$403,$J$400:$R$401,2)</f>
        <v>120</v>
      </c>
      <c r="V411" s="1004" cm="1">
        <f t="array" ref="V411">INDEX($H411:$K411,0,MATCH(V$404,$H$404:$K$404,0))*HLOOKUP(V$403,$J$400:$R$401,2)</f>
        <v>100</v>
      </c>
      <c r="W411" s="1004" cm="1">
        <f t="array" ref="W411">INDEX($H411:$K411,0,MATCH(W$404,$H$404:$K$404,0))*HLOOKUP(W$403,$J$400:$R$401,2)</f>
        <v>0</v>
      </c>
      <c r="X411" s="1004" cm="1">
        <f t="array" ref="X411">INDEX($H411:$K411,0,MATCH(X$404,$H$404:$K$404,0))*HLOOKUP(X$403,$J$400:$R$401,2)</f>
        <v>100</v>
      </c>
      <c r="Y411" s="1004" cm="1">
        <f t="array" ref="Y411">INDEX($H411:$K411,0,MATCH(Y$404,$H$404:$K$404,0))*HLOOKUP(Y$403,$J$400:$R$401,2)</f>
        <v>120</v>
      </c>
      <c r="Z411" s="1004" cm="1">
        <f t="array" ref="Z411">INDEX($H411:$K411,0,MATCH(Z$404,$H$404:$K$404,0))*HLOOKUP(Z$403,$J$400:$R$401,2)</f>
        <v>100</v>
      </c>
      <c r="AA411" s="1004" cm="1">
        <f t="array" ref="AA411">INDEX($H411:$K411,0,MATCH(AA$404,$H$404:$K$404,0))*HLOOKUP(AA$403,$J$400:$R$401,2)</f>
        <v>0</v>
      </c>
      <c r="AB411" s="1004" cm="1">
        <f t="array" ref="AB411">INDEX($H411:$K411,0,MATCH(AB$404,$H$404:$K$404,0))*HLOOKUP(AB$403,$J$400:$R$401,2)</f>
        <v>100</v>
      </c>
      <c r="AC411" s="1004" cm="1">
        <f t="array" ref="AC411">INDEX($H411:$K411,0,MATCH(AC$404,$H$404:$K$404,0))*HLOOKUP(AC$403,$J$400:$R$401,2)</f>
        <v>120</v>
      </c>
      <c r="AD411" s="1004" cm="1">
        <f t="array" ref="AD411">INDEX($H411:$K411,0,MATCH(AD$404,$H$404:$K$404,0))*HLOOKUP(AD$403,$J$400:$R$401,2)</f>
        <v>100</v>
      </c>
      <c r="AE411" s="1004" cm="1">
        <f t="array" ref="AE411">INDEX($H411:$K411,0,MATCH(AE$404,$H$404:$K$404,0))*HLOOKUP(AE$403,$J$400:$R$401,2)</f>
        <v>0</v>
      </c>
      <c r="AF411" s="1004" cm="1">
        <f t="array" ref="AF411">INDEX($H411:$K411,0,MATCH(AF$404,$H$404:$K$404,0))*HLOOKUP(AF$403,$J$400:$R$401,2)</f>
        <v>100</v>
      </c>
      <c r="AG411" s="1004" cm="1">
        <f t="array" ref="AG411">INDEX($H411:$K411,0,MATCH(AG$404,$H$404:$K$404,0))*HLOOKUP(AG$403,$J$400:$R$401,2)</f>
        <v>120</v>
      </c>
      <c r="AH411" s="1004" cm="1">
        <f t="array" ref="AH411">INDEX($H411:$K411,0,MATCH(AH$404,$H$404:$K$404,0))*HLOOKUP(AH$403,$J$400:$R$401,2)</f>
        <v>100</v>
      </c>
      <c r="AI411" s="1004" cm="1">
        <f t="array" ref="AI411">INDEX($H411:$K411,0,MATCH(AI$404,$H$404:$K$404,0))*HLOOKUP(AI$403,$J$400:$R$401,2)</f>
        <v>0</v>
      </c>
      <c r="AJ411" s="1004" cm="1">
        <f t="array" ref="AJ411">INDEX($H411:$K411,0,MATCH(AJ$404,$H$404:$K$404,0))*HLOOKUP(AJ$403,$J$400:$R$401,2)</f>
        <v>100</v>
      </c>
      <c r="AK411" s="1004" cm="1">
        <f t="array" ref="AK411">INDEX($H411:$K411,0,MATCH(AK$404,$H$404:$K$404,0))*HLOOKUP(AK$403,$J$400:$R$401,2)</f>
        <v>120</v>
      </c>
      <c r="AL411" s="1004" cm="1">
        <f t="array" ref="AL411">INDEX($H411:$K411,0,MATCH(AL$404,$H$404:$K$404,0))*HLOOKUP(AL$403,$J$400:$R$401,2)</f>
        <v>100</v>
      </c>
      <c r="AM411" s="1004" cm="1">
        <f t="array" ref="AM411">INDEX($H411:$K411,0,MATCH(AM$404,$H$404:$K$404,0))*HLOOKUP(AM$403,$J$400:$R$401,2)</f>
        <v>0</v>
      </c>
      <c r="AN411" s="1004" cm="1">
        <f t="array" ref="AN411">INDEX($H411:$K411,0,MATCH(AN$404,$H$404:$K$404,0))*HLOOKUP(AN$403,$J$400:$R$401,2)</f>
        <v>100</v>
      </c>
      <c r="AO411" s="1004" cm="1">
        <f t="array" ref="AO411">INDEX($H411:$K411,0,MATCH(AO$404,$H$404:$K$404,0))*HLOOKUP(AO$403,$J$400:$R$401,2)</f>
        <v>120</v>
      </c>
      <c r="AP411" s="1004" cm="1">
        <f t="array" ref="AP411">INDEX($H411:$K411,0,MATCH(AP$404,$H$404:$K$404,0))*HLOOKUP(AP$403,$J$400:$R$401,2)</f>
        <v>100</v>
      </c>
      <c r="AQ411" s="1004" cm="1">
        <f t="array" ref="AQ411">INDEX($H411:$K411,0,MATCH(AQ$404,$H$404:$K$404,0))*HLOOKUP(AQ$403,$J$400:$R$401,2)</f>
        <v>0</v>
      </c>
      <c r="AR411" s="1004" cm="1">
        <f t="array" ref="AR411">INDEX($H411:$K411,0,MATCH(AR$404,$H$404:$K$404,0))*HLOOKUP(AR$403,$J$400:$R$401,2)</f>
        <v>100</v>
      </c>
      <c r="AS411" s="1004" cm="1">
        <f t="array" ref="AS411">INDEX($H411:$K411,0,MATCH(AS$404,$H$404:$K$404,0))*HLOOKUP(AS$403,$J$400:$R$401,2)</f>
        <v>120</v>
      </c>
      <c r="AT411" s="1004" cm="1">
        <f t="array" ref="AT411">INDEX($H411:$K411,0,MATCH(AT$404,$H$404:$K$404,0))*HLOOKUP(AT$403,$J$400:$R$401,2)</f>
        <v>100</v>
      </c>
      <c r="AU411" s="1004"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4" cm="1">
        <f t="array" ref="L412">INDEX($H412:$K412,0,MATCH(L$404,$H$404:$K$404,0))*HLOOKUP(L$403,$J$400:$R$401,2)</f>
        <v>100</v>
      </c>
      <c r="M412" s="1004" cm="1">
        <f t="array" ref="M412">INDEX($H412:$K412,0,MATCH(M$404,$H$404:$K$404,0))*HLOOKUP(M$403,$J$400:$R$401,2)</f>
        <v>150</v>
      </c>
      <c r="N412" s="1004" cm="1">
        <f t="array" ref="N412">INDEX($H412:$K412,0,MATCH(N$404,$H$404:$K$404,0))*HLOOKUP(N$403,$J$400:$R$401,2)</f>
        <v>0</v>
      </c>
      <c r="O412" s="1004" cm="1">
        <f t="array" ref="O412">INDEX($H412:$K412,0,MATCH(O$404,$H$404:$K$404,0))*HLOOKUP(O$403,$J$400:$R$401,2)</f>
        <v>150</v>
      </c>
      <c r="P412" s="1004" cm="1">
        <f t="array" ref="P412">INDEX($H412:$K412,0,MATCH(P$404,$H$404:$K$404,0))*HLOOKUP(P$403,$J$400:$R$401,2)</f>
        <v>100</v>
      </c>
      <c r="Q412" s="1004" cm="1">
        <f t="array" ref="Q412">INDEX($H412:$K412,0,MATCH(Q$404,$H$404:$K$404,0))*HLOOKUP(Q$403,$J$400:$R$401,2)</f>
        <v>150</v>
      </c>
      <c r="R412" s="1004" cm="1">
        <f t="array" ref="R412">INDEX($H412:$K412,0,MATCH(R$404,$H$404:$K$404,0))*HLOOKUP(R$403,$J$400:$R$401,2)</f>
        <v>0</v>
      </c>
      <c r="S412" s="1004" cm="1">
        <f t="array" ref="S412">INDEX($H412:$K412,0,MATCH(S$404,$H$404:$K$404,0))*HLOOKUP(S$403,$J$400:$R$401,2)</f>
        <v>150</v>
      </c>
      <c r="T412" s="1004" cm="1">
        <f t="array" ref="T412">INDEX($H412:$K412,0,MATCH(T$404,$H$404:$K$404,0))*HLOOKUP(T$403,$J$400:$R$401,2)</f>
        <v>100</v>
      </c>
      <c r="U412" s="1004" cm="1">
        <f t="array" ref="U412">INDEX($H412:$K412,0,MATCH(U$404,$H$404:$K$404,0))*HLOOKUP(U$403,$J$400:$R$401,2)</f>
        <v>150</v>
      </c>
      <c r="V412" s="1004" cm="1">
        <f t="array" ref="V412">INDEX($H412:$K412,0,MATCH(V$404,$H$404:$K$404,0))*HLOOKUP(V$403,$J$400:$R$401,2)</f>
        <v>0</v>
      </c>
      <c r="W412" s="1004" cm="1">
        <f t="array" ref="W412">INDEX($H412:$K412,0,MATCH(W$404,$H$404:$K$404,0))*HLOOKUP(W$403,$J$400:$R$401,2)</f>
        <v>150</v>
      </c>
      <c r="X412" s="1004" cm="1">
        <f t="array" ref="X412">INDEX($H412:$K412,0,MATCH(X$404,$H$404:$K$404,0))*HLOOKUP(X$403,$J$400:$R$401,2)</f>
        <v>100</v>
      </c>
      <c r="Y412" s="1004" cm="1">
        <f t="array" ref="Y412">INDEX($H412:$K412,0,MATCH(Y$404,$H$404:$K$404,0))*HLOOKUP(Y$403,$J$400:$R$401,2)</f>
        <v>150</v>
      </c>
      <c r="Z412" s="1004" cm="1">
        <f t="array" ref="Z412">INDEX($H412:$K412,0,MATCH(Z$404,$H$404:$K$404,0))*HLOOKUP(Z$403,$J$400:$R$401,2)</f>
        <v>0</v>
      </c>
      <c r="AA412" s="1004" cm="1">
        <f t="array" ref="AA412">INDEX($H412:$K412,0,MATCH(AA$404,$H$404:$K$404,0))*HLOOKUP(AA$403,$J$400:$R$401,2)</f>
        <v>150</v>
      </c>
      <c r="AB412" s="1004" cm="1">
        <f t="array" ref="AB412">INDEX($H412:$K412,0,MATCH(AB$404,$H$404:$K$404,0))*HLOOKUP(AB$403,$J$400:$R$401,2)</f>
        <v>100</v>
      </c>
      <c r="AC412" s="1004" cm="1">
        <f t="array" ref="AC412">INDEX($H412:$K412,0,MATCH(AC$404,$H$404:$K$404,0))*HLOOKUP(AC$403,$J$400:$R$401,2)</f>
        <v>150</v>
      </c>
      <c r="AD412" s="1004" cm="1">
        <f t="array" ref="AD412">INDEX($H412:$K412,0,MATCH(AD$404,$H$404:$K$404,0))*HLOOKUP(AD$403,$J$400:$R$401,2)</f>
        <v>0</v>
      </c>
      <c r="AE412" s="1004" cm="1">
        <f t="array" ref="AE412">INDEX($H412:$K412,0,MATCH(AE$404,$H$404:$K$404,0))*HLOOKUP(AE$403,$J$400:$R$401,2)</f>
        <v>150</v>
      </c>
      <c r="AF412" s="1004" cm="1">
        <f t="array" ref="AF412">INDEX($H412:$K412,0,MATCH(AF$404,$H$404:$K$404,0))*HLOOKUP(AF$403,$J$400:$R$401,2)</f>
        <v>100</v>
      </c>
      <c r="AG412" s="1004" cm="1">
        <f t="array" ref="AG412">INDEX($H412:$K412,0,MATCH(AG$404,$H$404:$K$404,0))*HLOOKUP(AG$403,$J$400:$R$401,2)</f>
        <v>150</v>
      </c>
      <c r="AH412" s="1004" cm="1">
        <f t="array" ref="AH412">INDEX($H412:$K412,0,MATCH(AH$404,$H$404:$K$404,0))*HLOOKUP(AH$403,$J$400:$R$401,2)</f>
        <v>0</v>
      </c>
      <c r="AI412" s="1004" cm="1">
        <f t="array" ref="AI412">INDEX($H412:$K412,0,MATCH(AI$404,$H$404:$K$404,0))*HLOOKUP(AI$403,$J$400:$R$401,2)</f>
        <v>150</v>
      </c>
      <c r="AJ412" s="1004" cm="1">
        <f t="array" ref="AJ412">INDEX($H412:$K412,0,MATCH(AJ$404,$H$404:$K$404,0))*HLOOKUP(AJ$403,$J$400:$R$401,2)</f>
        <v>100</v>
      </c>
      <c r="AK412" s="1004" cm="1">
        <f t="array" ref="AK412">INDEX($H412:$K412,0,MATCH(AK$404,$H$404:$K$404,0))*HLOOKUP(AK$403,$J$400:$R$401,2)</f>
        <v>150</v>
      </c>
      <c r="AL412" s="1004" cm="1">
        <f t="array" ref="AL412">INDEX($H412:$K412,0,MATCH(AL$404,$H$404:$K$404,0))*HLOOKUP(AL$403,$J$400:$R$401,2)</f>
        <v>0</v>
      </c>
      <c r="AM412" s="1004" cm="1">
        <f t="array" ref="AM412">INDEX($H412:$K412,0,MATCH(AM$404,$H$404:$K$404,0))*HLOOKUP(AM$403,$J$400:$R$401,2)</f>
        <v>150</v>
      </c>
      <c r="AN412" s="1004" cm="1">
        <f t="array" ref="AN412">INDEX($H412:$K412,0,MATCH(AN$404,$H$404:$K$404,0))*HLOOKUP(AN$403,$J$400:$R$401,2)</f>
        <v>100</v>
      </c>
      <c r="AO412" s="1004" cm="1">
        <f t="array" ref="AO412">INDEX($H412:$K412,0,MATCH(AO$404,$H$404:$K$404,0))*HLOOKUP(AO$403,$J$400:$R$401,2)</f>
        <v>150</v>
      </c>
      <c r="AP412" s="1004" cm="1">
        <f t="array" ref="AP412">INDEX($H412:$K412,0,MATCH(AP$404,$H$404:$K$404,0))*HLOOKUP(AP$403,$J$400:$R$401,2)</f>
        <v>0</v>
      </c>
      <c r="AQ412" s="1004" cm="1">
        <f t="array" ref="AQ412">INDEX($H412:$K412,0,MATCH(AQ$404,$H$404:$K$404,0))*HLOOKUP(AQ$403,$J$400:$R$401,2)</f>
        <v>150</v>
      </c>
      <c r="AR412" s="1004" cm="1">
        <f t="array" ref="AR412">INDEX($H412:$K412,0,MATCH(AR$404,$H$404:$K$404,0))*HLOOKUP(AR$403,$J$400:$R$401,2)</f>
        <v>100</v>
      </c>
      <c r="AS412" s="1004" cm="1">
        <f t="array" ref="AS412">INDEX($H412:$K412,0,MATCH(AS$404,$H$404:$K$404,0))*HLOOKUP(AS$403,$J$400:$R$401,2)</f>
        <v>150</v>
      </c>
      <c r="AT412" s="1004" cm="1">
        <f t="array" ref="AT412">INDEX($H412:$K412,0,MATCH(AT$404,$H$404:$K$404,0))*HLOOKUP(AT$403,$J$400:$R$401,2)</f>
        <v>0</v>
      </c>
      <c r="AU412" s="1004"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4" cm="1">
        <f t="array" ref="L413">INDEX($H413:$K413,0,MATCH(L$404,$H$404:$K$404,0))*HLOOKUP(L$403,$J$400:$R$401,2)</f>
        <v>100</v>
      </c>
      <c r="M413" s="1004" cm="1">
        <f t="array" ref="M413">INDEX($H413:$K413,0,MATCH(M$404,$H$404:$K$404,0))*HLOOKUP(M$403,$J$400:$R$401,2)</f>
        <v>150</v>
      </c>
      <c r="N413" s="1004" cm="1">
        <f t="array" ref="N413">INDEX($H413:$K413,0,MATCH(N$404,$H$404:$K$404,0))*HLOOKUP(N$403,$J$400:$R$401,2)</f>
        <v>0</v>
      </c>
      <c r="O413" s="1004" cm="1">
        <f t="array" ref="O413">INDEX($H413:$K413,0,MATCH(O$404,$H$404:$K$404,0))*HLOOKUP(O$403,$J$400:$R$401,2)</f>
        <v>150</v>
      </c>
      <c r="P413" s="1004" cm="1">
        <f t="array" ref="P413">INDEX($H413:$K413,0,MATCH(P$404,$H$404:$K$404,0))*HLOOKUP(P$403,$J$400:$R$401,2)</f>
        <v>100</v>
      </c>
      <c r="Q413" s="1004" cm="1">
        <f t="array" ref="Q413">INDEX($H413:$K413,0,MATCH(Q$404,$H$404:$K$404,0))*HLOOKUP(Q$403,$J$400:$R$401,2)</f>
        <v>150</v>
      </c>
      <c r="R413" s="1004" cm="1">
        <f t="array" ref="R413">INDEX($H413:$K413,0,MATCH(R$404,$H$404:$K$404,0))*HLOOKUP(R$403,$J$400:$R$401,2)</f>
        <v>0</v>
      </c>
      <c r="S413" s="1004" cm="1">
        <f t="array" ref="S413">INDEX($H413:$K413,0,MATCH(S$404,$H$404:$K$404,0))*HLOOKUP(S$403,$J$400:$R$401,2)</f>
        <v>150</v>
      </c>
      <c r="T413" s="1004" cm="1">
        <f t="array" ref="T413">INDEX($H413:$K413,0,MATCH(T$404,$H$404:$K$404,0))*HLOOKUP(T$403,$J$400:$R$401,2)</f>
        <v>100</v>
      </c>
      <c r="U413" s="1004" cm="1">
        <f t="array" ref="U413">INDEX($H413:$K413,0,MATCH(U$404,$H$404:$K$404,0))*HLOOKUP(U$403,$J$400:$R$401,2)</f>
        <v>150</v>
      </c>
      <c r="V413" s="1004" cm="1">
        <f t="array" ref="V413">INDEX($H413:$K413,0,MATCH(V$404,$H$404:$K$404,0))*HLOOKUP(V$403,$J$400:$R$401,2)</f>
        <v>0</v>
      </c>
      <c r="W413" s="1004" cm="1">
        <f t="array" ref="W413">INDEX($H413:$K413,0,MATCH(W$404,$H$404:$K$404,0))*HLOOKUP(W$403,$J$400:$R$401,2)</f>
        <v>150</v>
      </c>
      <c r="X413" s="1004" cm="1">
        <f t="array" ref="X413">INDEX($H413:$K413,0,MATCH(X$404,$H$404:$K$404,0))*HLOOKUP(X$403,$J$400:$R$401,2)</f>
        <v>100</v>
      </c>
      <c r="Y413" s="1004" cm="1">
        <f t="array" ref="Y413">INDEX($H413:$K413,0,MATCH(Y$404,$H$404:$K$404,0))*HLOOKUP(Y$403,$J$400:$R$401,2)</f>
        <v>150</v>
      </c>
      <c r="Z413" s="1004" cm="1">
        <f t="array" ref="Z413">INDEX($H413:$K413,0,MATCH(Z$404,$H$404:$K$404,0))*HLOOKUP(Z$403,$J$400:$R$401,2)</f>
        <v>0</v>
      </c>
      <c r="AA413" s="1004" cm="1">
        <f t="array" ref="AA413">INDEX($H413:$K413,0,MATCH(AA$404,$H$404:$K$404,0))*HLOOKUP(AA$403,$J$400:$R$401,2)</f>
        <v>150</v>
      </c>
      <c r="AB413" s="1004" cm="1">
        <f t="array" ref="AB413">INDEX($H413:$K413,0,MATCH(AB$404,$H$404:$K$404,0))*HLOOKUP(AB$403,$J$400:$R$401,2)</f>
        <v>100</v>
      </c>
      <c r="AC413" s="1004" cm="1">
        <f t="array" ref="AC413">INDEX($H413:$K413,0,MATCH(AC$404,$H$404:$K$404,0))*HLOOKUP(AC$403,$J$400:$R$401,2)</f>
        <v>150</v>
      </c>
      <c r="AD413" s="1004" cm="1">
        <f t="array" ref="AD413">INDEX($H413:$K413,0,MATCH(AD$404,$H$404:$K$404,0))*HLOOKUP(AD$403,$J$400:$R$401,2)</f>
        <v>0</v>
      </c>
      <c r="AE413" s="1004" cm="1">
        <f t="array" ref="AE413">INDEX($H413:$K413,0,MATCH(AE$404,$H$404:$K$404,0))*HLOOKUP(AE$403,$J$400:$R$401,2)</f>
        <v>150</v>
      </c>
      <c r="AF413" s="1004" cm="1">
        <f t="array" ref="AF413">INDEX($H413:$K413,0,MATCH(AF$404,$H$404:$K$404,0))*HLOOKUP(AF$403,$J$400:$R$401,2)</f>
        <v>100</v>
      </c>
      <c r="AG413" s="1004" cm="1">
        <f t="array" ref="AG413">INDEX($H413:$K413,0,MATCH(AG$404,$H$404:$K$404,0))*HLOOKUP(AG$403,$J$400:$R$401,2)</f>
        <v>150</v>
      </c>
      <c r="AH413" s="1004" cm="1">
        <f t="array" ref="AH413">INDEX($H413:$K413,0,MATCH(AH$404,$H$404:$K$404,0))*HLOOKUP(AH$403,$J$400:$R$401,2)</f>
        <v>0</v>
      </c>
      <c r="AI413" s="1004" cm="1">
        <f t="array" ref="AI413">INDEX($H413:$K413,0,MATCH(AI$404,$H$404:$K$404,0))*HLOOKUP(AI$403,$J$400:$R$401,2)</f>
        <v>150</v>
      </c>
      <c r="AJ413" s="1004" cm="1">
        <f t="array" ref="AJ413">INDEX($H413:$K413,0,MATCH(AJ$404,$H$404:$K$404,0))*HLOOKUP(AJ$403,$J$400:$R$401,2)</f>
        <v>100</v>
      </c>
      <c r="AK413" s="1004" cm="1">
        <f t="array" ref="AK413">INDEX($H413:$K413,0,MATCH(AK$404,$H$404:$K$404,0))*HLOOKUP(AK$403,$J$400:$R$401,2)</f>
        <v>150</v>
      </c>
      <c r="AL413" s="1004" cm="1">
        <f t="array" ref="AL413">INDEX($H413:$K413,0,MATCH(AL$404,$H$404:$K$404,0))*HLOOKUP(AL$403,$J$400:$R$401,2)</f>
        <v>0</v>
      </c>
      <c r="AM413" s="1004" cm="1">
        <f t="array" ref="AM413">INDEX($H413:$K413,0,MATCH(AM$404,$H$404:$K$404,0))*HLOOKUP(AM$403,$J$400:$R$401,2)</f>
        <v>150</v>
      </c>
      <c r="AN413" s="1004" cm="1">
        <f t="array" ref="AN413">INDEX($H413:$K413,0,MATCH(AN$404,$H$404:$K$404,0))*HLOOKUP(AN$403,$J$400:$R$401,2)</f>
        <v>100</v>
      </c>
      <c r="AO413" s="1004" cm="1">
        <f t="array" ref="AO413">INDEX($H413:$K413,0,MATCH(AO$404,$H$404:$K$404,0))*HLOOKUP(AO$403,$J$400:$R$401,2)</f>
        <v>150</v>
      </c>
      <c r="AP413" s="1004" cm="1">
        <f t="array" ref="AP413">INDEX($H413:$K413,0,MATCH(AP$404,$H$404:$K$404,0))*HLOOKUP(AP$403,$J$400:$R$401,2)</f>
        <v>0</v>
      </c>
      <c r="AQ413" s="1004" cm="1">
        <f t="array" ref="AQ413">INDEX($H413:$K413,0,MATCH(AQ$404,$H$404:$K$404,0))*HLOOKUP(AQ$403,$J$400:$R$401,2)</f>
        <v>150</v>
      </c>
      <c r="AR413" s="1004" cm="1">
        <f t="array" ref="AR413">INDEX($H413:$K413,0,MATCH(AR$404,$H$404:$K$404,0))*HLOOKUP(AR$403,$J$400:$R$401,2)</f>
        <v>100</v>
      </c>
      <c r="AS413" s="1004" cm="1">
        <f t="array" ref="AS413">INDEX($H413:$K413,0,MATCH(AS$404,$H$404:$K$404,0))*HLOOKUP(AS$403,$J$400:$R$401,2)</f>
        <v>150</v>
      </c>
      <c r="AT413" s="1004" cm="1">
        <f t="array" ref="AT413">INDEX($H413:$K413,0,MATCH(AT$404,$H$404:$K$404,0))*HLOOKUP(AT$403,$J$400:$R$401,2)</f>
        <v>0</v>
      </c>
      <c r="AU413" s="1004"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4" cm="1">
        <f t="array" ref="L414">INDEX($H414:$K414,0,MATCH(L$404,$H$404:$K$404,0))*HLOOKUP(L$403,$J$400:$R$401,2)</f>
        <v>100</v>
      </c>
      <c r="M414" s="1004" cm="1">
        <f t="array" ref="M414">INDEX($H414:$K414,0,MATCH(M$404,$H$404:$K$404,0))*HLOOKUP(M$403,$J$400:$R$401,2)</f>
        <v>150</v>
      </c>
      <c r="N414" s="1004" cm="1">
        <f t="array" ref="N414">INDEX($H414:$K414,0,MATCH(N$404,$H$404:$K$404,0))*HLOOKUP(N$403,$J$400:$R$401,2)</f>
        <v>0</v>
      </c>
      <c r="O414" s="1004" cm="1">
        <f t="array" ref="O414">INDEX($H414:$K414,0,MATCH(O$404,$H$404:$K$404,0))*HLOOKUP(O$403,$J$400:$R$401,2)</f>
        <v>150</v>
      </c>
      <c r="P414" s="1004" cm="1">
        <f t="array" ref="P414">INDEX($H414:$K414,0,MATCH(P$404,$H$404:$K$404,0))*HLOOKUP(P$403,$J$400:$R$401,2)</f>
        <v>100</v>
      </c>
      <c r="Q414" s="1004" cm="1">
        <f t="array" ref="Q414">INDEX($H414:$K414,0,MATCH(Q$404,$H$404:$K$404,0))*HLOOKUP(Q$403,$J$400:$R$401,2)</f>
        <v>150</v>
      </c>
      <c r="R414" s="1004" cm="1">
        <f t="array" ref="R414">INDEX($H414:$K414,0,MATCH(R$404,$H$404:$K$404,0))*HLOOKUP(R$403,$J$400:$R$401,2)</f>
        <v>0</v>
      </c>
      <c r="S414" s="1004" cm="1">
        <f t="array" ref="S414">INDEX($H414:$K414,0,MATCH(S$404,$H$404:$K$404,0))*HLOOKUP(S$403,$J$400:$R$401,2)</f>
        <v>150</v>
      </c>
      <c r="T414" s="1004" cm="1">
        <f t="array" ref="T414">INDEX($H414:$K414,0,MATCH(T$404,$H$404:$K$404,0))*HLOOKUP(T$403,$J$400:$R$401,2)</f>
        <v>100</v>
      </c>
      <c r="U414" s="1004" cm="1">
        <f t="array" ref="U414">INDEX($H414:$K414,0,MATCH(U$404,$H$404:$K$404,0))*HLOOKUP(U$403,$J$400:$R$401,2)</f>
        <v>150</v>
      </c>
      <c r="V414" s="1004" cm="1">
        <f t="array" ref="V414">INDEX($H414:$K414,0,MATCH(V$404,$H$404:$K$404,0))*HLOOKUP(V$403,$J$400:$R$401,2)</f>
        <v>0</v>
      </c>
      <c r="W414" s="1004" cm="1">
        <f t="array" ref="W414">INDEX($H414:$K414,0,MATCH(W$404,$H$404:$K$404,0))*HLOOKUP(W$403,$J$400:$R$401,2)</f>
        <v>150</v>
      </c>
      <c r="X414" s="1004" cm="1">
        <f t="array" ref="X414">INDEX($H414:$K414,0,MATCH(X$404,$H$404:$K$404,0))*HLOOKUP(X$403,$J$400:$R$401,2)</f>
        <v>100</v>
      </c>
      <c r="Y414" s="1004" cm="1">
        <f t="array" ref="Y414">INDEX($H414:$K414,0,MATCH(Y$404,$H$404:$K$404,0))*HLOOKUP(Y$403,$J$400:$R$401,2)</f>
        <v>150</v>
      </c>
      <c r="Z414" s="1004" cm="1">
        <f t="array" ref="Z414">INDEX($H414:$K414,0,MATCH(Z$404,$H$404:$K$404,0))*HLOOKUP(Z$403,$J$400:$R$401,2)</f>
        <v>0</v>
      </c>
      <c r="AA414" s="1004" cm="1">
        <f t="array" ref="AA414">INDEX($H414:$K414,0,MATCH(AA$404,$H$404:$K$404,0))*HLOOKUP(AA$403,$J$400:$R$401,2)</f>
        <v>150</v>
      </c>
      <c r="AB414" s="1004" cm="1">
        <f t="array" ref="AB414">INDEX($H414:$K414,0,MATCH(AB$404,$H$404:$K$404,0))*HLOOKUP(AB$403,$J$400:$R$401,2)</f>
        <v>100</v>
      </c>
      <c r="AC414" s="1004" cm="1">
        <f t="array" ref="AC414">INDEX($H414:$K414,0,MATCH(AC$404,$H$404:$K$404,0))*HLOOKUP(AC$403,$J$400:$R$401,2)</f>
        <v>150</v>
      </c>
      <c r="AD414" s="1004" cm="1">
        <f t="array" ref="AD414">INDEX($H414:$K414,0,MATCH(AD$404,$H$404:$K$404,0))*HLOOKUP(AD$403,$J$400:$R$401,2)</f>
        <v>0</v>
      </c>
      <c r="AE414" s="1004" cm="1">
        <f t="array" ref="AE414">INDEX($H414:$K414,0,MATCH(AE$404,$H$404:$K$404,0))*HLOOKUP(AE$403,$J$400:$R$401,2)</f>
        <v>150</v>
      </c>
      <c r="AF414" s="1004" cm="1">
        <f t="array" ref="AF414">INDEX($H414:$K414,0,MATCH(AF$404,$H$404:$K$404,0))*HLOOKUP(AF$403,$J$400:$R$401,2)</f>
        <v>100</v>
      </c>
      <c r="AG414" s="1004" cm="1">
        <f t="array" ref="AG414">INDEX($H414:$K414,0,MATCH(AG$404,$H$404:$K$404,0))*HLOOKUP(AG$403,$J$400:$R$401,2)</f>
        <v>150</v>
      </c>
      <c r="AH414" s="1004" cm="1">
        <f t="array" ref="AH414">INDEX($H414:$K414,0,MATCH(AH$404,$H$404:$K$404,0))*HLOOKUP(AH$403,$J$400:$R$401,2)</f>
        <v>0</v>
      </c>
      <c r="AI414" s="1004" cm="1">
        <f t="array" ref="AI414">INDEX($H414:$K414,0,MATCH(AI$404,$H$404:$K$404,0))*HLOOKUP(AI$403,$J$400:$R$401,2)</f>
        <v>150</v>
      </c>
      <c r="AJ414" s="1004" cm="1">
        <f t="array" ref="AJ414">INDEX($H414:$K414,0,MATCH(AJ$404,$H$404:$K$404,0))*HLOOKUP(AJ$403,$J$400:$R$401,2)</f>
        <v>100</v>
      </c>
      <c r="AK414" s="1004" cm="1">
        <f t="array" ref="AK414">INDEX($H414:$K414,0,MATCH(AK$404,$H$404:$K$404,0))*HLOOKUP(AK$403,$J$400:$R$401,2)</f>
        <v>150</v>
      </c>
      <c r="AL414" s="1004" cm="1">
        <f t="array" ref="AL414">INDEX($H414:$K414,0,MATCH(AL$404,$H$404:$K$404,0))*HLOOKUP(AL$403,$J$400:$R$401,2)</f>
        <v>0</v>
      </c>
      <c r="AM414" s="1004" cm="1">
        <f t="array" ref="AM414">INDEX($H414:$K414,0,MATCH(AM$404,$H$404:$K$404,0))*HLOOKUP(AM$403,$J$400:$R$401,2)</f>
        <v>150</v>
      </c>
      <c r="AN414" s="1004" cm="1">
        <f t="array" ref="AN414">INDEX($H414:$K414,0,MATCH(AN$404,$H$404:$K$404,0))*HLOOKUP(AN$403,$J$400:$R$401,2)</f>
        <v>100</v>
      </c>
      <c r="AO414" s="1004" cm="1">
        <f t="array" ref="AO414">INDEX($H414:$K414,0,MATCH(AO$404,$H$404:$K$404,0))*HLOOKUP(AO$403,$J$400:$R$401,2)</f>
        <v>150</v>
      </c>
      <c r="AP414" s="1004" cm="1">
        <f t="array" ref="AP414">INDEX($H414:$K414,0,MATCH(AP$404,$H$404:$K$404,0))*HLOOKUP(AP$403,$J$400:$R$401,2)</f>
        <v>0</v>
      </c>
      <c r="AQ414" s="1004" cm="1">
        <f t="array" ref="AQ414">INDEX($H414:$K414,0,MATCH(AQ$404,$H$404:$K$404,0))*HLOOKUP(AQ$403,$J$400:$R$401,2)</f>
        <v>150</v>
      </c>
      <c r="AR414" s="1004" cm="1">
        <f t="array" ref="AR414">INDEX($H414:$K414,0,MATCH(AR$404,$H$404:$K$404,0))*HLOOKUP(AR$403,$J$400:$R$401,2)</f>
        <v>100</v>
      </c>
      <c r="AS414" s="1004" cm="1">
        <f t="array" ref="AS414">INDEX($H414:$K414,0,MATCH(AS$404,$H$404:$K$404,0))*HLOOKUP(AS$403,$J$400:$R$401,2)</f>
        <v>150</v>
      </c>
      <c r="AT414" s="1004" cm="1">
        <f t="array" ref="AT414">INDEX($H414:$K414,0,MATCH(AT$404,$H$404:$K$404,0))*HLOOKUP(AT$403,$J$400:$R$401,2)</f>
        <v>0</v>
      </c>
      <c r="AU414" s="1004"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4" cm="1">
        <f t="array" ref="L415">INDEX($H415:$K415,0,MATCH(L$404,$H$404:$K$404,0))*HLOOKUP(L$403,$J$400:$R$401,2)</f>
        <v>100</v>
      </c>
      <c r="M415" s="1004" cm="1">
        <f t="array" ref="M415">INDEX($H415:$K415,0,MATCH(M$404,$H$404:$K$404,0))*HLOOKUP(M$403,$J$400:$R$401,2)</f>
        <v>120</v>
      </c>
      <c r="N415" s="1004" cm="1">
        <f t="array" ref="N415">INDEX($H415:$K415,0,MATCH(N$404,$H$404:$K$404,0))*HLOOKUP(N$403,$J$400:$R$401,2)</f>
        <v>100</v>
      </c>
      <c r="O415" s="1004" cm="1">
        <f t="array" ref="O415">INDEX($H415:$K415,0,MATCH(O$404,$H$404:$K$404,0))*HLOOKUP(O$403,$J$400:$R$401,2)</f>
        <v>0</v>
      </c>
      <c r="P415" s="1004" cm="1">
        <f t="array" ref="P415">INDEX($H415:$K415,0,MATCH(P$404,$H$404:$K$404,0))*HLOOKUP(P$403,$J$400:$R$401,2)</f>
        <v>100</v>
      </c>
      <c r="Q415" s="1004" cm="1">
        <f t="array" ref="Q415">INDEX($H415:$K415,0,MATCH(Q$404,$H$404:$K$404,0))*HLOOKUP(Q$403,$J$400:$R$401,2)</f>
        <v>120</v>
      </c>
      <c r="R415" s="1004" cm="1">
        <f t="array" ref="R415">INDEX($H415:$K415,0,MATCH(R$404,$H$404:$K$404,0))*HLOOKUP(R$403,$J$400:$R$401,2)</f>
        <v>100</v>
      </c>
      <c r="S415" s="1004" cm="1">
        <f t="array" ref="S415">INDEX($H415:$K415,0,MATCH(S$404,$H$404:$K$404,0))*HLOOKUP(S$403,$J$400:$R$401,2)</f>
        <v>0</v>
      </c>
      <c r="T415" s="1004" cm="1">
        <f t="array" ref="T415">INDEX($H415:$K415,0,MATCH(T$404,$H$404:$K$404,0))*HLOOKUP(T$403,$J$400:$R$401,2)</f>
        <v>100</v>
      </c>
      <c r="U415" s="1004" cm="1">
        <f t="array" ref="U415">INDEX($H415:$K415,0,MATCH(U$404,$H$404:$K$404,0))*HLOOKUP(U$403,$J$400:$R$401,2)</f>
        <v>120</v>
      </c>
      <c r="V415" s="1004" cm="1">
        <f t="array" ref="V415">INDEX($H415:$K415,0,MATCH(V$404,$H$404:$K$404,0))*HLOOKUP(V$403,$J$400:$R$401,2)</f>
        <v>100</v>
      </c>
      <c r="W415" s="1004" cm="1">
        <f t="array" ref="W415">INDEX($H415:$K415,0,MATCH(W$404,$H$404:$K$404,0))*HLOOKUP(W$403,$J$400:$R$401,2)</f>
        <v>0</v>
      </c>
      <c r="X415" s="1004" cm="1">
        <f t="array" ref="X415">INDEX($H415:$K415,0,MATCH(X$404,$H$404:$K$404,0))*HLOOKUP(X$403,$J$400:$R$401,2)</f>
        <v>100</v>
      </c>
      <c r="Y415" s="1004" cm="1">
        <f t="array" ref="Y415">INDEX($H415:$K415,0,MATCH(Y$404,$H$404:$K$404,0))*HLOOKUP(Y$403,$J$400:$R$401,2)</f>
        <v>120</v>
      </c>
      <c r="Z415" s="1004" cm="1">
        <f t="array" ref="Z415">INDEX($H415:$K415,0,MATCH(Z$404,$H$404:$K$404,0))*HLOOKUP(Z$403,$J$400:$R$401,2)</f>
        <v>100</v>
      </c>
      <c r="AA415" s="1004" cm="1">
        <f t="array" ref="AA415">INDEX($H415:$K415,0,MATCH(AA$404,$H$404:$K$404,0))*HLOOKUP(AA$403,$J$400:$R$401,2)</f>
        <v>0</v>
      </c>
      <c r="AB415" s="1004" cm="1">
        <f t="array" ref="AB415">INDEX($H415:$K415,0,MATCH(AB$404,$H$404:$K$404,0))*HLOOKUP(AB$403,$J$400:$R$401,2)</f>
        <v>100</v>
      </c>
      <c r="AC415" s="1004" cm="1">
        <f t="array" ref="AC415">INDEX($H415:$K415,0,MATCH(AC$404,$H$404:$K$404,0))*HLOOKUP(AC$403,$J$400:$R$401,2)</f>
        <v>120</v>
      </c>
      <c r="AD415" s="1004" cm="1">
        <f t="array" ref="AD415">INDEX($H415:$K415,0,MATCH(AD$404,$H$404:$K$404,0))*HLOOKUP(AD$403,$J$400:$R$401,2)</f>
        <v>100</v>
      </c>
      <c r="AE415" s="1004" cm="1">
        <f t="array" ref="AE415">INDEX($H415:$K415,0,MATCH(AE$404,$H$404:$K$404,0))*HLOOKUP(AE$403,$J$400:$R$401,2)</f>
        <v>0</v>
      </c>
      <c r="AF415" s="1004" cm="1">
        <f t="array" ref="AF415">INDEX($H415:$K415,0,MATCH(AF$404,$H$404:$K$404,0))*HLOOKUP(AF$403,$J$400:$R$401,2)</f>
        <v>100</v>
      </c>
      <c r="AG415" s="1004" cm="1">
        <f t="array" ref="AG415">INDEX($H415:$K415,0,MATCH(AG$404,$H$404:$K$404,0))*HLOOKUP(AG$403,$J$400:$R$401,2)</f>
        <v>120</v>
      </c>
      <c r="AH415" s="1004" cm="1">
        <f t="array" ref="AH415">INDEX($H415:$K415,0,MATCH(AH$404,$H$404:$K$404,0))*HLOOKUP(AH$403,$J$400:$R$401,2)</f>
        <v>100</v>
      </c>
      <c r="AI415" s="1004" cm="1">
        <f t="array" ref="AI415">INDEX($H415:$K415,0,MATCH(AI$404,$H$404:$K$404,0))*HLOOKUP(AI$403,$J$400:$R$401,2)</f>
        <v>0</v>
      </c>
      <c r="AJ415" s="1004" cm="1">
        <f t="array" ref="AJ415">INDEX($H415:$K415,0,MATCH(AJ$404,$H$404:$K$404,0))*HLOOKUP(AJ$403,$J$400:$R$401,2)</f>
        <v>100</v>
      </c>
      <c r="AK415" s="1004" cm="1">
        <f t="array" ref="AK415">INDEX($H415:$K415,0,MATCH(AK$404,$H$404:$K$404,0))*HLOOKUP(AK$403,$J$400:$R$401,2)</f>
        <v>120</v>
      </c>
      <c r="AL415" s="1004" cm="1">
        <f t="array" ref="AL415">INDEX($H415:$K415,0,MATCH(AL$404,$H$404:$K$404,0))*HLOOKUP(AL$403,$J$400:$R$401,2)</f>
        <v>100</v>
      </c>
      <c r="AM415" s="1004" cm="1">
        <f t="array" ref="AM415">INDEX($H415:$K415,0,MATCH(AM$404,$H$404:$K$404,0))*HLOOKUP(AM$403,$J$400:$R$401,2)</f>
        <v>0</v>
      </c>
      <c r="AN415" s="1004" cm="1">
        <f t="array" ref="AN415">INDEX($H415:$K415,0,MATCH(AN$404,$H$404:$K$404,0))*HLOOKUP(AN$403,$J$400:$R$401,2)</f>
        <v>100</v>
      </c>
      <c r="AO415" s="1004" cm="1">
        <f t="array" ref="AO415">INDEX($H415:$K415,0,MATCH(AO$404,$H$404:$K$404,0))*HLOOKUP(AO$403,$J$400:$R$401,2)</f>
        <v>120</v>
      </c>
      <c r="AP415" s="1004" cm="1">
        <f t="array" ref="AP415">INDEX($H415:$K415,0,MATCH(AP$404,$H$404:$K$404,0))*HLOOKUP(AP$403,$J$400:$R$401,2)</f>
        <v>100</v>
      </c>
      <c r="AQ415" s="1004" cm="1">
        <f t="array" ref="AQ415">INDEX($H415:$K415,0,MATCH(AQ$404,$H$404:$K$404,0))*HLOOKUP(AQ$403,$J$400:$R$401,2)</f>
        <v>0</v>
      </c>
      <c r="AR415" s="1004" cm="1">
        <f t="array" ref="AR415">INDEX($H415:$K415,0,MATCH(AR$404,$H$404:$K$404,0))*HLOOKUP(AR$403,$J$400:$R$401,2)</f>
        <v>100</v>
      </c>
      <c r="AS415" s="1004" cm="1">
        <f t="array" ref="AS415">INDEX($H415:$K415,0,MATCH(AS$404,$H$404:$K$404,0))*HLOOKUP(AS$403,$J$400:$R$401,2)</f>
        <v>120</v>
      </c>
      <c r="AT415" s="1004" cm="1">
        <f t="array" ref="AT415">INDEX($H415:$K415,0,MATCH(AT$404,$H$404:$K$404,0))*HLOOKUP(AT$403,$J$400:$R$401,2)</f>
        <v>100</v>
      </c>
      <c r="AU415" s="1004"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4" cm="1">
        <f t="array" ref="L416">INDEX($H416:$K416,0,MATCH(L$404,$H$404:$K$404,0))*HLOOKUP(L$403,$J$400:$R$401,2)</f>
        <v>100</v>
      </c>
      <c r="M416" s="1004" cm="1">
        <f t="array" ref="M416">INDEX($H416:$K416,0,MATCH(M$404,$H$404:$K$404,0))*HLOOKUP(M$403,$J$400:$R$401,2)</f>
        <v>120</v>
      </c>
      <c r="N416" s="1004" cm="1">
        <f t="array" ref="N416">INDEX($H416:$K416,0,MATCH(N$404,$H$404:$K$404,0))*HLOOKUP(N$403,$J$400:$R$401,2)</f>
        <v>100</v>
      </c>
      <c r="O416" s="1004" cm="1">
        <f t="array" ref="O416">INDEX($H416:$K416,0,MATCH(O$404,$H$404:$K$404,0))*HLOOKUP(O$403,$J$400:$R$401,2)</f>
        <v>0</v>
      </c>
      <c r="P416" s="1004" cm="1">
        <f t="array" ref="P416">INDEX($H416:$K416,0,MATCH(P$404,$H$404:$K$404,0))*HLOOKUP(P$403,$J$400:$R$401,2)</f>
        <v>100</v>
      </c>
      <c r="Q416" s="1004" cm="1">
        <f t="array" ref="Q416">INDEX($H416:$K416,0,MATCH(Q$404,$H$404:$K$404,0))*HLOOKUP(Q$403,$J$400:$R$401,2)</f>
        <v>120</v>
      </c>
      <c r="R416" s="1004" cm="1">
        <f t="array" ref="R416">INDEX($H416:$K416,0,MATCH(R$404,$H$404:$K$404,0))*HLOOKUP(R$403,$J$400:$R$401,2)</f>
        <v>100</v>
      </c>
      <c r="S416" s="1004" cm="1">
        <f t="array" ref="S416">INDEX($H416:$K416,0,MATCH(S$404,$H$404:$K$404,0))*HLOOKUP(S$403,$J$400:$R$401,2)</f>
        <v>0</v>
      </c>
      <c r="T416" s="1004" cm="1">
        <f t="array" ref="T416">INDEX($H416:$K416,0,MATCH(T$404,$H$404:$K$404,0))*HLOOKUP(T$403,$J$400:$R$401,2)</f>
        <v>100</v>
      </c>
      <c r="U416" s="1004" cm="1">
        <f t="array" ref="U416">INDEX($H416:$K416,0,MATCH(U$404,$H$404:$K$404,0))*HLOOKUP(U$403,$J$400:$R$401,2)</f>
        <v>120</v>
      </c>
      <c r="V416" s="1004" cm="1">
        <f t="array" ref="V416">INDEX($H416:$K416,0,MATCH(V$404,$H$404:$K$404,0))*HLOOKUP(V$403,$J$400:$R$401,2)</f>
        <v>100</v>
      </c>
      <c r="W416" s="1004" cm="1">
        <f t="array" ref="W416">INDEX($H416:$K416,0,MATCH(W$404,$H$404:$K$404,0))*HLOOKUP(W$403,$J$400:$R$401,2)</f>
        <v>0</v>
      </c>
      <c r="X416" s="1004" cm="1">
        <f t="array" ref="X416">INDEX($H416:$K416,0,MATCH(X$404,$H$404:$K$404,0))*HLOOKUP(X$403,$J$400:$R$401,2)</f>
        <v>100</v>
      </c>
      <c r="Y416" s="1004" cm="1">
        <f t="array" ref="Y416">INDEX($H416:$K416,0,MATCH(Y$404,$H$404:$K$404,0))*HLOOKUP(Y$403,$J$400:$R$401,2)</f>
        <v>120</v>
      </c>
      <c r="Z416" s="1004" cm="1">
        <f t="array" ref="Z416">INDEX($H416:$K416,0,MATCH(Z$404,$H$404:$K$404,0))*HLOOKUP(Z$403,$J$400:$R$401,2)</f>
        <v>100</v>
      </c>
      <c r="AA416" s="1004" cm="1">
        <f t="array" ref="AA416">INDEX($H416:$K416,0,MATCH(AA$404,$H$404:$K$404,0))*HLOOKUP(AA$403,$J$400:$R$401,2)</f>
        <v>0</v>
      </c>
      <c r="AB416" s="1004" cm="1">
        <f t="array" ref="AB416">INDEX($H416:$K416,0,MATCH(AB$404,$H$404:$K$404,0))*HLOOKUP(AB$403,$J$400:$R$401,2)</f>
        <v>100</v>
      </c>
      <c r="AC416" s="1004" cm="1">
        <f t="array" ref="AC416">INDEX($H416:$K416,0,MATCH(AC$404,$H$404:$K$404,0))*HLOOKUP(AC$403,$J$400:$R$401,2)</f>
        <v>120</v>
      </c>
      <c r="AD416" s="1004" cm="1">
        <f t="array" ref="AD416">INDEX($H416:$K416,0,MATCH(AD$404,$H$404:$K$404,0))*HLOOKUP(AD$403,$J$400:$R$401,2)</f>
        <v>100</v>
      </c>
      <c r="AE416" s="1004" cm="1">
        <f t="array" ref="AE416">INDEX($H416:$K416,0,MATCH(AE$404,$H$404:$K$404,0))*HLOOKUP(AE$403,$J$400:$R$401,2)</f>
        <v>0</v>
      </c>
      <c r="AF416" s="1004" cm="1">
        <f t="array" ref="AF416">INDEX($H416:$K416,0,MATCH(AF$404,$H$404:$K$404,0))*HLOOKUP(AF$403,$J$400:$R$401,2)</f>
        <v>100</v>
      </c>
      <c r="AG416" s="1004" cm="1">
        <f t="array" ref="AG416">INDEX($H416:$K416,0,MATCH(AG$404,$H$404:$K$404,0))*HLOOKUP(AG$403,$J$400:$R$401,2)</f>
        <v>120</v>
      </c>
      <c r="AH416" s="1004" cm="1">
        <f t="array" ref="AH416">INDEX($H416:$K416,0,MATCH(AH$404,$H$404:$K$404,0))*HLOOKUP(AH$403,$J$400:$R$401,2)</f>
        <v>100</v>
      </c>
      <c r="AI416" s="1004" cm="1">
        <f t="array" ref="AI416">INDEX($H416:$K416,0,MATCH(AI$404,$H$404:$K$404,0))*HLOOKUP(AI$403,$J$400:$R$401,2)</f>
        <v>0</v>
      </c>
      <c r="AJ416" s="1004" cm="1">
        <f t="array" ref="AJ416">INDEX($H416:$K416,0,MATCH(AJ$404,$H$404:$K$404,0))*HLOOKUP(AJ$403,$J$400:$R$401,2)</f>
        <v>100</v>
      </c>
      <c r="AK416" s="1004" cm="1">
        <f t="array" ref="AK416">INDEX($H416:$K416,0,MATCH(AK$404,$H$404:$K$404,0))*HLOOKUP(AK$403,$J$400:$R$401,2)</f>
        <v>120</v>
      </c>
      <c r="AL416" s="1004" cm="1">
        <f t="array" ref="AL416">INDEX($H416:$K416,0,MATCH(AL$404,$H$404:$K$404,0))*HLOOKUP(AL$403,$J$400:$R$401,2)</f>
        <v>100</v>
      </c>
      <c r="AM416" s="1004" cm="1">
        <f t="array" ref="AM416">INDEX($H416:$K416,0,MATCH(AM$404,$H$404:$K$404,0))*HLOOKUP(AM$403,$J$400:$R$401,2)</f>
        <v>0</v>
      </c>
      <c r="AN416" s="1004" cm="1">
        <f t="array" ref="AN416">INDEX($H416:$K416,0,MATCH(AN$404,$H$404:$K$404,0))*HLOOKUP(AN$403,$J$400:$R$401,2)</f>
        <v>100</v>
      </c>
      <c r="AO416" s="1004" cm="1">
        <f t="array" ref="AO416">INDEX($H416:$K416,0,MATCH(AO$404,$H$404:$K$404,0))*HLOOKUP(AO$403,$J$400:$R$401,2)</f>
        <v>120</v>
      </c>
      <c r="AP416" s="1004" cm="1">
        <f t="array" ref="AP416">INDEX($H416:$K416,0,MATCH(AP$404,$H$404:$K$404,0))*HLOOKUP(AP$403,$J$400:$R$401,2)</f>
        <v>100</v>
      </c>
      <c r="AQ416" s="1004" cm="1">
        <f t="array" ref="AQ416">INDEX($H416:$K416,0,MATCH(AQ$404,$H$404:$K$404,0))*HLOOKUP(AQ$403,$J$400:$R$401,2)</f>
        <v>0</v>
      </c>
      <c r="AR416" s="1004" cm="1">
        <f t="array" ref="AR416">INDEX($H416:$K416,0,MATCH(AR$404,$H$404:$K$404,0))*HLOOKUP(AR$403,$J$400:$R$401,2)</f>
        <v>100</v>
      </c>
      <c r="AS416" s="1004" cm="1">
        <f t="array" ref="AS416">INDEX($H416:$K416,0,MATCH(AS$404,$H$404:$K$404,0))*HLOOKUP(AS$403,$J$400:$R$401,2)</f>
        <v>120</v>
      </c>
      <c r="AT416" s="1004" cm="1">
        <f t="array" ref="AT416">INDEX($H416:$K416,0,MATCH(AT$404,$H$404:$K$404,0))*HLOOKUP(AT$403,$J$400:$R$401,2)</f>
        <v>100</v>
      </c>
      <c r="AU416" s="1004"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4" cm="1">
        <f t="array" ref="L417">INDEX($H417:$K417,0,MATCH(L$404,$H$404:$K$404,0))*HLOOKUP(L$403,$J$400:$R$401,2)</f>
        <v>100</v>
      </c>
      <c r="M417" s="1004" cm="1">
        <f t="array" ref="M417">INDEX($H417:$K417,0,MATCH(M$404,$H$404:$K$404,0))*HLOOKUP(M$403,$J$400:$R$401,2)</f>
        <v>100</v>
      </c>
      <c r="N417" s="1004" cm="1">
        <f t="array" ref="N417">INDEX($H417:$K417,0,MATCH(N$404,$H$404:$K$404,0))*HLOOKUP(N$403,$J$400:$R$401,2)</f>
        <v>0</v>
      </c>
      <c r="O417" s="1004" cm="1">
        <f t="array" ref="O417">INDEX($H417:$K417,0,MATCH(O$404,$H$404:$K$404,0))*HLOOKUP(O$403,$J$400:$R$401,2)</f>
        <v>50</v>
      </c>
      <c r="P417" s="1004" cm="1">
        <f t="array" ref="P417">INDEX($H417:$K417,0,MATCH(P$404,$H$404:$K$404,0))*HLOOKUP(P$403,$J$400:$R$401,2)</f>
        <v>100</v>
      </c>
      <c r="Q417" s="1004" cm="1">
        <f t="array" ref="Q417">INDEX($H417:$K417,0,MATCH(Q$404,$H$404:$K$404,0))*HLOOKUP(Q$403,$J$400:$R$401,2)</f>
        <v>100</v>
      </c>
      <c r="R417" s="1004" cm="1">
        <f t="array" ref="R417">INDEX($H417:$K417,0,MATCH(R$404,$H$404:$K$404,0))*HLOOKUP(R$403,$J$400:$R$401,2)</f>
        <v>0</v>
      </c>
      <c r="S417" s="1004" cm="1">
        <f t="array" ref="S417">INDEX($H417:$K417,0,MATCH(S$404,$H$404:$K$404,0))*HLOOKUP(S$403,$J$400:$R$401,2)</f>
        <v>50</v>
      </c>
      <c r="T417" s="1004" cm="1">
        <f t="array" ref="T417">INDEX($H417:$K417,0,MATCH(T$404,$H$404:$K$404,0))*HLOOKUP(T$403,$J$400:$R$401,2)</f>
        <v>100</v>
      </c>
      <c r="U417" s="1004" cm="1">
        <f t="array" ref="U417">INDEX($H417:$K417,0,MATCH(U$404,$H$404:$K$404,0))*HLOOKUP(U$403,$J$400:$R$401,2)</f>
        <v>100</v>
      </c>
      <c r="V417" s="1004" cm="1">
        <f t="array" ref="V417">INDEX($H417:$K417,0,MATCH(V$404,$H$404:$K$404,0))*HLOOKUP(V$403,$J$400:$R$401,2)</f>
        <v>0</v>
      </c>
      <c r="W417" s="1004" cm="1">
        <f t="array" ref="W417">INDEX($H417:$K417,0,MATCH(W$404,$H$404:$K$404,0))*HLOOKUP(W$403,$J$400:$R$401,2)</f>
        <v>50</v>
      </c>
      <c r="X417" s="1004" cm="1">
        <f t="array" ref="X417">INDEX($H417:$K417,0,MATCH(X$404,$H$404:$K$404,0))*HLOOKUP(X$403,$J$400:$R$401,2)</f>
        <v>100</v>
      </c>
      <c r="Y417" s="1004" cm="1">
        <f t="array" ref="Y417">INDEX($H417:$K417,0,MATCH(Y$404,$H$404:$K$404,0))*HLOOKUP(Y$403,$J$400:$R$401,2)</f>
        <v>100</v>
      </c>
      <c r="Z417" s="1004" cm="1">
        <f t="array" ref="Z417">INDEX($H417:$K417,0,MATCH(Z$404,$H$404:$K$404,0))*HLOOKUP(Z$403,$J$400:$R$401,2)</f>
        <v>0</v>
      </c>
      <c r="AA417" s="1004" cm="1">
        <f t="array" ref="AA417">INDEX($H417:$K417,0,MATCH(AA$404,$H$404:$K$404,0))*HLOOKUP(AA$403,$J$400:$R$401,2)</f>
        <v>50</v>
      </c>
      <c r="AB417" s="1004" cm="1">
        <f t="array" ref="AB417">INDEX($H417:$K417,0,MATCH(AB$404,$H$404:$K$404,0))*HLOOKUP(AB$403,$J$400:$R$401,2)</f>
        <v>100</v>
      </c>
      <c r="AC417" s="1004" cm="1">
        <f t="array" ref="AC417">INDEX($H417:$K417,0,MATCH(AC$404,$H$404:$K$404,0))*HLOOKUP(AC$403,$J$400:$R$401,2)</f>
        <v>100</v>
      </c>
      <c r="AD417" s="1004" cm="1">
        <f t="array" ref="AD417">INDEX($H417:$K417,0,MATCH(AD$404,$H$404:$K$404,0))*HLOOKUP(AD$403,$J$400:$R$401,2)</f>
        <v>0</v>
      </c>
      <c r="AE417" s="1004" cm="1">
        <f t="array" ref="AE417">INDEX($H417:$K417,0,MATCH(AE$404,$H$404:$K$404,0))*HLOOKUP(AE$403,$J$400:$R$401,2)</f>
        <v>50</v>
      </c>
      <c r="AF417" s="1004" cm="1">
        <f t="array" ref="AF417">INDEX($H417:$K417,0,MATCH(AF$404,$H$404:$K$404,0))*HLOOKUP(AF$403,$J$400:$R$401,2)</f>
        <v>100</v>
      </c>
      <c r="AG417" s="1004" cm="1">
        <f t="array" ref="AG417">INDEX($H417:$K417,0,MATCH(AG$404,$H$404:$K$404,0))*HLOOKUP(AG$403,$J$400:$R$401,2)</f>
        <v>100</v>
      </c>
      <c r="AH417" s="1004" cm="1">
        <f t="array" ref="AH417">INDEX($H417:$K417,0,MATCH(AH$404,$H$404:$K$404,0))*HLOOKUP(AH$403,$J$400:$R$401,2)</f>
        <v>0</v>
      </c>
      <c r="AI417" s="1004" cm="1">
        <f t="array" ref="AI417">INDEX($H417:$K417,0,MATCH(AI$404,$H$404:$K$404,0))*HLOOKUP(AI$403,$J$400:$R$401,2)</f>
        <v>50</v>
      </c>
      <c r="AJ417" s="1004" cm="1">
        <f t="array" ref="AJ417">INDEX($H417:$K417,0,MATCH(AJ$404,$H$404:$K$404,0))*HLOOKUP(AJ$403,$J$400:$R$401,2)</f>
        <v>100</v>
      </c>
      <c r="AK417" s="1004" cm="1">
        <f t="array" ref="AK417">INDEX($H417:$K417,0,MATCH(AK$404,$H$404:$K$404,0))*HLOOKUP(AK$403,$J$400:$R$401,2)</f>
        <v>100</v>
      </c>
      <c r="AL417" s="1004" cm="1">
        <f t="array" ref="AL417">INDEX($H417:$K417,0,MATCH(AL$404,$H$404:$K$404,0))*HLOOKUP(AL$403,$J$400:$R$401,2)</f>
        <v>0</v>
      </c>
      <c r="AM417" s="1004" cm="1">
        <f t="array" ref="AM417">INDEX($H417:$K417,0,MATCH(AM$404,$H$404:$K$404,0))*HLOOKUP(AM$403,$J$400:$R$401,2)</f>
        <v>50</v>
      </c>
      <c r="AN417" s="1004" cm="1">
        <f t="array" ref="AN417">INDEX($H417:$K417,0,MATCH(AN$404,$H$404:$K$404,0))*HLOOKUP(AN$403,$J$400:$R$401,2)</f>
        <v>100</v>
      </c>
      <c r="AO417" s="1004" cm="1">
        <f t="array" ref="AO417">INDEX($H417:$K417,0,MATCH(AO$404,$H$404:$K$404,0))*HLOOKUP(AO$403,$J$400:$R$401,2)</f>
        <v>100</v>
      </c>
      <c r="AP417" s="1004" cm="1">
        <f t="array" ref="AP417">INDEX($H417:$K417,0,MATCH(AP$404,$H$404:$K$404,0))*HLOOKUP(AP$403,$J$400:$R$401,2)</f>
        <v>0</v>
      </c>
      <c r="AQ417" s="1004" cm="1">
        <f t="array" ref="AQ417">INDEX($H417:$K417,0,MATCH(AQ$404,$H$404:$K$404,0))*HLOOKUP(AQ$403,$J$400:$R$401,2)</f>
        <v>50</v>
      </c>
      <c r="AR417" s="1004" cm="1">
        <f t="array" ref="AR417">INDEX($H417:$K417,0,MATCH(AR$404,$H$404:$K$404,0))*HLOOKUP(AR$403,$J$400:$R$401,2)</f>
        <v>100</v>
      </c>
      <c r="AS417" s="1004" cm="1">
        <f t="array" ref="AS417">INDEX($H417:$K417,0,MATCH(AS$404,$H$404:$K$404,0))*HLOOKUP(AS$403,$J$400:$R$401,2)</f>
        <v>100</v>
      </c>
      <c r="AT417" s="1004" cm="1">
        <f t="array" ref="AT417">INDEX($H417:$K417,0,MATCH(AT$404,$H$404:$K$404,0))*HLOOKUP(AT$403,$J$400:$R$401,2)</f>
        <v>0</v>
      </c>
      <c r="AU417" s="1004"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4" cm="1">
        <f t="array" ref="L418">INDEX($H418:$K418,0,MATCH(L$404,$H$404:$K$404,0))*HLOOKUP(L$403,$J$400:$R$401,2)</f>
        <v>100</v>
      </c>
      <c r="M418" s="1004" cm="1">
        <f t="array" ref="M418">INDEX($H418:$K418,0,MATCH(M$404,$H$404:$K$404,0))*HLOOKUP(M$403,$J$400:$R$401,2)</f>
        <v>100</v>
      </c>
      <c r="N418" s="1004" cm="1">
        <f t="array" ref="N418">INDEX($H418:$K418,0,MATCH(N$404,$H$404:$K$404,0))*HLOOKUP(N$403,$J$400:$R$401,2)</f>
        <v>60</v>
      </c>
      <c r="O418" s="1004" cm="1">
        <f t="array" ref="O418">INDEX($H418:$K418,0,MATCH(O$404,$H$404:$K$404,0))*HLOOKUP(O$403,$J$400:$R$401,2)</f>
        <v>0</v>
      </c>
      <c r="P418" s="1004" cm="1">
        <f t="array" ref="P418">INDEX($H418:$K418,0,MATCH(P$404,$H$404:$K$404,0))*HLOOKUP(P$403,$J$400:$R$401,2)</f>
        <v>100</v>
      </c>
      <c r="Q418" s="1004" cm="1">
        <f t="array" ref="Q418">INDEX($H418:$K418,0,MATCH(Q$404,$H$404:$K$404,0))*HLOOKUP(Q$403,$J$400:$R$401,2)</f>
        <v>100</v>
      </c>
      <c r="R418" s="1004" cm="1">
        <f t="array" ref="R418">INDEX($H418:$K418,0,MATCH(R$404,$H$404:$K$404,0))*HLOOKUP(R$403,$J$400:$R$401,2)</f>
        <v>60</v>
      </c>
      <c r="S418" s="1004" cm="1">
        <f t="array" ref="S418">INDEX($H418:$K418,0,MATCH(S$404,$H$404:$K$404,0))*HLOOKUP(S$403,$J$400:$R$401,2)</f>
        <v>0</v>
      </c>
      <c r="T418" s="1004" cm="1">
        <f t="array" ref="T418">INDEX($H418:$K418,0,MATCH(T$404,$H$404:$K$404,0))*HLOOKUP(T$403,$J$400:$R$401,2)</f>
        <v>100</v>
      </c>
      <c r="U418" s="1004" cm="1">
        <f t="array" ref="U418">INDEX($H418:$K418,0,MATCH(U$404,$H$404:$K$404,0))*HLOOKUP(U$403,$J$400:$R$401,2)</f>
        <v>100</v>
      </c>
      <c r="V418" s="1004" cm="1">
        <f t="array" ref="V418">INDEX($H418:$K418,0,MATCH(V$404,$H$404:$K$404,0))*HLOOKUP(V$403,$J$400:$R$401,2)</f>
        <v>60</v>
      </c>
      <c r="W418" s="1004" cm="1">
        <f t="array" ref="W418">INDEX($H418:$K418,0,MATCH(W$404,$H$404:$K$404,0))*HLOOKUP(W$403,$J$400:$R$401,2)</f>
        <v>0</v>
      </c>
      <c r="X418" s="1004" cm="1">
        <f t="array" ref="X418">INDEX($H418:$K418,0,MATCH(X$404,$H$404:$K$404,0))*HLOOKUP(X$403,$J$400:$R$401,2)</f>
        <v>100</v>
      </c>
      <c r="Y418" s="1004" cm="1">
        <f t="array" ref="Y418">INDEX($H418:$K418,0,MATCH(Y$404,$H$404:$K$404,0))*HLOOKUP(Y$403,$J$400:$R$401,2)</f>
        <v>100</v>
      </c>
      <c r="Z418" s="1004" cm="1">
        <f t="array" ref="Z418">INDEX($H418:$K418,0,MATCH(Z$404,$H$404:$K$404,0))*HLOOKUP(Z$403,$J$400:$R$401,2)</f>
        <v>60</v>
      </c>
      <c r="AA418" s="1004" cm="1">
        <f t="array" ref="AA418">INDEX($H418:$K418,0,MATCH(AA$404,$H$404:$K$404,0))*HLOOKUP(AA$403,$J$400:$R$401,2)</f>
        <v>0</v>
      </c>
      <c r="AB418" s="1004" cm="1">
        <f t="array" ref="AB418">INDEX($H418:$K418,0,MATCH(AB$404,$H$404:$K$404,0))*HLOOKUP(AB$403,$J$400:$R$401,2)</f>
        <v>100</v>
      </c>
      <c r="AC418" s="1004" cm="1">
        <f t="array" ref="AC418">INDEX($H418:$K418,0,MATCH(AC$404,$H$404:$K$404,0))*HLOOKUP(AC$403,$J$400:$R$401,2)</f>
        <v>100</v>
      </c>
      <c r="AD418" s="1004" cm="1">
        <f t="array" ref="AD418">INDEX($H418:$K418,0,MATCH(AD$404,$H$404:$K$404,0))*HLOOKUP(AD$403,$J$400:$R$401,2)</f>
        <v>60</v>
      </c>
      <c r="AE418" s="1004" cm="1">
        <f t="array" ref="AE418">INDEX($H418:$K418,0,MATCH(AE$404,$H$404:$K$404,0))*HLOOKUP(AE$403,$J$400:$R$401,2)</f>
        <v>0</v>
      </c>
      <c r="AF418" s="1004" cm="1">
        <f t="array" ref="AF418">INDEX($H418:$K418,0,MATCH(AF$404,$H$404:$K$404,0))*HLOOKUP(AF$403,$J$400:$R$401,2)</f>
        <v>100</v>
      </c>
      <c r="AG418" s="1004" cm="1">
        <f t="array" ref="AG418">INDEX($H418:$K418,0,MATCH(AG$404,$H$404:$K$404,0))*HLOOKUP(AG$403,$J$400:$R$401,2)</f>
        <v>100</v>
      </c>
      <c r="AH418" s="1004" cm="1">
        <f t="array" ref="AH418">INDEX($H418:$K418,0,MATCH(AH$404,$H$404:$K$404,0))*HLOOKUP(AH$403,$J$400:$R$401,2)</f>
        <v>60</v>
      </c>
      <c r="AI418" s="1004" cm="1">
        <f t="array" ref="AI418">INDEX($H418:$K418,0,MATCH(AI$404,$H$404:$K$404,0))*HLOOKUP(AI$403,$J$400:$R$401,2)</f>
        <v>0</v>
      </c>
      <c r="AJ418" s="1004" cm="1">
        <f t="array" ref="AJ418">INDEX($H418:$K418,0,MATCH(AJ$404,$H$404:$K$404,0))*HLOOKUP(AJ$403,$J$400:$R$401,2)</f>
        <v>100</v>
      </c>
      <c r="AK418" s="1004" cm="1">
        <f t="array" ref="AK418">INDEX($H418:$K418,0,MATCH(AK$404,$H$404:$K$404,0))*HLOOKUP(AK$403,$J$400:$R$401,2)</f>
        <v>100</v>
      </c>
      <c r="AL418" s="1004" cm="1">
        <f t="array" ref="AL418">INDEX($H418:$K418,0,MATCH(AL$404,$H$404:$K$404,0))*HLOOKUP(AL$403,$J$400:$R$401,2)</f>
        <v>60</v>
      </c>
      <c r="AM418" s="1004" cm="1">
        <f t="array" ref="AM418">INDEX($H418:$K418,0,MATCH(AM$404,$H$404:$K$404,0))*HLOOKUP(AM$403,$J$400:$R$401,2)</f>
        <v>0</v>
      </c>
      <c r="AN418" s="1004" cm="1">
        <f t="array" ref="AN418">INDEX($H418:$K418,0,MATCH(AN$404,$H$404:$K$404,0))*HLOOKUP(AN$403,$J$400:$R$401,2)</f>
        <v>100</v>
      </c>
      <c r="AO418" s="1004" cm="1">
        <f t="array" ref="AO418">INDEX($H418:$K418,0,MATCH(AO$404,$H$404:$K$404,0))*HLOOKUP(AO$403,$J$400:$R$401,2)</f>
        <v>100</v>
      </c>
      <c r="AP418" s="1004" cm="1">
        <f t="array" ref="AP418">INDEX($H418:$K418,0,MATCH(AP$404,$H$404:$K$404,0))*HLOOKUP(AP$403,$J$400:$R$401,2)</f>
        <v>60</v>
      </c>
      <c r="AQ418" s="1004" cm="1">
        <f t="array" ref="AQ418">INDEX($H418:$K418,0,MATCH(AQ$404,$H$404:$K$404,0))*HLOOKUP(AQ$403,$J$400:$R$401,2)</f>
        <v>0</v>
      </c>
      <c r="AR418" s="1004" cm="1">
        <f t="array" ref="AR418">INDEX($H418:$K418,0,MATCH(AR$404,$H$404:$K$404,0))*HLOOKUP(AR$403,$J$400:$R$401,2)</f>
        <v>100</v>
      </c>
      <c r="AS418" s="1004" cm="1">
        <f t="array" ref="AS418">INDEX($H418:$K418,0,MATCH(AS$404,$H$404:$K$404,0))*HLOOKUP(AS$403,$J$400:$R$401,2)</f>
        <v>100</v>
      </c>
      <c r="AT418" s="1004" cm="1">
        <f t="array" ref="AT418">INDEX($H418:$K418,0,MATCH(AT$404,$H$404:$K$404,0))*HLOOKUP(AT$403,$J$400:$R$401,2)</f>
        <v>60</v>
      </c>
      <c r="AU418" s="1004"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4" cm="1">
        <f t="array" ref="L419">INDEX($H419:$K419,0,MATCH(L$404,$H$404:$K$404,0))*HLOOKUP(L$403,$J$400:$R$401,2)</f>
        <v>100</v>
      </c>
      <c r="M419" s="1004" cm="1">
        <f t="array" ref="M419">INDEX($H419:$K419,0,MATCH(M$404,$H$404:$K$404,0))*HLOOKUP(M$403,$J$400:$R$401,2)</f>
        <v>120</v>
      </c>
      <c r="N419" s="1004" cm="1">
        <f t="array" ref="N419">INDEX($H419:$K419,0,MATCH(N$404,$H$404:$K$404,0))*HLOOKUP(N$403,$J$400:$R$401,2)</f>
        <v>80</v>
      </c>
      <c r="O419" s="1004" cm="1">
        <f t="array" ref="O419">INDEX($H419:$K419,0,MATCH(O$404,$H$404:$K$404,0))*HLOOKUP(O$403,$J$400:$R$401,2)</f>
        <v>0</v>
      </c>
      <c r="P419" s="1004" cm="1">
        <f t="array" ref="P419">INDEX($H419:$K419,0,MATCH(P$404,$H$404:$K$404,0))*HLOOKUP(P$403,$J$400:$R$401,2)</f>
        <v>100</v>
      </c>
      <c r="Q419" s="1004" cm="1">
        <f t="array" ref="Q419">INDEX($H419:$K419,0,MATCH(Q$404,$H$404:$K$404,0))*HLOOKUP(Q$403,$J$400:$R$401,2)</f>
        <v>120</v>
      </c>
      <c r="R419" s="1004" cm="1">
        <f t="array" ref="R419">INDEX($H419:$K419,0,MATCH(R$404,$H$404:$K$404,0))*HLOOKUP(R$403,$J$400:$R$401,2)</f>
        <v>80</v>
      </c>
      <c r="S419" s="1004" cm="1">
        <f t="array" ref="S419">INDEX($H419:$K419,0,MATCH(S$404,$H$404:$K$404,0))*HLOOKUP(S$403,$J$400:$R$401,2)</f>
        <v>0</v>
      </c>
      <c r="T419" s="1004" cm="1">
        <f t="array" ref="T419">INDEX($H419:$K419,0,MATCH(T$404,$H$404:$K$404,0))*HLOOKUP(T$403,$J$400:$R$401,2)</f>
        <v>100</v>
      </c>
      <c r="U419" s="1004" cm="1">
        <f t="array" ref="U419">INDEX($H419:$K419,0,MATCH(U$404,$H$404:$K$404,0))*HLOOKUP(U$403,$J$400:$R$401,2)</f>
        <v>120</v>
      </c>
      <c r="V419" s="1004" cm="1">
        <f t="array" ref="V419">INDEX($H419:$K419,0,MATCH(V$404,$H$404:$K$404,0))*HLOOKUP(V$403,$J$400:$R$401,2)</f>
        <v>80</v>
      </c>
      <c r="W419" s="1004" cm="1">
        <f t="array" ref="W419">INDEX($H419:$K419,0,MATCH(W$404,$H$404:$K$404,0))*HLOOKUP(W$403,$J$400:$R$401,2)</f>
        <v>0</v>
      </c>
      <c r="X419" s="1004" cm="1">
        <f t="array" ref="X419">INDEX($H419:$K419,0,MATCH(X$404,$H$404:$K$404,0))*HLOOKUP(X$403,$J$400:$R$401,2)</f>
        <v>100</v>
      </c>
      <c r="Y419" s="1004" cm="1">
        <f t="array" ref="Y419">INDEX($H419:$K419,0,MATCH(Y$404,$H$404:$K$404,0))*HLOOKUP(Y$403,$J$400:$R$401,2)</f>
        <v>120</v>
      </c>
      <c r="Z419" s="1004" cm="1">
        <f t="array" ref="Z419">INDEX($H419:$K419,0,MATCH(Z$404,$H$404:$K$404,0))*HLOOKUP(Z$403,$J$400:$R$401,2)</f>
        <v>80</v>
      </c>
      <c r="AA419" s="1004" cm="1">
        <f t="array" ref="AA419">INDEX($H419:$K419,0,MATCH(AA$404,$H$404:$K$404,0))*HLOOKUP(AA$403,$J$400:$R$401,2)</f>
        <v>0</v>
      </c>
      <c r="AB419" s="1004" cm="1">
        <f t="array" ref="AB419">INDEX($H419:$K419,0,MATCH(AB$404,$H$404:$K$404,0))*HLOOKUP(AB$403,$J$400:$R$401,2)</f>
        <v>100</v>
      </c>
      <c r="AC419" s="1004" cm="1">
        <f t="array" ref="AC419">INDEX($H419:$K419,0,MATCH(AC$404,$H$404:$K$404,0))*HLOOKUP(AC$403,$J$400:$R$401,2)</f>
        <v>120</v>
      </c>
      <c r="AD419" s="1004" cm="1">
        <f t="array" ref="AD419">INDEX($H419:$K419,0,MATCH(AD$404,$H$404:$K$404,0))*HLOOKUP(AD$403,$J$400:$R$401,2)</f>
        <v>80</v>
      </c>
      <c r="AE419" s="1004" cm="1">
        <f t="array" ref="AE419">INDEX($H419:$K419,0,MATCH(AE$404,$H$404:$K$404,0))*HLOOKUP(AE$403,$J$400:$R$401,2)</f>
        <v>0</v>
      </c>
      <c r="AF419" s="1004" cm="1">
        <f t="array" ref="AF419">INDEX($H419:$K419,0,MATCH(AF$404,$H$404:$K$404,0))*HLOOKUP(AF$403,$J$400:$R$401,2)</f>
        <v>100</v>
      </c>
      <c r="AG419" s="1004" cm="1">
        <f t="array" ref="AG419">INDEX($H419:$K419,0,MATCH(AG$404,$H$404:$K$404,0))*HLOOKUP(AG$403,$J$400:$R$401,2)</f>
        <v>120</v>
      </c>
      <c r="AH419" s="1004" cm="1">
        <f t="array" ref="AH419">INDEX($H419:$K419,0,MATCH(AH$404,$H$404:$K$404,0))*HLOOKUP(AH$403,$J$400:$R$401,2)</f>
        <v>80</v>
      </c>
      <c r="AI419" s="1004" cm="1">
        <f t="array" ref="AI419">INDEX($H419:$K419,0,MATCH(AI$404,$H$404:$K$404,0))*HLOOKUP(AI$403,$J$400:$R$401,2)</f>
        <v>0</v>
      </c>
      <c r="AJ419" s="1004" cm="1">
        <f t="array" ref="AJ419">INDEX($H419:$K419,0,MATCH(AJ$404,$H$404:$K$404,0))*HLOOKUP(AJ$403,$J$400:$R$401,2)</f>
        <v>100</v>
      </c>
      <c r="AK419" s="1004" cm="1">
        <f t="array" ref="AK419">INDEX($H419:$K419,0,MATCH(AK$404,$H$404:$K$404,0))*HLOOKUP(AK$403,$J$400:$R$401,2)</f>
        <v>120</v>
      </c>
      <c r="AL419" s="1004" cm="1">
        <f t="array" ref="AL419">INDEX($H419:$K419,0,MATCH(AL$404,$H$404:$K$404,0))*HLOOKUP(AL$403,$J$400:$R$401,2)</f>
        <v>80</v>
      </c>
      <c r="AM419" s="1004" cm="1">
        <f t="array" ref="AM419">INDEX($H419:$K419,0,MATCH(AM$404,$H$404:$K$404,0))*HLOOKUP(AM$403,$J$400:$R$401,2)</f>
        <v>0</v>
      </c>
      <c r="AN419" s="1004" cm="1">
        <f t="array" ref="AN419">INDEX($H419:$K419,0,MATCH(AN$404,$H$404:$K$404,0))*HLOOKUP(AN$403,$J$400:$R$401,2)</f>
        <v>100</v>
      </c>
      <c r="AO419" s="1004" cm="1">
        <f t="array" ref="AO419">INDEX($H419:$K419,0,MATCH(AO$404,$H$404:$K$404,0))*HLOOKUP(AO$403,$J$400:$R$401,2)</f>
        <v>120</v>
      </c>
      <c r="AP419" s="1004" cm="1">
        <f t="array" ref="AP419">INDEX($H419:$K419,0,MATCH(AP$404,$H$404:$K$404,0))*HLOOKUP(AP$403,$J$400:$R$401,2)</f>
        <v>80</v>
      </c>
      <c r="AQ419" s="1004" cm="1">
        <f t="array" ref="AQ419">INDEX($H419:$K419,0,MATCH(AQ$404,$H$404:$K$404,0))*HLOOKUP(AQ$403,$J$400:$R$401,2)</f>
        <v>0</v>
      </c>
      <c r="AR419" s="1004" cm="1">
        <f t="array" ref="AR419">INDEX($H419:$K419,0,MATCH(AR$404,$H$404:$K$404,0))*HLOOKUP(AR$403,$J$400:$R$401,2)</f>
        <v>100</v>
      </c>
      <c r="AS419" s="1004" cm="1">
        <f t="array" ref="AS419">INDEX($H419:$K419,0,MATCH(AS$404,$H$404:$K$404,0))*HLOOKUP(AS$403,$J$400:$R$401,2)</f>
        <v>120</v>
      </c>
      <c r="AT419" s="1004" cm="1">
        <f t="array" ref="AT419">INDEX($H419:$K419,0,MATCH(AT$404,$H$404:$K$404,0))*HLOOKUP(AT$403,$J$400:$R$401,2)</f>
        <v>80</v>
      </c>
      <c r="AU419" s="1004"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4" cm="1">
        <f t="array" ref="L420">INDEX($H420:$K420,0,MATCH(L$404,$H$404:$K$404,0))*HLOOKUP(L$403,$J$400:$R$401,2)</f>
        <v>0</v>
      </c>
      <c r="M420" s="1004" cm="1">
        <f t="array" ref="M420">INDEX($H420:$K420,0,MATCH(M$404,$H$404:$K$404,0))*HLOOKUP(M$403,$J$400:$R$401,2)</f>
        <v>0</v>
      </c>
      <c r="N420" s="1004" cm="1">
        <f t="array" ref="N420">INDEX($H420:$K420,0,MATCH(N$404,$H$404:$K$404,0))*HLOOKUP(N$403,$J$400:$R$401,2)</f>
        <v>0</v>
      </c>
      <c r="O420" s="1004" cm="1">
        <f t="array" ref="O420">INDEX($H420:$K420,0,MATCH(O$404,$H$404:$K$404,0))*HLOOKUP(O$403,$J$400:$R$401,2)</f>
        <v>0</v>
      </c>
      <c r="P420" s="1004" cm="1">
        <f t="array" ref="P420">INDEX($H420:$K420,0,MATCH(P$404,$H$404:$K$404,0))*HLOOKUP(P$403,$J$400:$R$401,2)</f>
        <v>0</v>
      </c>
      <c r="Q420" s="1004" cm="1">
        <f t="array" ref="Q420">INDEX($H420:$K420,0,MATCH(Q$404,$H$404:$K$404,0))*HLOOKUP(Q$403,$J$400:$R$401,2)</f>
        <v>0</v>
      </c>
      <c r="R420" s="1004" cm="1">
        <f t="array" ref="R420">INDEX($H420:$K420,0,MATCH(R$404,$H$404:$K$404,0))*HLOOKUP(R$403,$J$400:$R$401,2)</f>
        <v>0</v>
      </c>
      <c r="S420" s="1004" cm="1">
        <f t="array" ref="S420">INDEX($H420:$K420,0,MATCH(S$404,$H$404:$K$404,0))*HLOOKUP(S$403,$J$400:$R$401,2)</f>
        <v>0</v>
      </c>
      <c r="T420" s="1004" cm="1">
        <f t="array" ref="T420">INDEX($H420:$K420,0,MATCH(T$404,$H$404:$K$404,0))*HLOOKUP(T$403,$J$400:$R$401,2)</f>
        <v>0</v>
      </c>
      <c r="U420" s="1004" cm="1">
        <f t="array" ref="U420">INDEX($H420:$K420,0,MATCH(U$404,$H$404:$K$404,0))*HLOOKUP(U$403,$J$400:$R$401,2)</f>
        <v>0</v>
      </c>
      <c r="V420" s="1004" cm="1">
        <f t="array" ref="V420">INDEX($H420:$K420,0,MATCH(V$404,$H$404:$K$404,0))*HLOOKUP(V$403,$J$400:$R$401,2)</f>
        <v>0</v>
      </c>
      <c r="W420" s="1004" cm="1">
        <f t="array" ref="W420">INDEX($H420:$K420,0,MATCH(W$404,$H$404:$K$404,0))*HLOOKUP(W$403,$J$400:$R$401,2)</f>
        <v>0</v>
      </c>
      <c r="X420" s="1004" cm="1">
        <f t="array" ref="X420">INDEX($H420:$K420,0,MATCH(X$404,$H$404:$K$404,0))*HLOOKUP(X$403,$J$400:$R$401,2)</f>
        <v>0</v>
      </c>
      <c r="Y420" s="1004" cm="1">
        <f t="array" ref="Y420">INDEX($H420:$K420,0,MATCH(Y$404,$H$404:$K$404,0))*HLOOKUP(Y$403,$J$400:$R$401,2)</f>
        <v>0</v>
      </c>
      <c r="Z420" s="1004" cm="1">
        <f t="array" ref="Z420">INDEX($H420:$K420,0,MATCH(Z$404,$H$404:$K$404,0))*HLOOKUP(Z$403,$J$400:$R$401,2)</f>
        <v>0</v>
      </c>
      <c r="AA420" s="1004" cm="1">
        <f t="array" ref="AA420">INDEX($H420:$K420,0,MATCH(AA$404,$H$404:$K$404,0))*HLOOKUP(AA$403,$J$400:$R$401,2)</f>
        <v>0</v>
      </c>
      <c r="AB420" s="1004" cm="1">
        <f t="array" ref="AB420">INDEX($H420:$K420,0,MATCH(AB$404,$H$404:$K$404,0))*HLOOKUP(AB$403,$J$400:$R$401,2)</f>
        <v>0</v>
      </c>
      <c r="AC420" s="1004" cm="1">
        <f t="array" ref="AC420">INDEX($H420:$K420,0,MATCH(AC$404,$H$404:$K$404,0))*HLOOKUP(AC$403,$J$400:$R$401,2)</f>
        <v>0</v>
      </c>
      <c r="AD420" s="1004" cm="1">
        <f t="array" ref="AD420">INDEX($H420:$K420,0,MATCH(AD$404,$H$404:$K$404,0))*HLOOKUP(AD$403,$J$400:$R$401,2)</f>
        <v>0</v>
      </c>
      <c r="AE420" s="1004" cm="1">
        <f t="array" ref="AE420">INDEX($H420:$K420,0,MATCH(AE$404,$H$404:$K$404,0))*HLOOKUP(AE$403,$J$400:$R$401,2)</f>
        <v>0</v>
      </c>
      <c r="AF420" s="1004" cm="1">
        <f t="array" ref="AF420">INDEX($H420:$K420,0,MATCH(AF$404,$H$404:$K$404,0))*HLOOKUP(AF$403,$J$400:$R$401,2)</f>
        <v>0</v>
      </c>
      <c r="AG420" s="1004" cm="1">
        <f t="array" ref="AG420">INDEX($H420:$K420,0,MATCH(AG$404,$H$404:$K$404,0))*HLOOKUP(AG$403,$J$400:$R$401,2)</f>
        <v>0</v>
      </c>
      <c r="AH420" s="1004" cm="1">
        <f t="array" ref="AH420">INDEX($H420:$K420,0,MATCH(AH$404,$H$404:$K$404,0))*HLOOKUP(AH$403,$J$400:$R$401,2)</f>
        <v>0</v>
      </c>
      <c r="AI420" s="1004" cm="1">
        <f t="array" ref="AI420">INDEX($H420:$K420,0,MATCH(AI$404,$H$404:$K$404,0))*HLOOKUP(AI$403,$J$400:$R$401,2)</f>
        <v>0</v>
      </c>
      <c r="AJ420" s="1004" cm="1">
        <f t="array" ref="AJ420">INDEX($H420:$K420,0,MATCH(AJ$404,$H$404:$K$404,0))*HLOOKUP(AJ$403,$J$400:$R$401,2)</f>
        <v>0</v>
      </c>
      <c r="AK420" s="1004" cm="1">
        <f t="array" ref="AK420">INDEX($H420:$K420,0,MATCH(AK$404,$H$404:$K$404,0))*HLOOKUP(AK$403,$J$400:$R$401,2)</f>
        <v>0</v>
      </c>
      <c r="AL420" s="1004" cm="1">
        <f t="array" ref="AL420">INDEX($H420:$K420,0,MATCH(AL$404,$H$404:$K$404,0))*HLOOKUP(AL$403,$J$400:$R$401,2)</f>
        <v>0</v>
      </c>
      <c r="AM420" s="1004" cm="1">
        <f t="array" ref="AM420">INDEX($H420:$K420,0,MATCH(AM$404,$H$404:$K$404,0))*HLOOKUP(AM$403,$J$400:$R$401,2)</f>
        <v>0</v>
      </c>
      <c r="AN420" s="1004" cm="1">
        <f t="array" ref="AN420">INDEX($H420:$K420,0,MATCH(AN$404,$H$404:$K$404,0))*HLOOKUP(AN$403,$J$400:$R$401,2)</f>
        <v>0</v>
      </c>
      <c r="AO420" s="1004" cm="1">
        <f t="array" ref="AO420">INDEX($H420:$K420,0,MATCH(AO$404,$H$404:$K$404,0))*HLOOKUP(AO$403,$J$400:$R$401,2)</f>
        <v>0</v>
      </c>
      <c r="AP420" s="1004" cm="1">
        <f t="array" ref="AP420">INDEX($H420:$K420,0,MATCH(AP$404,$H$404:$K$404,0))*HLOOKUP(AP$403,$J$400:$R$401,2)</f>
        <v>0</v>
      </c>
      <c r="AQ420" s="1004" cm="1">
        <f t="array" ref="AQ420">INDEX($H420:$K420,0,MATCH(AQ$404,$H$404:$K$404,0))*HLOOKUP(AQ$403,$J$400:$R$401,2)</f>
        <v>0</v>
      </c>
      <c r="AR420" s="1004" cm="1">
        <f t="array" ref="AR420">INDEX($H420:$K420,0,MATCH(AR$404,$H$404:$K$404,0))*HLOOKUP(AR$403,$J$400:$R$401,2)</f>
        <v>0</v>
      </c>
      <c r="AS420" s="1004" cm="1">
        <f t="array" ref="AS420">INDEX($H420:$K420,0,MATCH(AS$404,$H$404:$K$404,0))*HLOOKUP(AS$403,$J$400:$R$401,2)</f>
        <v>0</v>
      </c>
      <c r="AT420" s="1004" cm="1">
        <f t="array" ref="AT420">INDEX($H420:$K420,0,MATCH(AT$404,$H$404:$K$404,0))*HLOOKUP(AT$403,$J$400:$R$401,2)</f>
        <v>0</v>
      </c>
      <c r="AU420" s="1004"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4" cm="1">
        <f t="array" ref="L421">INDEX($H421:$K421,0,MATCH(L$404,$H$404:$K$404,0))*HLOOKUP(L$403,$J$400:$R$401,2)</f>
        <v>0</v>
      </c>
      <c r="M421" s="1004" cm="1">
        <f t="array" ref="M421">INDEX($H421:$K421,0,MATCH(M$404,$H$404:$K$404,0))*HLOOKUP(M$403,$J$400:$R$401,2)</f>
        <v>0</v>
      </c>
      <c r="N421" s="1004" cm="1">
        <f t="array" ref="N421">INDEX($H421:$K421,0,MATCH(N$404,$H$404:$K$404,0))*HLOOKUP(N$403,$J$400:$R$401,2)</f>
        <v>0</v>
      </c>
      <c r="O421" s="1004" cm="1">
        <f t="array" ref="O421">INDEX($H421:$K421,0,MATCH(O$404,$H$404:$K$404,0))*HLOOKUP(O$403,$J$400:$R$401,2)</f>
        <v>0</v>
      </c>
      <c r="P421" s="1004" cm="1">
        <f t="array" ref="P421">INDEX($H421:$K421,0,MATCH(P$404,$H$404:$K$404,0))*HLOOKUP(P$403,$J$400:$R$401,2)</f>
        <v>0</v>
      </c>
      <c r="Q421" s="1004" cm="1">
        <f t="array" ref="Q421">INDEX($H421:$K421,0,MATCH(Q$404,$H$404:$K$404,0))*HLOOKUP(Q$403,$J$400:$R$401,2)</f>
        <v>0</v>
      </c>
      <c r="R421" s="1004" cm="1">
        <f t="array" ref="R421">INDEX($H421:$K421,0,MATCH(R$404,$H$404:$K$404,0))*HLOOKUP(R$403,$J$400:$R$401,2)</f>
        <v>0</v>
      </c>
      <c r="S421" s="1004" cm="1">
        <f t="array" ref="S421">INDEX($H421:$K421,0,MATCH(S$404,$H$404:$K$404,0))*HLOOKUP(S$403,$J$400:$R$401,2)</f>
        <v>0</v>
      </c>
      <c r="T421" s="1004" cm="1">
        <f t="array" ref="T421">INDEX($H421:$K421,0,MATCH(T$404,$H$404:$K$404,0))*HLOOKUP(T$403,$J$400:$R$401,2)</f>
        <v>0</v>
      </c>
      <c r="U421" s="1004" cm="1">
        <f t="array" ref="U421">INDEX($H421:$K421,0,MATCH(U$404,$H$404:$K$404,0))*HLOOKUP(U$403,$J$400:$R$401,2)</f>
        <v>0</v>
      </c>
      <c r="V421" s="1004" cm="1">
        <f t="array" ref="V421">INDEX($H421:$K421,0,MATCH(V$404,$H$404:$K$404,0))*HLOOKUP(V$403,$J$400:$R$401,2)</f>
        <v>0</v>
      </c>
      <c r="W421" s="1004" cm="1">
        <f t="array" ref="W421">INDEX($H421:$K421,0,MATCH(W$404,$H$404:$K$404,0))*HLOOKUP(W$403,$J$400:$R$401,2)</f>
        <v>0</v>
      </c>
      <c r="X421" s="1004" cm="1">
        <f t="array" ref="X421">INDEX($H421:$K421,0,MATCH(X$404,$H$404:$K$404,0))*HLOOKUP(X$403,$J$400:$R$401,2)</f>
        <v>0</v>
      </c>
      <c r="Y421" s="1004" cm="1">
        <f t="array" ref="Y421">INDEX($H421:$K421,0,MATCH(Y$404,$H$404:$K$404,0))*HLOOKUP(Y$403,$J$400:$R$401,2)</f>
        <v>0</v>
      </c>
      <c r="Z421" s="1004" cm="1">
        <f t="array" ref="Z421">INDEX($H421:$K421,0,MATCH(Z$404,$H$404:$K$404,0))*HLOOKUP(Z$403,$J$400:$R$401,2)</f>
        <v>0</v>
      </c>
      <c r="AA421" s="1004" cm="1">
        <f t="array" ref="AA421">INDEX($H421:$K421,0,MATCH(AA$404,$H$404:$K$404,0))*HLOOKUP(AA$403,$J$400:$R$401,2)</f>
        <v>0</v>
      </c>
      <c r="AB421" s="1004" cm="1">
        <f t="array" ref="AB421">INDEX($H421:$K421,0,MATCH(AB$404,$H$404:$K$404,0))*HLOOKUP(AB$403,$J$400:$R$401,2)</f>
        <v>0</v>
      </c>
      <c r="AC421" s="1004" cm="1">
        <f t="array" ref="AC421">INDEX($H421:$K421,0,MATCH(AC$404,$H$404:$K$404,0))*HLOOKUP(AC$403,$J$400:$R$401,2)</f>
        <v>0</v>
      </c>
      <c r="AD421" s="1004" cm="1">
        <f t="array" ref="AD421">INDEX($H421:$K421,0,MATCH(AD$404,$H$404:$K$404,0))*HLOOKUP(AD$403,$J$400:$R$401,2)</f>
        <v>0</v>
      </c>
      <c r="AE421" s="1004" cm="1">
        <f t="array" ref="AE421">INDEX($H421:$K421,0,MATCH(AE$404,$H$404:$K$404,0))*HLOOKUP(AE$403,$J$400:$R$401,2)</f>
        <v>0</v>
      </c>
      <c r="AF421" s="1004" cm="1">
        <f t="array" ref="AF421">INDEX($H421:$K421,0,MATCH(AF$404,$H$404:$K$404,0))*HLOOKUP(AF$403,$J$400:$R$401,2)</f>
        <v>0</v>
      </c>
      <c r="AG421" s="1004" cm="1">
        <f t="array" ref="AG421">INDEX($H421:$K421,0,MATCH(AG$404,$H$404:$K$404,0))*HLOOKUP(AG$403,$J$400:$R$401,2)</f>
        <v>0</v>
      </c>
      <c r="AH421" s="1004" cm="1">
        <f t="array" ref="AH421">INDEX($H421:$K421,0,MATCH(AH$404,$H$404:$K$404,0))*HLOOKUP(AH$403,$J$400:$R$401,2)</f>
        <v>0</v>
      </c>
      <c r="AI421" s="1004" cm="1">
        <f t="array" ref="AI421">INDEX($H421:$K421,0,MATCH(AI$404,$H$404:$K$404,0))*HLOOKUP(AI$403,$J$400:$R$401,2)</f>
        <v>0</v>
      </c>
      <c r="AJ421" s="1004" cm="1">
        <f t="array" ref="AJ421">INDEX($H421:$K421,0,MATCH(AJ$404,$H$404:$K$404,0))*HLOOKUP(AJ$403,$J$400:$R$401,2)</f>
        <v>0</v>
      </c>
      <c r="AK421" s="1004" cm="1">
        <f t="array" ref="AK421">INDEX($H421:$K421,0,MATCH(AK$404,$H$404:$K$404,0))*HLOOKUP(AK$403,$J$400:$R$401,2)</f>
        <v>0</v>
      </c>
      <c r="AL421" s="1004" cm="1">
        <f t="array" ref="AL421">INDEX($H421:$K421,0,MATCH(AL$404,$H$404:$K$404,0))*HLOOKUP(AL$403,$J$400:$R$401,2)</f>
        <v>0</v>
      </c>
      <c r="AM421" s="1004" cm="1">
        <f t="array" ref="AM421">INDEX($H421:$K421,0,MATCH(AM$404,$H$404:$K$404,0))*HLOOKUP(AM$403,$J$400:$R$401,2)</f>
        <v>0</v>
      </c>
      <c r="AN421" s="1004" cm="1">
        <f t="array" ref="AN421">INDEX($H421:$K421,0,MATCH(AN$404,$H$404:$K$404,0))*HLOOKUP(AN$403,$J$400:$R$401,2)</f>
        <v>0</v>
      </c>
      <c r="AO421" s="1004" cm="1">
        <f t="array" ref="AO421">INDEX($H421:$K421,0,MATCH(AO$404,$H$404:$K$404,0))*HLOOKUP(AO$403,$J$400:$R$401,2)</f>
        <v>0</v>
      </c>
      <c r="AP421" s="1004" cm="1">
        <f t="array" ref="AP421">INDEX($H421:$K421,0,MATCH(AP$404,$H$404:$K$404,0))*HLOOKUP(AP$403,$J$400:$R$401,2)</f>
        <v>0</v>
      </c>
      <c r="AQ421" s="1004" cm="1">
        <f t="array" ref="AQ421">INDEX($H421:$K421,0,MATCH(AQ$404,$H$404:$K$404,0))*HLOOKUP(AQ$403,$J$400:$R$401,2)</f>
        <v>0</v>
      </c>
      <c r="AR421" s="1004" cm="1">
        <f t="array" ref="AR421">INDEX($H421:$K421,0,MATCH(AR$404,$H$404:$K$404,0))*HLOOKUP(AR$403,$J$400:$R$401,2)</f>
        <v>0</v>
      </c>
      <c r="AS421" s="1004" cm="1">
        <f t="array" ref="AS421">INDEX($H421:$K421,0,MATCH(AS$404,$H$404:$K$404,0))*HLOOKUP(AS$403,$J$400:$R$401,2)</f>
        <v>0</v>
      </c>
      <c r="AT421" s="1004" cm="1">
        <f t="array" ref="AT421">INDEX($H421:$K421,0,MATCH(AT$404,$H$404:$K$404,0))*HLOOKUP(AT$403,$J$400:$R$401,2)</f>
        <v>0</v>
      </c>
      <c r="AU421" s="1004"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4" cm="1">
        <f t="array" ref="L422">INDEX($H422:$K422,0,MATCH(L$404,$H$404:$K$404,0))*HLOOKUP(L$403,$J$400:$R$401,2)</f>
        <v>0</v>
      </c>
      <c r="M422" s="1004" cm="1">
        <f t="array" ref="M422">INDEX($H422:$K422,0,MATCH(M$404,$H$404:$K$404,0))*HLOOKUP(M$403,$J$400:$R$401,2)</f>
        <v>0</v>
      </c>
      <c r="N422" s="1004" cm="1">
        <f t="array" ref="N422">INDEX($H422:$K422,0,MATCH(N$404,$H$404:$K$404,0))*HLOOKUP(N$403,$J$400:$R$401,2)</f>
        <v>0</v>
      </c>
      <c r="O422" s="1004" cm="1">
        <f t="array" ref="O422">INDEX($H422:$K422,0,MATCH(O$404,$H$404:$K$404,0))*HLOOKUP(O$403,$J$400:$R$401,2)</f>
        <v>0</v>
      </c>
      <c r="P422" s="1004" cm="1">
        <f t="array" ref="P422">INDEX($H422:$K422,0,MATCH(P$404,$H$404:$K$404,0))*HLOOKUP(P$403,$J$400:$R$401,2)</f>
        <v>0</v>
      </c>
      <c r="Q422" s="1004" cm="1">
        <f t="array" ref="Q422">INDEX($H422:$K422,0,MATCH(Q$404,$H$404:$K$404,0))*HLOOKUP(Q$403,$J$400:$R$401,2)</f>
        <v>0</v>
      </c>
      <c r="R422" s="1004" cm="1">
        <f t="array" ref="R422">INDEX($H422:$K422,0,MATCH(R$404,$H$404:$K$404,0))*HLOOKUP(R$403,$J$400:$R$401,2)</f>
        <v>0</v>
      </c>
      <c r="S422" s="1004" cm="1">
        <f t="array" ref="S422">INDEX($H422:$K422,0,MATCH(S$404,$H$404:$K$404,0))*HLOOKUP(S$403,$J$400:$R$401,2)</f>
        <v>0</v>
      </c>
      <c r="T422" s="1004" cm="1">
        <f t="array" ref="T422">INDEX($H422:$K422,0,MATCH(T$404,$H$404:$K$404,0))*HLOOKUP(T$403,$J$400:$R$401,2)</f>
        <v>0</v>
      </c>
      <c r="U422" s="1004" cm="1">
        <f t="array" ref="U422">INDEX($H422:$K422,0,MATCH(U$404,$H$404:$K$404,0))*HLOOKUP(U$403,$J$400:$R$401,2)</f>
        <v>0</v>
      </c>
      <c r="V422" s="1004" cm="1">
        <f t="array" ref="V422">INDEX($H422:$K422,0,MATCH(V$404,$H$404:$K$404,0))*HLOOKUP(V$403,$J$400:$R$401,2)</f>
        <v>0</v>
      </c>
      <c r="W422" s="1004" cm="1">
        <f t="array" ref="W422">INDEX($H422:$K422,0,MATCH(W$404,$H$404:$K$404,0))*HLOOKUP(W$403,$J$400:$R$401,2)</f>
        <v>0</v>
      </c>
      <c r="X422" s="1004" cm="1">
        <f t="array" ref="X422">INDEX($H422:$K422,0,MATCH(X$404,$H$404:$K$404,0))*HLOOKUP(X$403,$J$400:$R$401,2)</f>
        <v>0</v>
      </c>
      <c r="Y422" s="1004" cm="1">
        <f t="array" ref="Y422">INDEX($H422:$K422,0,MATCH(Y$404,$H$404:$K$404,0))*HLOOKUP(Y$403,$J$400:$R$401,2)</f>
        <v>0</v>
      </c>
      <c r="Z422" s="1004" cm="1">
        <f t="array" ref="Z422">INDEX($H422:$K422,0,MATCH(Z$404,$H$404:$K$404,0))*HLOOKUP(Z$403,$J$400:$R$401,2)</f>
        <v>0</v>
      </c>
      <c r="AA422" s="1004" cm="1">
        <f t="array" ref="AA422">INDEX($H422:$K422,0,MATCH(AA$404,$H$404:$K$404,0))*HLOOKUP(AA$403,$J$400:$R$401,2)</f>
        <v>0</v>
      </c>
      <c r="AB422" s="1004" cm="1">
        <f t="array" ref="AB422">INDEX($H422:$K422,0,MATCH(AB$404,$H$404:$K$404,0))*HLOOKUP(AB$403,$J$400:$R$401,2)</f>
        <v>0</v>
      </c>
      <c r="AC422" s="1004" cm="1">
        <f t="array" ref="AC422">INDEX($H422:$K422,0,MATCH(AC$404,$H$404:$K$404,0))*HLOOKUP(AC$403,$J$400:$R$401,2)</f>
        <v>0</v>
      </c>
      <c r="AD422" s="1004" cm="1">
        <f t="array" ref="AD422">INDEX($H422:$K422,0,MATCH(AD$404,$H$404:$K$404,0))*HLOOKUP(AD$403,$J$400:$R$401,2)</f>
        <v>0</v>
      </c>
      <c r="AE422" s="1004" cm="1">
        <f t="array" ref="AE422">INDEX($H422:$K422,0,MATCH(AE$404,$H$404:$K$404,0))*HLOOKUP(AE$403,$J$400:$R$401,2)</f>
        <v>0</v>
      </c>
      <c r="AF422" s="1004" cm="1">
        <f t="array" ref="AF422">INDEX($H422:$K422,0,MATCH(AF$404,$H$404:$K$404,0))*HLOOKUP(AF$403,$J$400:$R$401,2)</f>
        <v>0</v>
      </c>
      <c r="AG422" s="1004" cm="1">
        <f t="array" ref="AG422">INDEX($H422:$K422,0,MATCH(AG$404,$H$404:$K$404,0))*HLOOKUP(AG$403,$J$400:$R$401,2)</f>
        <v>0</v>
      </c>
      <c r="AH422" s="1004" cm="1">
        <f t="array" ref="AH422">INDEX($H422:$K422,0,MATCH(AH$404,$H$404:$K$404,0))*HLOOKUP(AH$403,$J$400:$R$401,2)</f>
        <v>0</v>
      </c>
      <c r="AI422" s="1004" cm="1">
        <f t="array" ref="AI422">INDEX($H422:$K422,0,MATCH(AI$404,$H$404:$K$404,0))*HLOOKUP(AI$403,$J$400:$R$401,2)</f>
        <v>0</v>
      </c>
      <c r="AJ422" s="1004" cm="1">
        <f t="array" ref="AJ422">INDEX($H422:$K422,0,MATCH(AJ$404,$H$404:$K$404,0))*HLOOKUP(AJ$403,$J$400:$R$401,2)</f>
        <v>0</v>
      </c>
      <c r="AK422" s="1004" cm="1">
        <f t="array" ref="AK422">INDEX($H422:$K422,0,MATCH(AK$404,$H$404:$K$404,0))*HLOOKUP(AK$403,$J$400:$R$401,2)</f>
        <v>0</v>
      </c>
      <c r="AL422" s="1004" cm="1">
        <f t="array" ref="AL422">INDEX($H422:$K422,0,MATCH(AL$404,$H$404:$K$404,0))*HLOOKUP(AL$403,$J$400:$R$401,2)</f>
        <v>0</v>
      </c>
      <c r="AM422" s="1004" cm="1">
        <f t="array" ref="AM422">INDEX($H422:$K422,0,MATCH(AM$404,$H$404:$K$404,0))*HLOOKUP(AM$403,$J$400:$R$401,2)</f>
        <v>0</v>
      </c>
      <c r="AN422" s="1004" cm="1">
        <f t="array" ref="AN422">INDEX($H422:$K422,0,MATCH(AN$404,$H$404:$K$404,0))*HLOOKUP(AN$403,$J$400:$R$401,2)</f>
        <v>0</v>
      </c>
      <c r="AO422" s="1004" cm="1">
        <f t="array" ref="AO422">INDEX($H422:$K422,0,MATCH(AO$404,$H$404:$K$404,0))*HLOOKUP(AO$403,$J$400:$R$401,2)</f>
        <v>0</v>
      </c>
      <c r="AP422" s="1004" cm="1">
        <f t="array" ref="AP422">INDEX($H422:$K422,0,MATCH(AP$404,$H$404:$K$404,0))*HLOOKUP(AP$403,$J$400:$R$401,2)</f>
        <v>0</v>
      </c>
      <c r="AQ422" s="1004" cm="1">
        <f t="array" ref="AQ422">INDEX($H422:$K422,0,MATCH(AQ$404,$H$404:$K$404,0))*HLOOKUP(AQ$403,$J$400:$R$401,2)</f>
        <v>0</v>
      </c>
      <c r="AR422" s="1004" cm="1">
        <f t="array" ref="AR422">INDEX($H422:$K422,0,MATCH(AR$404,$H$404:$K$404,0))*HLOOKUP(AR$403,$J$400:$R$401,2)</f>
        <v>0</v>
      </c>
      <c r="AS422" s="1004" cm="1">
        <f t="array" ref="AS422">INDEX($H422:$K422,0,MATCH(AS$404,$H$404:$K$404,0))*HLOOKUP(AS$403,$J$400:$R$401,2)</f>
        <v>0</v>
      </c>
      <c r="AT422" s="1004" cm="1">
        <f t="array" ref="AT422">INDEX($H422:$K422,0,MATCH(AT$404,$H$404:$K$404,0))*HLOOKUP(AT$403,$J$400:$R$401,2)</f>
        <v>0</v>
      </c>
      <c r="AU422" s="1004"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4" cm="1">
        <f t="array" ref="L423">INDEX($H423:$K423,0,MATCH(L$404,$H$404:$K$404,0))*HLOOKUP(L$403,$J$400:$R$401,2)</f>
        <v>0</v>
      </c>
      <c r="M423" s="1004" cm="1">
        <f t="array" ref="M423">INDEX($H423:$K423,0,MATCH(M$404,$H$404:$K$404,0))*HLOOKUP(M$403,$J$400:$R$401,2)</f>
        <v>0</v>
      </c>
      <c r="N423" s="1004" cm="1">
        <f t="array" ref="N423">INDEX($H423:$K423,0,MATCH(N$404,$H$404:$K$404,0))*HLOOKUP(N$403,$J$400:$R$401,2)</f>
        <v>0</v>
      </c>
      <c r="O423" s="1004" cm="1">
        <f t="array" ref="O423">INDEX($H423:$K423,0,MATCH(O$404,$H$404:$K$404,0))*HLOOKUP(O$403,$J$400:$R$401,2)</f>
        <v>0</v>
      </c>
      <c r="P423" s="1004" cm="1">
        <f t="array" ref="P423">INDEX($H423:$K423,0,MATCH(P$404,$H$404:$K$404,0))*HLOOKUP(P$403,$J$400:$R$401,2)</f>
        <v>0</v>
      </c>
      <c r="Q423" s="1004" cm="1">
        <f t="array" ref="Q423">INDEX($H423:$K423,0,MATCH(Q$404,$H$404:$K$404,0))*HLOOKUP(Q$403,$J$400:$R$401,2)</f>
        <v>0</v>
      </c>
      <c r="R423" s="1004" cm="1">
        <f t="array" ref="R423">INDEX($H423:$K423,0,MATCH(R$404,$H$404:$K$404,0))*HLOOKUP(R$403,$J$400:$R$401,2)</f>
        <v>0</v>
      </c>
      <c r="S423" s="1004" cm="1">
        <f t="array" ref="S423">INDEX($H423:$K423,0,MATCH(S$404,$H$404:$K$404,0))*HLOOKUP(S$403,$J$400:$R$401,2)</f>
        <v>0</v>
      </c>
      <c r="T423" s="1004" cm="1">
        <f t="array" ref="T423">INDEX($H423:$K423,0,MATCH(T$404,$H$404:$K$404,0))*HLOOKUP(T$403,$J$400:$R$401,2)</f>
        <v>0</v>
      </c>
      <c r="U423" s="1004" cm="1">
        <f t="array" ref="U423">INDEX($H423:$K423,0,MATCH(U$404,$H$404:$K$404,0))*HLOOKUP(U$403,$J$400:$R$401,2)</f>
        <v>0</v>
      </c>
      <c r="V423" s="1004" cm="1">
        <f t="array" ref="V423">INDEX($H423:$K423,0,MATCH(V$404,$H$404:$K$404,0))*HLOOKUP(V$403,$J$400:$R$401,2)</f>
        <v>0</v>
      </c>
      <c r="W423" s="1004" cm="1">
        <f t="array" ref="W423">INDEX($H423:$K423,0,MATCH(W$404,$H$404:$K$404,0))*HLOOKUP(W$403,$J$400:$R$401,2)</f>
        <v>0</v>
      </c>
      <c r="X423" s="1004" cm="1">
        <f t="array" ref="X423">INDEX($H423:$K423,0,MATCH(X$404,$H$404:$K$404,0))*HLOOKUP(X$403,$J$400:$R$401,2)</f>
        <v>0</v>
      </c>
      <c r="Y423" s="1004" cm="1">
        <f t="array" ref="Y423">INDEX($H423:$K423,0,MATCH(Y$404,$H$404:$K$404,0))*HLOOKUP(Y$403,$J$400:$R$401,2)</f>
        <v>0</v>
      </c>
      <c r="Z423" s="1004" cm="1">
        <f t="array" ref="Z423">INDEX($H423:$K423,0,MATCH(Z$404,$H$404:$K$404,0))*HLOOKUP(Z$403,$J$400:$R$401,2)</f>
        <v>0</v>
      </c>
      <c r="AA423" s="1004" cm="1">
        <f t="array" ref="AA423">INDEX($H423:$K423,0,MATCH(AA$404,$H$404:$K$404,0))*HLOOKUP(AA$403,$J$400:$R$401,2)</f>
        <v>0</v>
      </c>
      <c r="AB423" s="1004" cm="1">
        <f t="array" ref="AB423">INDEX($H423:$K423,0,MATCH(AB$404,$H$404:$K$404,0))*HLOOKUP(AB$403,$J$400:$R$401,2)</f>
        <v>0</v>
      </c>
      <c r="AC423" s="1004" cm="1">
        <f t="array" ref="AC423">INDEX($H423:$K423,0,MATCH(AC$404,$H$404:$K$404,0))*HLOOKUP(AC$403,$J$400:$R$401,2)</f>
        <v>0</v>
      </c>
      <c r="AD423" s="1004" cm="1">
        <f t="array" ref="AD423">INDEX($H423:$K423,0,MATCH(AD$404,$H$404:$K$404,0))*HLOOKUP(AD$403,$J$400:$R$401,2)</f>
        <v>0</v>
      </c>
      <c r="AE423" s="1004" cm="1">
        <f t="array" ref="AE423">INDEX($H423:$K423,0,MATCH(AE$404,$H$404:$K$404,0))*HLOOKUP(AE$403,$J$400:$R$401,2)</f>
        <v>0</v>
      </c>
      <c r="AF423" s="1004" cm="1">
        <f t="array" ref="AF423">INDEX($H423:$K423,0,MATCH(AF$404,$H$404:$K$404,0))*HLOOKUP(AF$403,$J$400:$R$401,2)</f>
        <v>0</v>
      </c>
      <c r="AG423" s="1004" cm="1">
        <f t="array" ref="AG423">INDEX($H423:$K423,0,MATCH(AG$404,$H$404:$K$404,0))*HLOOKUP(AG$403,$J$400:$R$401,2)</f>
        <v>0</v>
      </c>
      <c r="AH423" s="1004" cm="1">
        <f t="array" ref="AH423">INDEX($H423:$K423,0,MATCH(AH$404,$H$404:$K$404,0))*HLOOKUP(AH$403,$J$400:$R$401,2)</f>
        <v>0</v>
      </c>
      <c r="AI423" s="1004" cm="1">
        <f t="array" ref="AI423">INDEX($H423:$K423,0,MATCH(AI$404,$H$404:$K$404,0))*HLOOKUP(AI$403,$J$400:$R$401,2)</f>
        <v>0</v>
      </c>
      <c r="AJ423" s="1004" cm="1">
        <f t="array" ref="AJ423">INDEX($H423:$K423,0,MATCH(AJ$404,$H$404:$K$404,0))*HLOOKUP(AJ$403,$J$400:$R$401,2)</f>
        <v>0</v>
      </c>
      <c r="AK423" s="1004" cm="1">
        <f t="array" ref="AK423">INDEX($H423:$K423,0,MATCH(AK$404,$H$404:$K$404,0))*HLOOKUP(AK$403,$J$400:$R$401,2)</f>
        <v>0</v>
      </c>
      <c r="AL423" s="1004" cm="1">
        <f t="array" ref="AL423">INDEX($H423:$K423,0,MATCH(AL$404,$H$404:$K$404,0))*HLOOKUP(AL$403,$J$400:$R$401,2)</f>
        <v>0</v>
      </c>
      <c r="AM423" s="1004" cm="1">
        <f t="array" ref="AM423">INDEX($H423:$K423,0,MATCH(AM$404,$H$404:$K$404,0))*HLOOKUP(AM$403,$J$400:$R$401,2)</f>
        <v>0</v>
      </c>
      <c r="AN423" s="1004" cm="1">
        <f t="array" ref="AN423">INDEX($H423:$K423,0,MATCH(AN$404,$H$404:$K$404,0))*HLOOKUP(AN$403,$J$400:$R$401,2)</f>
        <v>0</v>
      </c>
      <c r="AO423" s="1004" cm="1">
        <f t="array" ref="AO423">INDEX($H423:$K423,0,MATCH(AO$404,$H$404:$K$404,0))*HLOOKUP(AO$403,$J$400:$R$401,2)</f>
        <v>0</v>
      </c>
      <c r="AP423" s="1004" cm="1">
        <f t="array" ref="AP423">INDEX($H423:$K423,0,MATCH(AP$404,$H$404:$K$404,0))*HLOOKUP(AP$403,$J$400:$R$401,2)</f>
        <v>0</v>
      </c>
      <c r="AQ423" s="1004" cm="1">
        <f t="array" ref="AQ423">INDEX($H423:$K423,0,MATCH(AQ$404,$H$404:$K$404,0))*HLOOKUP(AQ$403,$J$400:$R$401,2)</f>
        <v>0</v>
      </c>
      <c r="AR423" s="1004" cm="1">
        <f t="array" ref="AR423">INDEX($H423:$K423,0,MATCH(AR$404,$H$404:$K$404,0))*HLOOKUP(AR$403,$J$400:$R$401,2)</f>
        <v>0</v>
      </c>
      <c r="AS423" s="1004" cm="1">
        <f t="array" ref="AS423">INDEX($H423:$K423,0,MATCH(AS$404,$H$404:$K$404,0))*HLOOKUP(AS$403,$J$400:$R$401,2)</f>
        <v>0</v>
      </c>
      <c r="AT423" s="1004" cm="1">
        <f t="array" ref="AT423">INDEX($H423:$K423,0,MATCH(AT$404,$H$404:$K$404,0))*HLOOKUP(AT$403,$J$400:$R$401,2)</f>
        <v>0</v>
      </c>
      <c r="AU423" s="1004"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4" cm="1">
        <f t="array" ref="L424">INDEX($H424:$K424,0,MATCH(L$404,$H$404:$K$404,0))*HLOOKUP(L$403,$J$400:$R$401,2)</f>
        <v>0</v>
      </c>
      <c r="M424" s="1004" cm="1">
        <f t="array" ref="M424">INDEX($H424:$K424,0,MATCH(M$404,$H$404:$K$404,0))*HLOOKUP(M$403,$J$400:$R$401,2)</f>
        <v>0</v>
      </c>
      <c r="N424" s="1004" cm="1">
        <f t="array" ref="N424">INDEX($H424:$K424,0,MATCH(N$404,$H$404:$K$404,0))*HLOOKUP(N$403,$J$400:$R$401,2)</f>
        <v>0</v>
      </c>
      <c r="O424" s="1004" cm="1">
        <f t="array" ref="O424">INDEX($H424:$K424,0,MATCH(O$404,$H$404:$K$404,0))*HLOOKUP(O$403,$J$400:$R$401,2)</f>
        <v>0</v>
      </c>
      <c r="P424" s="1004" cm="1">
        <f t="array" ref="P424">INDEX($H424:$K424,0,MATCH(P$404,$H$404:$K$404,0))*HLOOKUP(P$403,$J$400:$R$401,2)</f>
        <v>0</v>
      </c>
      <c r="Q424" s="1004" cm="1">
        <f t="array" ref="Q424">INDEX($H424:$K424,0,MATCH(Q$404,$H$404:$K$404,0))*HLOOKUP(Q$403,$J$400:$R$401,2)</f>
        <v>0</v>
      </c>
      <c r="R424" s="1004" cm="1">
        <f t="array" ref="R424">INDEX($H424:$K424,0,MATCH(R$404,$H$404:$K$404,0))*HLOOKUP(R$403,$J$400:$R$401,2)</f>
        <v>0</v>
      </c>
      <c r="S424" s="1004" cm="1">
        <f t="array" ref="S424">INDEX($H424:$K424,0,MATCH(S$404,$H$404:$K$404,0))*HLOOKUP(S$403,$J$400:$R$401,2)</f>
        <v>0</v>
      </c>
      <c r="T424" s="1004" cm="1">
        <f t="array" ref="T424">INDEX($H424:$K424,0,MATCH(T$404,$H$404:$K$404,0))*HLOOKUP(T$403,$J$400:$R$401,2)</f>
        <v>0</v>
      </c>
      <c r="U424" s="1004" cm="1">
        <f t="array" ref="U424">INDEX($H424:$K424,0,MATCH(U$404,$H$404:$K$404,0))*HLOOKUP(U$403,$J$400:$R$401,2)</f>
        <v>0</v>
      </c>
      <c r="V424" s="1004" cm="1">
        <f t="array" ref="V424">INDEX($H424:$K424,0,MATCH(V$404,$H$404:$K$404,0))*HLOOKUP(V$403,$J$400:$R$401,2)</f>
        <v>0</v>
      </c>
      <c r="W424" s="1004" cm="1">
        <f t="array" ref="W424">INDEX($H424:$K424,0,MATCH(W$404,$H$404:$K$404,0))*HLOOKUP(W$403,$J$400:$R$401,2)</f>
        <v>0</v>
      </c>
      <c r="X424" s="1004" cm="1">
        <f t="array" ref="X424">INDEX($H424:$K424,0,MATCH(X$404,$H$404:$K$404,0))*HLOOKUP(X$403,$J$400:$R$401,2)</f>
        <v>0</v>
      </c>
      <c r="Y424" s="1004" cm="1">
        <f t="array" ref="Y424">INDEX($H424:$K424,0,MATCH(Y$404,$H$404:$K$404,0))*HLOOKUP(Y$403,$J$400:$R$401,2)</f>
        <v>0</v>
      </c>
      <c r="Z424" s="1004" cm="1">
        <f t="array" ref="Z424">INDEX($H424:$K424,0,MATCH(Z$404,$H$404:$K$404,0))*HLOOKUP(Z$403,$J$400:$R$401,2)</f>
        <v>0</v>
      </c>
      <c r="AA424" s="1004" cm="1">
        <f t="array" ref="AA424">INDEX($H424:$K424,0,MATCH(AA$404,$H$404:$K$404,0))*HLOOKUP(AA$403,$J$400:$R$401,2)</f>
        <v>0</v>
      </c>
      <c r="AB424" s="1004" cm="1">
        <f t="array" ref="AB424">INDEX($H424:$K424,0,MATCH(AB$404,$H$404:$K$404,0))*HLOOKUP(AB$403,$J$400:$R$401,2)</f>
        <v>0</v>
      </c>
      <c r="AC424" s="1004" cm="1">
        <f t="array" ref="AC424">INDEX($H424:$K424,0,MATCH(AC$404,$H$404:$K$404,0))*HLOOKUP(AC$403,$J$400:$R$401,2)</f>
        <v>0</v>
      </c>
      <c r="AD424" s="1004" cm="1">
        <f t="array" ref="AD424">INDEX($H424:$K424,0,MATCH(AD$404,$H$404:$K$404,0))*HLOOKUP(AD$403,$J$400:$R$401,2)</f>
        <v>0</v>
      </c>
      <c r="AE424" s="1004" cm="1">
        <f t="array" ref="AE424">INDEX($H424:$K424,0,MATCH(AE$404,$H$404:$K$404,0))*HLOOKUP(AE$403,$J$400:$R$401,2)</f>
        <v>0</v>
      </c>
      <c r="AF424" s="1004" cm="1">
        <f t="array" ref="AF424">INDEX($H424:$K424,0,MATCH(AF$404,$H$404:$K$404,0))*HLOOKUP(AF$403,$J$400:$R$401,2)</f>
        <v>0</v>
      </c>
      <c r="AG424" s="1004" cm="1">
        <f t="array" ref="AG424">INDEX($H424:$K424,0,MATCH(AG$404,$H$404:$K$404,0))*HLOOKUP(AG$403,$J$400:$R$401,2)</f>
        <v>0</v>
      </c>
      <c r="AH424" s="1004" cm="1">
        <f t="array" ref="AH424">INDEX($H424:$K424,0,MATCH(AH$404,$H$404:$K$404,0))*HLOOKUP(AH$403,$J$400:$R$401,2)</f>
        <v>0</v>
      </c>
      <c r="AI424" s="1004" cm="1">
        <f t="array" ref="AI424">INDEX($H424:$K424,0,MATCH(AI$404,$H$404:$K$404,0))*HLOOKUP(AI$403,$J$400:$R$401,2)</f>
        <v>0</v>
      </c>
      <c r="AJ424" s="1004" cm="1">
        <f t="array" ref="AJ424">INDEX($H424:$K424,0,MATCH(AJ$404,$H$404:$K$404,0))*HLOOKUP(AJ$403,$J$400:$R$401,2)</f>
        <v>0</v>
      </c>
      <c r="AK424" s="1004" cm="1">
        <f t="array" ref="AK424">INDEX($H424:$K424,0,MATCH(AK$404,$H$404:$K$404,0))*HLOOKUP(AK$403,$J$400:$R$401,2)</f>
        <v>0</v>
      </c>
      <c r="AL424" s="1004" cm="1">
        <f t="array" ref="AL424">INDEX($H424:$K424,0,MATCH(AL$404,$H$404:$K$404,0))*HLOOKUP(AL$403,$J$400:$R$401,2)</f>
        <v>0</v>
      </c>
      <c r="AM424" s="1004" cm="1">
        <f t="array" ref="AM424">INDEX($H424:$K424,0,MATCH(AM$404,$H$404:$K$404,0))*HLOOKUP(AM$403,$J$400:$R$401,2)</f>
        <v>0</v>
      </c>
      <c r="AN424" s="1004" cm="1">
        <f t="array" ref="AN424">INDEX($H424:$K424,0,MATCH(AN$404,$H$404:$K$404,0))*HLOOKUP(AN$403,$J$400:$R$401,2)</f>
        <v>0</v>
      </c>
      <c r="AO424" s="1004" cm="1">
        <f t="array" ref="AO424">INDEX($H424:$K424,0,MATCH(AO$404,$H$404:$K$404,0))*HLOOKUP(AO$403,$J$400:$R$401,2)</f>
        <v>0</v>
      </c>
      <c r="AP424" s="1004" cm="1">
        <f t="array" ref="AP424">INDEX($H424:$K424,0,MATCH(AP$404,$H$404:$K$404,0))*HLOOKUP(AP$403,$J$400:$R$401,2)</f>
        <v>0</v>
      </c>
      <c r="AQ424" s="1004" cm="1">
        <f t="array" ref="AQ424">INDEX($H424:$K424,0,MATCH(AQ$404,$H$404:$K$404,0))*HLOOKUP(AQ$403,$J$400:$R$401,2)</f>
        <v>0</v>
      </c>
      <c r="AR424" s="1004" cm="1">
        <f t="array" ref="AR424">INDEX($H424:$K424,0,MATCH(AR$404,$H$404:$K$404,0))*HLOOKUP(AR$403,$J$400:$R$401,2)</f>
        <v>0</v>
      </c>
      <c r="AS424" s="1004" cm="1">
        <f t="array" ref="AS424">INDEX($H424:$K424,0,MATCH(AS$404,$H$404:$K$404,0))*HLOOKUP(AS$403,$J$400:$R$401,2)</f>
        <v>0</v>
      </c>
      <c r="AT424" s="1004" cm="1">
        <f t="array" ref="AT424">INDEX($H424:$K424,0,MATCH(AT$404,$H$404:$K$404,0))*HLOOKUP(AT$403,$J$400:$R$401,2)</f>
        <v>0</v>
      </c>
      <c r="AU424" s="1004"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4" cm="1">
        <f t="array" ref="L425">INDEX($H425:$K425,0,MATCH(L$404,$H$404:$K$404,0))*HLOOKUP(L$403,$J$400:$R$401,2)</f>
        <v>100</v>
      </c>
      <c r="M425" s="1004" cm="1">
        <f t="array" ref="M425">INDEX($H425:$K425,0,MATCH(M$404,$H$404:$K$404,0))*HLOOKUP(M$403,$J$400:$R$401,2)</f>
        <v>150</v>
      </c>
      <c r="N425" s="1004" cm="1">
        <f t="array" ref="N425">INDEX($H425:$K425,0,MATCH(N$404,$H$404:$K$404,0))*HLOOKUP(N$403,$J$400:$R$401,2)</f>
        <v>0</v>
      </c>
      <c r="O425" s="1004" cm="1">
        <f t="array" ref="O425">INDEX($H425:$K425,0,MATCH(O$404,$H$404:$K$404,0))*HLOOKUP(O$403,$J$400:$R$401,2)</f>
        <v>150</v>
      </c>
      <c r="P425" s="1004" cm="1">
        <f t="array" ref="P425">INDEX($H425:$K425,0,MATCH(P$404,$H$404:$K$404,0))*HLOOKUP(P$403,$J$400:$R$401,2)</f>
        <v>100</v>
      </c>
      <c r="Q425" s="1004" cm="1">
        <f t="array" ref="Q425">INDEX($H425:$K425,0,MATCH(Q$404,$H$404:$K$404,0))*HLOOKUP(Q$403,$J$400:$R$401,2)</f>
        <v>150</v>
      </c>
      <c r="R425" s="1004" cm="1">
        <f t="array" ref="R425">INDEX($H425:$K425,0,MATCH(R$404,$H$404:$K$404,0))*HLOOKUP(R$403,$J$400:$R$401,2)</f>
        <v>0</v>
      </c>
      <c r="S425" s="1004" cm="1">
        <f t="array" ref="S425">INDEX($H425:$K425,0,MATCH(S$404,$H$404:$K$404,0))*HLOOKUP(S$403,$J$400:$R$401,2)</f>
        <v>150</v>
      </c>
      <c r="T425" s="1004" cm="1">
        <f t="array" ref="T425">INDEX($H425:$K425,0,MATCH(T$404,$H$404:$K$404,0))*HLOOKUP(T$403,$J$400:$R$401,2)</f>
        <v>100</v>
      </c>
      <c r="U425" s="1004" cm="1">
        <f t="array" ref="U425">INDEX($H425:$K425,0,MATCH(U$404,$H$404:$K$404,0))*HLOOKUP(U$403,$J$400:$R$401,2)</f>
        <v>150</v>
      </c>
      <c r="V425" s="1004" cm="1">
        <f t="array" ref="V425">INDEX($H425:$K425,0,MATCH(V$404,$H$404:$K$404,0))*HLOOKUP(V$403,$J$400:$R$401,2)</f>
        <v>0</v>
      </c>
      <c r="W425" s="1004" cm="1">
        <f t="array" ref="W425">INDEX($H425:$K425,0,MATCH(W$404,$H$404:$K$404,0))*HLOOKUP(W$403,$J$400:$R$401,2)</f>
        <v>150</v>
      </c>
      <c r="X425" s="1004" cm="1">
        <f t="array" ref="X425">INDEX($H425:$K425,0,MATCH(X$404,$H$404:$K$404,0))*HLOOKUP(X$403,$J$400:$R$401,2)</f>
        <v>100</v>
      </c>
      <c r="Y425" s="1004" cm="1">
        <f t="array" ref="Y425">INDEX($H425:$K425,0,MATCH(Y$404,$H$404:$K$404,0))*HLOOKUP(Y$403,$J$400:$R$401,2)</f>
        <v>150</v>
      </c>
      <c r="Z425" s="1004" cm="1">
        <f t="array" ref="Z425">INDEX($H425:$K425,0,MATCH(Z$404,$H$404:$K$404,0))*HLOOKUP(Z$403,$J$400:$R$401,2)</f>
        <v>0</v>
      </c>
      <c r="AA425" s="1004" cm="1">
        <f t="array" ref="AA425">INDEX($H425:$K425,0,MATCH(AA$404,$H$404:$K$404,0))*HLOOKUP(AA$403,$J$400:$R$401,2)</f>
        <v>150</v>
      </c>
      <c r="AB425" s="1004" cm="1">
        <f t="array" ref="AB425">INDEX($H425:$K425,0,MATCH(AB$404,$H$404:$K$404,0))*HLOOKUP(AB$403,$J$400:$R$401,2)</f>
        <v>100</v>
      </c>
      <c r="AC425" s="1004" cm="1">
        <f t="array" ref="AC425">INDEX($H425:$K425,0,MATCH(AC$404,$H$404:$K$404,0))*HLOOKUP(AC$403,$J$400:$R$401,2)</f>
        <v>150</v>
      </c>
      <c r="AD425" s="1004" cm="1">
        <f t="array" ref="AD425">INDEX($H425:$K425,0,MATCH(AD$404,$H$404:$K$404,0))*HLOOKUP(AD$403,$J$400:$R$401,2)</f>
        <v>0</v>
      </c>
      <c r="AE425" s="1004" cm="1">
        <f t="array" ref="AE425">INDEX($H425:$K425,0,MATCH(AE$404,$H$404:$K$404,0))*HLOOKUP(AE$403,$J$400:$R$401,2)</f>
        <v>150</v>
      </c>
      <c r="AF425" s="1004" cm="1">
        <f t="array" ref="AF425">INDEX($H425:$K425,0,MATCH(AF$404,$H$404:$K$404,0))*HLOOKUP(AF$403,$J$400:$R$401,2)</f>
        <v>100</v>
      </c>
      <c r="AG425" s="1004" cm="1">
        <f t="array" ref="AG425">INDEX($H425:$K425,0,MATCH(AG$404,$H$404:$K$404,0))*HLOOKUP(AG$403,$J$400:$R$401,2)</f>
        <v>150</v>
      </c>
      <c r="AH425" s="1004" cm="1">
        <f t="array" ref="AH425">INDEX($H425:$K425,0,MATCH(AH$404,$H$404:$K$404,0))*HLOOKUP(AH$403,$J$400:$R$401,2)</f>
        <v>0</v>
      </c>
      <c r="AI425" s="1004" cm="1">
        <f t="array" ref="AI425">INDEX($H425:$K425,0,MATCH(AI$404,$H$404:$K$404,0))*HLOOKUP(AI$403,$J$400:$R$401,2)</f>
        <v>150</v>
      </c>
      <c r="AJ425" s="1004" cm="1">
        <f t="array" ref="AJ425">INDEX($H425:$K425,0,MATCH(AJ$404,$H$404:$K$404,0))*HLOOKUP(AJ$403,$J$400:$R$401,2)</f>
        <v>100</v>
      </c>
      <c r="AK425" s="1004" cm="1">
        <f t="array" ref="AK425">INDEX($H425:$K425,0,MATCH(AK$404,$H$404:$K$404,0))*HLOOKUP(AK$403,$J$400:$R$401,2)</f>
        <v>150</v>
      </c>
      <c r="AL425" s="1004" cm="1">
        <f t="array" ref="AL425">INDEX($H425:$K425,0,MATCH(AL$404,$H$404:$K$404,0))*HLOOKUP(AL$403,$J$400:$R$401,2)</f>
        <v>0</v>
      </c>
      <c r="AM425" s="1004" cm="1">
        <f t="array" ref="AM425">INDEX($H425:$K425,0,MATCH(AM$404,$H$404:$K$404,0))*HLOOKUP(AM$403,$J$400:$R$401,2)</f>
        <v>150</v>
      </c>
      <c r="AN425" s="1004" cm="1">
        <f t="array" ref="AN425">INDEX($H425:$K425,0,MATCH(AN$404,$H$404:$K$404,0))*HLOOKUP(AN$403,$J$400:$R$401,2)</f>
        <v>100</v>
      </c>
      <c r="AO425" s="1004" cm="1">
        <f t="array" ref="AO425">INDEX($H425:$K425,0,MATCH(AO$404,$H$404:$K$404,0))*HLOOKUP(AO$403,$J$400:$R$401,2)</f>
        <v>150</v>
      </c>
      <c r="AP425" s="1004" cm="1">
        <f t="array" ref="AP425">INDEX($H425:$K425,0,MATCH(AP$404,$H$404:$K$404,0))*HLOOKUP(AP$403,$J$400:$R$401,2)</f>
        <v>0</v>
      </c>
      <c r="AQ425" s="1004" cm="1">
        <f t="array" ref="AQ425">INDEX($H425:$K425,0,MATCH(AQ$404,$H$404:$K$404,0))*HLOOKUP(AQ$403,$J$400:$R$401,2)</f>
        <v>150</v>
      </c>
      <c r="AR425" s="1004" cm="1">
        <f t="array" ref="AR425">INDEX($H425:$K425,0,MATCH(AR$404,$H$404:$K$404,0))*HLOOKUP(AR$403,$J$400:$R$401,2)</f>
        <v>100</v>
      </c>
      <c r="AS425" s="1004" cm="1">
        <f t="array" ref="AS425">INDEX($H425:$K425,0,MATCH(AS$404,$H$404:$K$404,0))*HLOOKUP(AS$403,$J$400:$R$401,2)</f>
        <v>150</v>
      </c>
      <c r="AT425" s="1004" cm="1">
        <f t="array" ref="AT425">INDEX($H425:$K425,0,MATCH(AT$404,$H$404:$K$404,0))*HLOOKUP(AT$403,$J$400:$R$401,2)</f>
        <v>0</v>
      </c>
      <c r="AU425" s="1004"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4" cm="1">
        <f t="array" ref="L426">INDEX($H426:$K426,0,MATCH(L$404,$H$404:$K$404,0))*HLOOKUP(L$403,$J$400:$R$401,2)</f>
        <v>100</v>
      </c>
      <c r="M426" s="1004" cm="1">
        <f t="array" ref="M426">INDEX($H426:$K426,0,MATCH(M$404,$H$404:$K$404,0))*HLOOKUP(M$403,$J$400:$R$401,2)</f>
        <v>0</v>
      </c>
      <c r="N426" s="1004" cm="1">
        <f t="array" ref="N426">INDEX($H426:$K426,0,MATCH(N$404,$H$404:$K$404,0))*HLOOKUP(N$403,$J$400:$R$401,2)</f>
        <v>0</v>
      </c>
      <c r="O426" s="1004" cm="1">
        <f t="array" ref="O426">INDEX($H426:$K426,0,MATCH(O$404,$H$404:$K$404,0))*HLOOKUP(O$403,$J$400:$R$401,2)</f>
        <v>0</v>
      </c>
      <c r="P426" s="1004" cm="1">
        <f t="array" ref="P426">INDEX($H426:$K426,0,MATCH(P$404,$H$404:$K$404,0))*HLOOKUP(P$403,$J$400:$R$401,2)</f>
        <v>100</v>
      </c>
      <c r="Q426" s="1004" cm="1">
        <f t="array" ref="Q426">INDEX($H426:$K426,0,MATCH(Q$404,$H$404:$K$404,0))*HLOOKUP(Q$403,$J$400:$R$401,2)</f>
        <v>0</v>
      </c>
      <c r="R426" s="1004" cm="1">
        <f t="array" ref="R426">INDEX($H426:$K426,0,MATCH(R$404,$H$404:$K$404,0))*HLOOKUP(R$403,$J$400:$R$401,2)</f>
        <v>0</v>
      </c>
      <c r="S426" s="1004" cm="1">
        <f t="array" ref="S426">INDEX($H426:$K426,0,MATCH(S$404,$H$404:$K$404,0))*HLOOKUP(S$403,$J$400:$R$401,2)</f>
        <v>0</v>
      </c>
      <c r="T426" s="1004" cm="1">
        <f t="array" ref="T426">INDEX($H426:$K426,0,MATCH(T$404,$H$404:$K$404,0))*HLOOKUP(T$403,$J$400:$R$401,2)</f>
        <v>100</v>
      </c>
      <c r="U426" s="1004" cm="1">
        <f t="array" ref="U426">INDEX($H426:$K426,0,MATCH(U$404,$H$404:$K$404,0))*HLOOKUP(U$403,$J$400:$R$401,2)</f>
        <v>0</v>
      </c>
      <c r="V426" s="1004" cm="1">
        <f t="array" ref="V426">INDEX($H426:$K426,0,MATCH(V$404,$H$404:$K$404,0))*HLOOKUP(V$403,$J$400:$R$401,2)</f>
        <v>0</v>
      </c>
      <c r="W426" s="1004" cm="1">
        <f t="array" ref="W426">INDEX($H426:$K426,0,MATCH(W$404,$H$404:$K$404,0))*HLOOKUP(W$403,$J$400:$R$401,2)</f>
        <v>0</v>
      </c>
      <c r="X426" s="1004" cm="1">
        <f t="array" ref="X426">INDEX($H426:$K426,0,MATCH(X$404,$H$404:$K$404,0))*HLOOKUP(X$403,$J$400:$R$401,2)</f>
        <v>100</v>
      </c>
      <c r="Y426" s="1004" cm="1">
        <f t="array" ref="Y426">INDEX($H426:$K426,0,MATCH(Y$404,$H$404:$K$404,0))*HLOOKUP(Y$403,$J$400:$R$401,2)</f>
        <v>0</v>
      </c>
      <c r="Z426" s="1004" cm="1">
        <f t="array" ref="Z426">INDEX($H426:$K426,0,MATCH(Z$404,$H$404:$K$404,0))*HLOOKUP(Z$403,$J$400:$R$401,2)</f>
        <v>0</v>
      </c>
      <c r="AA426" s="1004" cm="1">
        <f t="array" ref="AA426">INDEX($H426:$K426,0,MATCH(AA$404,$H$404:$K$404,0))*HLOOKUP(AA$403,$J$400:$R$401,2)</f>
        <v>0</v>
      </c>
      <c r="AB426" s="1004" cm="1">
        <f t="array" ref="AB426">INDEX($H426:$K426,0,MATCH(AB$404,$H$404:$K$404,0))*HLOOKUP(AB$403,$J$400:$R$401,2)</f>
        <v>100</v>
      </c>
      <c r="AC426" s="1004" cm="1">
        <f t="array" ref="AC426">INDEX($H426:$K426,0,MATCH(AC$404,$H$404:$K$404,0))*HLOOKUP(AC$403,$J$400:$R$401,2)</f>
        <v>0</v>
      </c>
      <c r="AD426" s="1004" cm="1">
        <f t="array" ref="AD426">INDEX($H426:$K426,0,MATCH(AD$404,$H$404:$K$404,0))*HLOOKUP(AD$403,$J$400:$R$401,2)</f>
        <v>0</v>
      </c>
      <c r="AE426" s="1004" cm="1">
        <f t="array" ref="AE426">INDEX($H426:$K426,0,MATCH(AE$404,$H$404:$K$404,0))*HLOOKUP(AE$403,$J$400:$R$401,2)</f>
        <v>0</v>
      </c>
      <c r="AF426" s="1004" cm="1">
        <f t="array" ref="AF426">INDEX($H426:$K426,0,MATCH(AF$404,$H$404:$K$404,0))*HLOOKUP(AF$403,$J$400:$R$401,2)</f>
        <v>100</v>
      </c>
      <c r="AG426" s="1004" cm="1">
        <f t="array" ref="AG426">INDEX($H426:$K426,0,MATCH(AG$404,$H$404:$K$404,0))*HLOOKUP(AG$403,$J$400:$R$401,2)</f>
        <v>0</v>
      </c>
      <c r="AH426" s="1004" cm="1">
        <f t="array" ref="AH426">INDEX($H426:$K426,0,MATCH(AH$404,$H$404:$K$404,0))*HLOOKUP(AH$403,$J$400:$R$401,2)</f>
        <v>0</v>
      </c>
      <c r="AI426" s="1004" cm="1">
        <f t="array" ref="AI426">INDEX($H426:$K426,0,MATCH(AI$404,$H$404:$K$404,0))*HLOOKUP(AI$403,$J$400:$R$401,2)</f>
        <v>0</v>
      </c>
      <c r="AJ426" s="1004" cm="1">
        <f t="array" ref="AJ426">INDEX($H426:$K426,0,MATCH(AJ$404,$H$404:$K$404,0))*HLOOKUP(AJ$403,$J$400:$R$401,2)</f>
        <v>100</v>
      </c>
      <c r="AK426" s="1004" cm="1">
        <f t="array" ref="AK426">INDEX($H426:$K426,0,MATCH(AK$404,$H$404:$K$404,0))*HLOOKUP(AK$403,$J$400:$R$401,2)</f>
        <v>0</v>
      </c>
      <c r="AL426" s="1004" cm="1">
        <f t="array" ref="AL426">INDEX($H426:$K426,0,MATCH(AL$404,$H$404:$K$404,0))*HLOOKUP(AL$403,$J$400:$R$401,2)</f>
        <v>0</v>
      </c>
      <c r="AM426" s="1004" cm="1">
        <f t="array" ref="AM426">INDEX($H426:$K426,0,MATCH(AM$404,$H$404:$K$404,0))*HLOOKUP(AM$403,$J$400:$R$401,2)</f>
        <v>0</v>
      </c>
      <c r="AN426" s="1004" cm="1">
        <f t="array" ref="AN426">INDEX($H426:$K426,0,MATCH(AN$404,$H$404:$K$404,0))*HLOOKUP(AN$403,$J$400:$R$401,2)</f>
        <v>100</v>
      </c>
      <c r="AO426" s="1004" cm="1">
        <f t="array" ref="AO426">INDEX($H426:$K426,0,MATCH(AO$404,$H$404:$K$404,0))*HLOOKUP(AO$403,$J$400:$R$401,2)</f>
        <v>0</v>
      </c>
      <c r="AP426" s="1004" cm="1">
        <f t="array" ref="AP426">INDEX($H426:$K426,0,MATCH(AP$404,$H$404:$K$404,0))*HLOOKUP(AP$403,$J$400:$R$401,2)</f>
        <v>0</v>
      </c>
      <c r="AQ426" s="1004" cm="1">
        <f t="array" ref="AQ426">INDEX($H426:$K426,0,MATCH(AQ$404,$H$404:$K$404,0))*HLOOKUP(AQ$403,$J$400:$R$401,2)</f>
        <v>0</v>
      </c>
      <c r="AR426" s="1004" cm="1">
        <f t="array" ref="AR426">INDEX($H426:$K426,0,MATCH(AR$404,$H$404:$K$404,0))*HLOOKUP(AR$403,$J$400:$R$401,2)</f>
        <v>100</v>
      </c>
      <c r="AS426" s="1004" cm="1">
        <f t="array" ref="AS426">INDEX($H426:$K426,0,MATCH(AS$404,$H$404:$K$404,0))*HLOOKUP(AS$403,$J$400:$R$401,2)</f>
        <v>0</v>
      </c>
      <c r="AT426" s="1004" cm="1">
        <f t="array" ref="AT426">INDEX($H426:$K426,0,MATCH(AT$404,$H$404:$K$404,0))*HLOOKUP(AT$403,$J$400:$R$401,2)</f>
        <v>0</v>
      </c>
      <c r="AU426" s="1004"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4" cm="1">
        <f t="array" ref="L427">INDEX($H427:$K427,0,MATCH(L$404,$H$404:$K$404,0))*HLOOKUP(L$403,$J$400:$R$401,2)</f>
        <v>100</v>
      </c>
      <c r="M427" s="1004" cm="1">
        <f t="array" ref="M427">INDEX($H427:$K427,0,MATCH(M$404,$H$404:$K$404,0))*HLOOKUP(M$403,$J$400:$R$401,2)</f>
        <v>100</v>
      </c>
      <c r="N427" s="1004" cm="1">
        <f t="array" ref="N427">INDEX($H427:$K427,0,MATCH(N$404,$H$404:$K$404,0))*HLOOKUP(N$403,$J$400:$R$401,2)</f>
        <v>40</v>
      </c>
      <c r="O427" s="1004" cm="1">
        <f t="array" ref="O427">INDEX($H427:$K427,0,MATCH(O$404,$H$404:$K$404,0))*HLOOKUP(O$403,$J$400:$R$401,2)</f>
        <v>0</v>
      </c>
      <c r="P427" s="1004" cm="1">
        <f t="array" ref="P427">INDEX($H427:$K427,0,MATCH(P$404,$H$404:$K$404,0))*HLOOKUP(P$403,$J$400:$R$401,2)</f>
        <v>100</v>
      </c>
      <c r="Q427" s="1004" cm="1">
        <f t="array" ref="Q427">INDEX($H427:$K427,0,MATCH(Q$404,$H$404:$K$404,0))*HLOOKUP(Q$403,$J$400:$R$401,2)</f>
        <v>100</v>
      </c>
      <c r="R427" s="1004" cm="1">
        <f t="array" ref="R427">INDEX($H427:$K427,0,MATCH(R$404,$H$404:$K$404,0))*HLOOKUP(R$403,$J$400:$R$401,2)</f>
        <v>40</v>
      </c>
      <c r="S427" s="1004" cm="1">
        <f t="array" ref="S427">INDEX($H427:$K427,0,MATCH(S$404,$H$404:$K$404,0))*HLOOKUP(S$403,$J$400:$R$401,2)</f>
        <v>0</v>
      </c>
      <c r="T427" s="1004" cm="1">
        <f t="array" ref="T427">INDEX($H427:$K427,0,MATCH(T$404,$H$404:$K$404,0))*HLOOKUP(T$403,$J$400:$R$401,2)</f>
        <v>100</v>
      </c>
      <c r="U427" s="1004" cm="1">
        <f t="array" ref="U427">INDEX($H427:$K427,0,MATCH(U$404,$H$404:$K$404,0))*HLOOKUP(U$403,$J$400:$R$401,2)</f>
        <v>100</v>
      </c>
      <c r="V427" s="1004" cm="1">
        <f t="array" ref="V427">INDEX($H427:$K427,0,MATCH(V$404,$H$404:$K$404,0))*HLOOKUP(V$403,$J$400:$R$401,2)</f>
        <v>40</v>
      </c>
      <c r="W427" s="1004" cm="1">
        <f t="array" ref="W427">INDEX($H427:$K427,0,MATCH(W$404,$H$404:$K$404,0))*HLOOKUP(W$403,$J$400:$R$401,2)</f>
        <v>0</v>
      </c>
      <c r="X427" s="1004" cm="1">
        <f t="array" ref="X427">INDEX($H427:$K427,0,MATCH(X$404,$H$404:$K$404,0))*HLOOKUP(X$403,$J$400:$R$401,2)</f>
        <v>100</v>
      </c>
      <c r="Y427" s="1004" cm="1">
        <f t="array" ref="Y427">INDEX($H427:$K427,0,MATCH(Y$404,$H$404:$K$404,0))*HLOOKUP(Y$403,$J$400:$R$401,2)</f>
        <v>100</v>
      </c>
      <c r="Z427" s="1004" cm="1">
        <f t="array" ref="Z427">INDEX($H427:$K427,0,MATCH(Z$404,$H$404:$K$404,0))*HLOOKUP(Z$403,$J$400:$R$401,2)</f>
        <v>40</v>
      </c>
      <c r="AA427" s="1004" cm="1">
        <f t="array" ref="AA427">INDEX($H427:$K427,0,MATCH(AA$404,$H$404:$K$404,0))*HLOOKUP(AA$403,$J$400:$R$401,2)</f>
        <v>0</v>
      </c>
      <c r="AB427" s="1004" cm="1">
        <f t="array" ref="AB427">INDEX($H427:$K427,0,MATCH(AB$404,$H$404:$K$404,0))*HLOOKUP(AB$403,$J$400:$R$401,2)</f>
        <v>100</v>
      </c>
      <c r="AC427" s="1004" cm="1">
        <f t="array" ref="AC427">INDEX($H427:$K427,0,MATCH(AC$404,$H$404:$K$404,0))*HLOOKUP(AC$403,$J$400:$R$401,2)</f>
        <v>100</v>
      </c>
      <c r="AD427" s="1004" cm="1">
        <f t="array" ref="AD427">INDEX($H427:$K427,0,MATCH(AD$404,$H$404:$K$404,0))*HLOOKUP(AD$403,$J$400:$R$401,2)</f>
        <v>40</v>
      </c>
      <c r="AE427" s="1004" cm="1">
        <f t="array" ref="AE427">INDEX($H427:$K427,0,MATCH(AE$404,$H$404:$K$404,0))*HLOOKUP(AE$403,$J$400:$R$401,2)</f>
        <v>0</v>
      </c>
      <c r="AF427" s="1004" cm="1">
        <f t="array" ref="AF427">INDEX($H427:$K427,0,MATCH(AF$404,$H$404:$K$404,0))*HLOOKUP(AF$403,$J$400:$R$401,2)</f>
        <v>100</v>
      </c>
      <c r="AG427" s="1004" cm="1">
        <f t="array" ref="AG427">INDEX($H427:$K427,0,MATCH(AG$404,$H$404:$K$404,0))*HLOOKUP(AG$403,$J$400:$R$401,2)</f>
        <v>100</v>
      </c>
      <c r="AH427" s="1004" cm="1">
        <f t="array" ref="AH427">INDEX($H427:$K427,0,MATCH(AH$404,$H$404:$K$404,0))*HLOOKUP(AH$403,$J$400:$R$401,2)</f>
        <v>40</v>
      </c>
      <c r="AI427" s="1004" cm="1">
        <f t="array" ref="AI427">INDEX($H427:$K427,0,MATCH(AI$404,$H$404:$K$404,0))*HLOOKUP(AI$403,$J$400:$R$401,2)</f>
        <v>0</v>
      </c>
      <c r="AJ427" s="1004" cm="1">
        <f t="array" ref="AJ427">INDEX($H427:$K427,0,MATCH(AJ$404,$H$404:$K$404,0))*HLOOKUP(AJ$403,$J$400:$R$401,2)</f>
        <v>100</v>
      </c>
      <c r="AK427" s="1004" cm="1">
        <f t="array" ref="AK427">INDEX($H427:$K427,0,MATCH(AK$404,$H$404:$K$404,0))*HLOOKUP(AK$403,$J$400:$R$401,2)</f>
        <v>100</v>
      </c>
      <c r="AL427" s="1004" cm="1">
        <f t="array" ref="AL427">INDEX($H427:$K427,0,MATCH(AL$404,$H$404:$K$404,0))*HLOOKUP(AL$403,$J$400:$R$401,2)</f>
        <v>40</v>
      </c>
      <c r="AM427" s="1004" cm="1">
        <f t="array" ref="AM427">INDEX($H427:$K427,0,MATCH(AM$404,$H$404:$K$404,0))*HLOOKUP(AM$403,$J$400:$R$401,2)</f>
        <v>0</v>
      </c>
      <c r="AN427" s="1004" cm="1">
        <f t="array" ref="AN427">INDEX($H427:$K427,0,MATCH(AN$404,$H$404:$K$404,0))*HLOOKUP(AN$403,$J$400:$R$401,2)</f>
        <v>100</v>
      </c>
      <c r="AO427" s="1004" cm="1">
        <f t="array" ref="AO427">INDEX($H427:$K427,0,MATCH(AO$404,$H$404:$K$404,0))*HLOOKUP(AO$403,$J$400:$R$401,2)</f>
        <v>100</v>
      </c>
      <c r="AP427" s="1004" cm="1">
        <f t="array" ref="AP427">INDEX($H427:$K427,0,MATCH(AP$404,$H$404:$K$404,0))*HLOOKUP(AP$403,$J$400:$R$401,2)</f>
        <v>40</v>
      </c>
      <c r="AQ427" s="1004" cm="1">
        <f t="array" ref="AQ427">INDEX($H427:$K427,0,MATCH(AQ$404,$H$404:$K$404,0))*HLOOKUP(AQ$403,$J$400:$R$401,2)</f>
        <v>0</v>
      </c>
      <c r="AR427" s="1004" cm="1">
        <f t="array" ref="AR427">INDEX($H427:$K427,0,MATCH(AR$404,$H$404:$K$404,0))*HLOOKUP(AR$403,$J$400:$R$401,2)</f>
        <v>100</v>
      </c>
      <c r="AS427" s="1004" cm="1">
        <f t="array" ref="AS427">INDEX($H427:$K427,0,MATCH(AS$404,$H$404:$K$404,0))*HLOOKUP(AS$403,$J$400:$R$401,2)</f>
        <v>100</v>
      </c>
      <c r="AT427" s="1004" cm="1">
        <f t="array" ref="AT427">INDEX($H427:$K427,0,MATCH(AT$404,$H$404:$K$404,0))*HLOOKUP(AT$403,$J$400:$R$401,2)</f>
        <v>40</v>
      </c>
      <c r="AU427" s="1004"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4" cm="1">
        <f t="array" ref="L428">INDEX($H428:$K428,0,MATCH(L$404,$H$404:$K$404,0))*HLOOKUP(L$403,$J$400:$R$401,2)</f>
        <v>100</v>
      </c>
      <c r="M428" s="1004" cm="1">
        <f t="array" ref="M428">INDEX($H428:$K428,0,MATCH(M$404,$H$404:$K$404,0))*HLOOKUP(M$403,$J$400:$R$401,2)</f>
        <v>120</v>
      </c>
      <c r="N428" s="1004" cm="1">
        <f t="array" ref="N428">INDEX($H428:$K428,0,MATCH(N$404,$H$404:$K$404,0))*HLOOKUP(N$403,$J$400:$R$401,2)</f>
        <v>100</v>
      </c>
      <c r="O428" s="1004" cm="1">
        <f t="array" ref="O428">INDEX($H428:$K428,0,MATCH(O$404,$H$404:$K$404,0))*HLOOKUP(O$403,$J$400:$R$401,2)</f>
        <v>0</v>
      </c>
      <c r="P428" s="1004" cm="1">
        <f t="array" ref="P428">INDEX($H428:$K428,0,MATCH(P$404,$H$404:$K$404,0))*HLOOKUP(P$403,$J$400:$R$401,2)</f>
        <v>100</v>
      </c>
      <c r="Q428" s="1004" cm="1">
        <f t="array" ref="Q428">INDEX($H428:$K428,0,MATCH(Q$404,$H$404:$K$404,0))*HLOOKUP(Q$403,$J$400:$R$401,2)</f>
        <v>120</v>
      </c>
      <c r="R428" s="1004" cm="1">
        <f t="array" ref="R428">INDEX($H428:$K428,0,MATCH(R$404,$H$404:$K$404,0))*HLOOKUP(R$403,$J$400:$R$401,2)</f>
        <v>100</v>
      </c>
      <c r="S428" s="1004" cm="1">
        <f t="array" ref="S428">INDEX($H428:$K428,0,MATCH(S$404,$H$404:$K$404,0))*HLOOKUP(S$403,$J$400:$R$401,2)</f>
        <v>0</v>
      </c>
      <c r="T428" s="1004" cm="1">
        <f t="array" ref="T428">INDEX($H428:$K428,0,MATCH(T$404,$H$404:$K$404,0))*HLOOKUP(T$403,$J$400:$R$401,2)</f>
        <v>100</v>
      </c>
      <c r="U428" s="1004" cm="1">
        <f t="array" ref="U428">INDEX($H428:$K428,0,MATCH(U$404,$H$404:$K$404,0))*HLOOKUP(U$403,$J$400:$R$401,2)</f>
        <v>120</v>
      </c>
      <c r="V428" s="1004" cm="1">
        <f t="array" ref="V428">INDEX($H428:$K428,0,MATCH(V$404,$H$404:$K$404,0))*HLOOKUP(V$403,$J$400:$R$401,2)</f>
        <v>100</v>
      </c>
      <c r="W428" s="1004" cm="1">
        <f t="array" ref="W428">INDEX($H428:$K428,0,MATCH(W$404,$H$404:$K$404,0))*HLOOKUP(W$403,$J$400:$R$401,2)</f>
        <v>0</v>
      </c>
      <c r="X428" s="1004" cm="1">
        <f t="array" ref="X428">INDEX($H428:$K428,0,MATCH(X$404,$H$404:$K$404,0))*HLOOKUP(X$403,$J$400:$R$401,2)</f>
        <v>100</v>
      </c>
      <c r="Y428" s="1004" cm="1">
        <f t="array" ref="Y428">INDEX($H428:$K428,0,MATCH(Y$404,$H$404:$K$404,0))*HLOOKUP(Y$403,$J$400:$R$401,2)</f>
        <v>120</v>
      </c>
      <c r="Z428" s="1004" cm="1">
        <f t="array" ref="Z428">INDEX($H428:$K428,0,MATCH(Z$404,$H$404:$K$404,0))*HLOOKUP(Z$403,$J$400:$R$401,2)</f>
        <v>100</v>
      </c>
      <c r="AA428" s="1004" cm="1">
        <f t="array" ref="AA428">INDEX($H428:$K428,0,MATCH(AA$404,$H$404:$K$404,0))*HLOOKUP(AA$403,$J$400:$R$401,2)</f>
        <v>0</v>
      </c>
      <c r="AB428" s="1004" cm="1">
        <f t="array" ref="AB428">INDEX($H428:$K428,0,MATCH(AB$404,$H$404:$K$404,0))*HLOOKUP(AB$403,$J$400:$R$401,2)</f>
        <v>100</v>
      </c>
      <c r="AC428" s="1004" cm="1">
        <f t="array" ref="AC428">INDEX($H428:$K428,0,MATCH(AC$404,$H$404:$K$404,0))*HLOOKUP(AC$403,$J$400:$R$401,2)</f>
        <v>120</v>
      </c>
      <c r="AD428" s="1004" cm="1">
        <f t="array" ref="AD428">INDEX($H428:$K428,0,MATCH(AD$404,$H$404:$K$404,0))*HLOOKUP(AD$403,$J$400:$R$401,2)</f>
        <v>100</v>
      </c>
      <c r="AE428" s="1004" cm="1">
        <f t="array" ref="AE428">INDEX($H428:$K428,0,MATCH(AE$404,$H$404:$K$404,0))*HLOOKUP(AE$403,$J$400:$R$401,2)</f>
        <v>0</v>
      </c>
      <c r="AF428" s="1004" cm="1">
        <f t="array" ref="AF428">INDEX($H428:$K428,0,MATCH(AF$404,$H$404:$K$404,0))*HLOOKUP(AF$403,$J$400:$R$401,2)</f>
        <v>100</v>
      </c>
      <c r="AG428" s="1004" cm="1">
        <f t="array" ref="AG428">INDEX($H428:$K428,0,MATCH(AG$404,$H$404:$K$404,0))*HLOOKUP(AG$403,$J$400:$R$401,2)</f>
        <v>120</v>
      </c>
      <c r="AH428" s="1004" cm="1">
        <f t="array" ref="AH428">INDEX($H428:$K428,0,MATCH(AH$404,$H$404:$K$404,0))*HLOOKUP(AH$403,$J$400:$R$401,2)</f>
        <v>100</v>
      </c>
      <c r="AI428" s="1004" cm="1">
        <f t="array" ref="AI428">INDEX($H428:$K428,0,MATCH(AI$404,$H$404:$K$404,0))*HLOOKUP(AI$403,$J$400:$R$401,2)</f>
        <v>0</v>
      </c>
      <c r="AJ428" s="1004" cm="1">
        <f t="array" ref="AJ428">INDEX($H428:$K428,0,MATCH(AJ$404,$H$404:$K$404,0))*HLOOKUP(AJ$403,$J$400:$R$401,2)</f>
        <v>100</v>
      </c>
      <c r="AK428" s="1004" cm="1">
        <f t="array" ref="AK428">INDEX($H428:$K428,0,MATCH(AK$404,$H$404:$K$404,0))*HLOOKUP(AK$403,$J$400:$R$401,2)</f>
        <v>120</v>
      </c>
      <c r="AL428" s="1004" cm="1">
        <f t="array" ref="AL428">INDEX($H428:$K428,0,MATCH(AL$404,$H$404:$K$404,0))*HLOOKUP(AL$403,$J$400:$R$401,2)</f>
        <v>100</v>
      </c>
      <c r="AM428" s="1004" cm="1">
        <f t="array" ref="AM428">INDEX($H428:$K428,0,MATCH(AM$404,$H$404:$K$404,0))*HLOOKUP(AM$403,$J$400:$R$401,2)</f>
        <v>0</v>
      </c>
      <c r="AN428" s="1004" cm="1">
        <f t="array" ref="AN428">INDEX($H428:$K428,0,MATCH(AN$404,$H$404:$K$404,0))*HLOOKUP(AN$403,$J$400:$R$401,2)</f>
        <v>100</v>
      </c>
      <c r="AO428" s="1004" cm="1">
        <f t="array" ref="AO428">INDEX($H428:$K428,0,MATCH(AO$404,$H$404:$K$404,0))*HLOOKUP(AO$403,$J$400:$R$401,2)</f>
        <v>120</v>
      </c>
      <c r="AP428" s="1004" cm="1">
        <f t="array" ref="AP428">INDEX($H428:$K428,0,MATCH(AP$404,$H$404:$K$404,0))*HLOOKUP(AP$403,$J$400:$R$401,2)</f>
        <v>100</v>
      </c>
      <c r="AQ428" s="1004" cm="1">
        <f t="array" ref="AQ428">INDEX($H428:$K428,0,MATCH(AQ$404,$H$404:$K$404,0))*HLOOKUP(AQ$403,$J$400:$R$401,2)</f>
        <v>0</v>
      </c>
      <c r="AR428" s="1004" cm="1">
        <f t="array" ref="AR428">INDEX($H428:$K428,0,MATCH(AR$404,$H$404:$K$404,0))*HLOOKUP(AR$403,$J$400:$R$401,2)</f>
        <v>100</v>
      </c>
      <c r="AS428" s="1004" cm="1">
        <f t="array" ref="AS428">INDEX($H428:$K428,0,MATCH(AS$404,$H$404:$K$404,0))*HLOOKUP(AS$403,$J$400:$R$401,2)</f>
        <v>120</v>
      </c>
      <c r="AT428" s="1004" cm="1">
        <f t="array" ref="AT428">INDEX($H428:$K428,0,MATCH(AT$404,$H$404:$K$404,0))*HLOOKUP(AT$403,$J$400:$R$401,2)</f>
        <v>100</v>
      </c>
      <c r="AU428" s="1004"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4" cm="1">
        <f t="array" ref="L429">INDEX($H429:$K429,0,MATCH(L$404,$H$404:$K$404,0))*HLOOKUP(L$403,$J$400:$R$401,2)</f>
        <v>0</v>
      </c>
      <c r="M429" s="1004" cm="1">
        <f t="array" ref="M429">INDEX($H429:$K429,0,MATCH(M$404,$H$404:$K$404,0))*HLOOKUP(M$403,$J$400:$R$401,2)</f>
        <v>0</v>
      </c>
      <c r="N429" s="1004" cm="1">
        <f t="array" ref="N429">INDEX($H429:$K429,0,MATCH(N$404,$H$404:$K$404,0))*HLOOKUP(N$403,$J$400:$R$401,2)</f>
        <v>0</v>
      </c>
      <c r="O429" s="1004" cm="1">
        <f t="array" ref="O429">INDEX($H429:$K429,0,MATCH(O$404,$H$404:$K$404,0))*HLOOKUP(O$403,$J$400:$R$401,2)</f>
        <v>0</v>
      </c>
      <c r="P429" s="1004" cm="1">
        <f t="array" ref="P429">INDEX($H429:$K429,0,MATCH(P$404,$H$404:$K$404,0))*HLOOKUP(P$403,$J$400:$R$401,2)</f>
        <v>0</v>
      </c>
      <c r="Q429" s="1004" cm="1">
        <f t="array" ref="Q429">INDEX($H429:$K429,0,MATCH(Q$404,$H$404:$K$404,0))*HLOOKUP(Q$403,$J$400:$R$401,2)</f>
        <v>0</v>
      </c>
      <c r="R429" s="1004" cm="1">
        <f t="array" ref="R429">INDEX($H429:$K429,0,MATCH(R$404,$H$404:$K$404,0))*HLOOKUP(R$403,$J$400:$R$401,2)</f>
        <v>0</v>
      </c>
      <c r="S429" s="1004" cm="1">
        <f t="array" ref="S429">INDEX($H429:$K429,0,MATCH(S$404,$H$404:$K$404,0))*HLOOKUP(S$403,$J$400:$R$401,2)</f>
        <v>0</v>
      </c>
      <c r="T429" s="1004" cm="1">
        <f t="array" ref="T429">INDEX($H429:$K429,0,MATCH(T$404,$H$404:$K$404,0))*HLOOKUP(T$403,$J$400:$R$401,2)</f>
        <v>0</v>
      </c>
      <c r="U429" s="1004" cm="1">
        <f t="array" ref="U429">INDEX($H429:$K429,0,MATCH(U$404,$H$404:$K$404,0))*HLOOKUP(U$403,$J$400:$R$401,2)</f>
        <v>0</v>
      </c>
      <c r="V429" s="1004" cm="1">
        <f t="array" ref="V429">INDEX($H429:$K429,0,MATCH(V$404,$H$404:$K$404,0))*HLOOKUP(V$403,$J$400:$R$401,2)</f>
        <v>0</v>
      </c>
      <c r="W429" s="1004" cm="1">
        <f t="array" ref="W429">INDEX($H429:$K429,0,MATCH(W$404,$H$404:$K$404,0))*HLOOKUP(W$403,$J$400:$R$401,2)</f>
        <v>0</v>
      </c>
      <c r="X429" s="1004" cm="1">
        <f t="array" ref="X429">INDEX($H429:$K429,0,MATCH(X$404,$H$404:$K$404,0))*HLOOKUP(X$403,$J$400:$R$401,2)</f>
        <v>0</v>
      </c>
      <c r="Y429" s="1004" cm="1">
        <f t="array" ref="Y429">INDEX($H429:$K429,0,MATCH(Y$404,$H$404:$K$404,0))*HLOOKUP(Y$403,$J$400:$R$401,2)</f>
        <v>0</v>
      </c>
      <c r="Z429" s="1004" cm="1">
        <f t="array" ref="Z429">INDEX($H429:$K429,0,MATCH(Z$404,$H$404:$K$404,0))*HLOOKUP(Z$403,$J$400:$R$401,2)</f>
        <v>0</v>
      </c>
      <c r="AA429" s="1004" cm="1">
        <f t="array" ref="AA429">INDEX($H429:$K429,0,MATCH(AA$404,$H$404:$K$404,0))*HLOOKUP(AA$403,$J$400:$R$401,2)</f>
        <v>0</v>
      </c>
      <c r="AB429" s="1004" cm="1">
        <f t="array" ref="AB429">INDEX($H429:$K429,0,MATCH(AB$404,$H$404:$K$404,0))*HLOOKUP(AB$403,$J$400:$R$401,2)</f>
        <v>0</v>
      </c>
      <c r="AC429" s="1004" cm="1">
        <f t="array" ref="AC429">INDEX($H429:$K429,0,MATCH(AC$404,$H$404:$K$404,0))*HLOOKUP(AC$403,$J$400:$R$401,2)</f>
        <v>0</v>
      </c>
      <c r="AD429" s="1004" cm="1">
        <f t="array" ref="AD429">INDEX($H429:$K429,0,MATCH(AD$404,$H$404:$K$404,0))*HLOOKUP(AD$403,$J$400:$R$401,2)</f>
        <v>0</v>
      </c>
      <c r="AE429" s="1004" cm="1">
        <f t="array" ref="AE429">INDEX($H429:$K429,0,MATCH(AE$404,$H$404:$K$404,0))*HLOOKUP(AE$403,$J$400:$R$401,2)</f>
        <v>0</v>
      </c>
      <c r="AF429" s="1004" cm="1">
        <f t="array" ref="AF429">INDEX($H429:$K429,0,MATCH(AF$404,$H$404:$K$404,0))*HLOOKUP(AF$403,$J$400:$R$401,2)</f>
        <v>0</v>
      </c>
      <c r="AG429" s="1004" cm="1">
        <f t="array" ref="AG429">INDEX($H429:$K429,0,MATCH(AG$404,$H$404:$K$404,0))*HLOOKUP(AG$403,$J$400:$R$401,2)</f>
        <v>0</v>
      </c>
      <c r="AH429" s="1004" cm="1">
        <f t="array" ref="AH429">INDEX($H429:$K429,0,MATCH(AH$404,$H$404:$K$404,0))*HLOOKUP(AH$403,$J$400:$R$401,2)</f>
        <v>0</v>
      </c>
      <c r="AI429" s="1004" cm="1">
        <f t="array" ref="AI429">INDEX($H429:$K429,0,MATCH(AI$404,$H$404:$K$404,0))*HLOOKUP(AI$403,$J$400:$R$401,2)</f>
        <v>0</v>
      </c>
      <c r="AJ429" s="1004" cm="1">
        <f t="array" ref="AJ429">INDEX($H429:$K429,0,MATCH(AJ$404,$H$404:$K$404,0))*HLOOKUP(AJ$403,$J$400:$R$401,2)</f>
        <v>0</v>
      </c>
      <c r="AK429" s="1004" cm="1">
        <f t="array" ref="AK429">INDEX($H429:$K429,0,MATCH(AK$404,$H$404:$K$404,0))*HLOOKUP(AK$403,$J$400:$R$401,2)</f>
        <v>0</v>
      </c>
      <c r="AL429" s="1004" cm="1">
        <f t="array" ref="AL429">INDEX($H429:$K429,0,MATCH(AL$404,$H$404:$K$404,0))*HLOOKUP(AL$403,$J$400:$R$401,2)</f>
        <v>0</v>
      </c>
      <c r="AM429" s="1004" cm="1">
        <f t="array" ref="AM429">INDEX($H429:$K429,0,MATCH(AM$404,$H$404:$K$404,0))*HLOOKUP(AM$403,$J$400:$R$401,2)</f>
        <v>0</v>
      </c>
      <c r="AN429" s="1004" cm="1">
        <f t="array" ref="AN429">INDEX($H429:$K429,0,MATCH(AN$404,$H$404:$K$404,0))*HLOOKUP(AN$403,$J$400:$R$401,2)</f>
        <v>0</v>
      </c>
      <c r="AO429" s="1004" cm="1">
        <f t="array" ref="AO429">INDEX($H429:$K429,0,MATCH(AO$404,$H$404:$K$404,0))*HLOOKUP(AO$403,$J$400:$R$401,2)</f>
        <v>0</v>
      </c>
      <c r="AP429" s="1004" cm="1">
        <f t="array" ref="AP429">INDEX($H429:$K429,0,MATCH(AP$404,$H$404:$K$404,0))*HLOOKUP(AP$403,$J$400:$R$401,2)</f>
        <v>0</v>
      </c>
      <c r="AQ429" s="1004" cm="1">
        <f t="array" ref="AQ429">INDEX($H429:$K429,0,MATCH(AQ$404,$H$404:$K$404,0))*HLOOKUP(AQ$403,$J$400:$R$401,2)</f>
        <v>0</v>
      </c>
      <c r="AR429" s="1004" cm="1">
        <f t="array" ref="AR429">INDEX($H429:$K429,0,MATCH(AR$404,$H$404:$K$404,0))*HLOOKUP(AR$403,$J$400:$R$401,2)</f>
        <v>0</v>
      </c>
      <c r="AS429" s="1004" cm="1">
        <f t="array" ref="AS429">INDEX($H429:$K429,0,MATCH(AS$404,$H$404:$K$404,0))*HLOOKUP(AS$403,$J$400:$R$401,2)</f>
        <v>0</v>
      </c>
      <c r="AT429" s="1004" cm="1">
        <f t="array" ref="AT429">INDEX($H429:$K429,0,MATCH(AT$404,$H$404:$K$404,0))*HLOOKUP(AT$403,$J$400:$R$401,2)</f>
        <v>0</v>
      </c>
      <c r="AU429" s="1004"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4" cm="1">
        <f t="array" ref="L430">INDEX($H430:$K430,0,MATCH(L$404,$H$404:$K$404,0))*HLOOKUP(L$403,$J$400:$R$401,2)</f>
        <v>0</v>
      </c>
      <c r="M430" s="1004" cm="1">
        <f t="array" ref="M430">INDEX($H430:$K430,0,MATCH(M$404,$H$404:$K$404,0))*HLOOKUP(M$403,$J$400:$R$401,2)</f>
        <v>0</v>
      </c>
      <c r="N430" s="1004" cm="1">
        <f t="array" ref="N430">INDEX($H430:$K430,0,MATCH(N$404,$H$404:$K$404,0))*HLOOKUP(N$403,$J$400:$R$401,2)</f>
        <v>0</v>
      </c>
      <c r="O430" s="1004" cm="1">
        <f t="array" ref="O430">INDEX($H430:$K430,0,MATCH(O$404,$H$404:$K$404,0))*HLOOKUP(O$403,$J$400:$R$401,2)</f>
        <v>0</v>
      </c>
      <c r="P430" s="1004" cm="1">
        <f t="array" ref="P430">INDEX($H430:$K430,0,MATCH(P$404,$H$404:$K$404,0))*HLOOKUP(P$403,$J$400:$R$401,2)</f>
        <v>0</v>
      </c>
      <c r="Q430" s="1004" cm="1">
        <f t="array" ref="Q430">INDEX($H430:$K430,0,MATCH(Q$404,$H$404:$K$404,0))*HLOOKUP(Q$403,$J$400:$R$401,2)</f>
        <v>0</v>
      </c>
      <c r="R430" s="1004" cm="1">
        <f t="array" ref="R430">INDEX($H430:$K430,0,MATCH(R$404,$H$404:$K$404,0))*HLOOKUP(R$403,$J$400:$R$401,2)</f>
        <v>0</v>
      </c>
      <c r="S430" s="1004" cm="1">
        <f t="array" ref="S430">INDEX($H430:$K430,0,MATCH(S$404,$H$404:$K$404,0))*HLOOKUP(S$403,$J$400:$R$401,2)</f>
        <v>0</v>
      </c>
      <c r="T430" s="1004" cm="1">
        <f t="array" ref="T430">INDEX($H430:$K430,0,MATCH(T$404,$H$404:$K$404,0))*HLOOKUP(T$403,$J$400:$R$401,2)</f>
        <v>0</v>
      </c>
      <c r="U430" s="1004" cm="1">
        <f t="array" ref="U430">INDEX($H430:$K430,0,MATCH(U$404,$H$404:$K$404,0))*HLOOKUP(U$403,$J$400:$R$401,2)</f>
        <v>0</v>
      </c>
      <c r="V430" s="1004" cm="1">
        <f t="array" ref="V430">INDEX($H430:$K430,0,MATCH(V$404,$H$404:$K$404,0))*HLOOKUP(V$403,$J$400:$R$401,2)</f>
        <v>0</v>
      </c>
      <c r="W430" s="1004" cm="1">
        <f t="array" ref="W430">INDEX($H430:$K430,0,MATCH(W$404,$H$404:$K$404,0))*HLOOKUP(W$403,$J$400:$R$401,2)</f>
        <v>0</v>
      </c>
      <c r="X430" s="1004" cm="1">
        <f t="array" ref="X430">INDEX($H430:$K430,0,MATCH(X$404,$H$404:$K$404,0))*HLOOKUP(X$403,$J$400:$R$401,2)</f>
        <v>0</v>
      </c>
      <c r="Y430" s="1004" cm="1">
        <f t="array" ref="Y430">INDEX($H430:$K430,0,MATCH(Y$404,$H$404:$K$404,0))*HLOOKUP(Y$403,$J$400:$R$401,2)</f>
        <v>0</v>
      </c>
      <c r="Z430" s="1004" cm="1">
        <f t="array" ref="Z430">INDEX($H430:$K430,0,MATCH(Z$404,$H$404:$K$404,0))*HLOOKUP(Z$403,$J$400:$R$401,2)</f>
        <v>0</v>
      </c>
      <c r="AA430" s="1004" cm="1">
        <f t="array" ref="AA430">INDEX($H430:$K430,0,MATCH(AA$404,$H$404:$K$404,0))*HLOOKUP(AA$403,$J$400:$R$401,2)</f>
        <v>0</v>
      </c>
      <c r="AB430" s="1004" cm="1">
        <f t="array" ref="AB430">INDEX($H430:$K430,0,MATCH(AB$404,$H$404:$K$404,0))*HLOOKUP(AB$403,$J$400:$R$401,2)</f>
        <v>0</v>
      </c>
      <c r="AC430" s="1004" cm="1">
        <f t="array" ref="AC430">INDEX($H430:$K430,0,MATCH(AC$404,$H$404:$K$404,0))*HLOOKUP(AC$403,$J$400:$R$401,2)</f>
        <v>0</v>
      </c>
      <c r="AD430" s="1004" cm="1">
        <f t="array" ref="AD430">INDEX($H430:$K430,0,MATCH(AD$404,$H$404:$K$404,0))*HLOOKUP(AD$403,$J$400:$R$401,2)</f>
        <v>0</v>
      </c>
      <c r="AE430" s="1004" cm="1">
        <f t="array" ref="AE430">INDEX($H430:$K430,0,MATCH(AE$404,$H$404:$K$404,0))*HLOOKUP(AE$403,$J$400:$R$401,2)</f>
        <v>0</v>
      </c>
      <c r="AF430" s="1004" cm="1">
        <f t="array" ref="AF430">INDEX($H430:$K430,0,MATCH(AF$404,$H$404:$K$404,0))*HLOOKUP(AF$403,$J$400:$R$401,2)</f>
        <v>0</v>
      </c>
      <c r="AG430" s="1004" cm="1">
        <f t="array" ref="AG430">INDEX($H430:$K430,0,MATCH(AG$404,$H$404:$K$404,0))*HLOOKUP(AG$403,$J$400:$R$401,2)</f>
        <v>0</v>
      </c>
      <c r="AH430" s="1004" cm="1">
        <f t="array" ref="AH430">INDEX($H430:$K430,0,MATCH(AH$404,$H$404:$K$404,0))*HLOOKUP(AH$403,$J$400:$R$401,2)</f>
        <v>0</v>
      </c>
      <c r="AI430" s="1004" cm="1">
        <f t="array" ref="AI430">INDEX($H430:$K430,0,MATCH(AI$404,$H$404:$K$404,0))*HLOOKUP(AI$403,$J$400:$R$401,2)</f>
        <v>0</v>
      </c>
      <c r="AJ430" s="1004" cm="1">
        <f t="array" ref="AJ430">INDEX($H430:$K430,0,MATCH(AJ$404,$H$404:$K$404,0))*HLOOKUP(AJ$403,$J$400:$R$401,2)</f>
        <v>0</v>
      </c>
      <c r="AK430" s="1004" cm="1">
        <f t="array" ref="AK430">INDEX($H430:$K430,0,MATCH(AK$404,$H$404:$K$404,0))*HLOOKUP(AK$403,$J$400:$R$401,2)</f>
        <v>0</v>
      </c>
      <c r="AL430" s="1004" cm="1">
        <f t="array" ref="AL430">INDEX($H430:$K430,0,MATCH(AL$404,$H$404:$K$404,0))*HLOOKUP(AL$403,$J$400:$R$401,2)</f>
        <v>0</v>
      </c>
      <c r="AM430" s="1004" cm="1">
        <f t="array" ref="AM430">INDEX($H430:$K430,0,MATCH(AM$404,$H$404:$K$404,0))*HLOOKUP(AM$403,$J$400:$R$401,2)</f>
        <v>0</v>
      </c>
      <c r="AN430" s="1004" cm="1">
        <f t="array" ref="AN430">INDEX($H430:$K430,0,MATCH(AN$404,$H$404:$K$404,0))*HLOOKUP(AN$403,$J$400:$R$401,2)</f>
        <v>0</v>
      </c>
      <c r="AO430" s="1004" cm="1">
        <f t="array" ref="AO430">INDEX($H430:$K430,0,MATCH(AO$404,$H$404:$K$404,0))*HLOOKUP(AO$403,$J$400:$R$401,2)</f>
        <v>0</v>
      </c>
      <c r="AP430" s="1004" cm="1">
        <f t="array" ref="AP430">INDEX($H430:$K430,0,MATCH(AP$404,$H$404:$K$404,0))*HLOOKUP(AP$403,$J$400:$R$401,2)</f>
        <v>0</v>
      </c>
      <c r="AQ430" s="1004" cm="1">
        <f t="array" ref="AQ430">INDEX($H430:$K430,0,MATCH(AQ$404,$H$404:$K$404,0))*HLOOKUP(AQ$403,$J$400:$R$401,2)</f>
        <v>0</v>
      </c>
      <c r="AR430" s="1004" cm="1">
        <f t="array" ref="AR430">INDEX($H430:$K430,0,MATCH(AR$404,$H$404:$K$404,0))*HLOOKUP(AR$403,$J$400:$R$401,2)</f>
        <v>0</v>
      </c>
      <c r="AS430" s="1004" cm="1">
        <f t="array" ref="AS430">INDEX($H430:$K430,0,MATCH(AS$404,$H$404:$K$404,0))*HLOOKUP(AS$403,$J$400:$R$401,2)</f>
        <v>0</v>
      </c>
      <c r="AT430" s="1004" cm="1">
        <f t="array" ref="AT430">INDEX($H430:$K430,0,MATCH(AT$404,$H$404:$K$404,0))*HLOOKUP(AT$403,$J$400:$R$401,2)</f>
        <v>0</v>
      </c>
      <c r="AU430" s="1004"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4" cm="1">
        <f t="array" ref="L431">INDEX($H431:$K431,0,MATCH(L$404,$H$404:$K$404,0))*HLOOKUP(L$403,$J$400:$R$401,2)</f>
        <v>0</v>
      </c>
      <c r="M431" s="1004" cm="1">
        <f t="array" ref="M431">INDEX($H431:$K431,0,MATCH(M$404,$H$404:$K$404,0))*HLOOKUP(M$403,$J$400:$R$401,2)</f>
        <v>0</v>
      </c>
      <c r="N431" s="1004" cm="1">
        <f t="array" ref="N431">INDEX($H431:$K431,0,MATCH(N$404,$H$404:$K$404,0))*HLOOKUP(N$403,$J$400:$R$401,2)</f>
        <v>0</v>
      </c>
      <c r="O431" s="1004" cm="1">
        <f t="array" ref="O431">INDEX($H431:$K431,0,MATCH(O$404,$H$404:$K$404,0))*HLOOKUP(O$403,$J$400:$R$401,2)</f>
        <v>0</v>
      </c>
      <c r="P431" s="1004" cm="1">
        <f t="array" ref="P431">INDEX($H431:$K431,0,MATCH(P$404,$H$404:$K$404,0))*HLOOKUP(P$403,$J$400:$R$401,2)</f>
        <v>0</v>
      </c>
      <c r="Q431" s="1004" cm="1">
        <f t="array" ref="Q431">INDEX($H431:$K431,0,MATCH(Q$404,$H$404:$K$404,0))*HLOOKUP(Q$403,$J$400:$R$401,2)</f>
        <v>0</v>
      </c>
      <c r="R431" s="1004" cm="1">
        <f t="array" ref="R431">INDEX($H431:$K431,0,MATCH(R$404,$H$404:$K$404,0))*HLOOKUP(R$403,$J$400:$R$401,2)</f>
        <v>0</v>
      </c>
      <c r="S431" s="1004" cm="1">
        <f t="array" ref="S431">INDEX($H431:$K431,0,MATCH(S$404,$H$404:$K$404,0))*HLOOKUP(S$403,$J$400:$R$401,2)</f>
        <v>0</v>
      </c>
      <c r="T431" s="1004" cm="1">
        <f t="array" ref="T431">INDEX($H431:$K431,0,MATCH(T$404,$H$404:$K$404,0))*HLOOKUP(T$403,$J$400:$R$401,2)</f>
        <v>0</v>
      </c>
      <c r="U431" s="1004" cm="1">
        <f t="array" ref="U431">INDEX($H431:$K431,0,MATCH(U$404,$H$404:$K$404,0))*HLOOKUP(U$403,$J$400:$R$401,2)</f>
        <v>0</v>
      </c>
      <c r="V431" s="1004" cm="1">
        <f t="array" ref="V431">INDEX($H431:$K431,0,MATCH(V$404,$H$404:$K$404,0))*HLOOKUP(V$403,$J$400:$R$401,2)</f>
        <v>0</v>
      </c>
      <c r="W431" s="1004" cm="1">
        <f t="array" ref="W431">INDEX($H431:$K431,0,MATCH(W$404,$H$404:$K$404,0))*HLOOKUP(W$403,$J$400:$R$401,2)</f>
        <v>0</v>
      </c>
      <c r="X431" s="1004" cm="1">
        <f t="array" ref="X431">INDEX($H431:$K431,0,MATCH(X$404,$H$404:$K$404,0))*HLOOKUP(X$403,$J$400:$R$401,2)</f>
        <v>0</v>
      </c>
      <c r="Y431" s="1004" cm="1">
        <f t="array" ref="Y431">INDEX($H431:$K431,0,MATCH(Y$404,$H$404:$K$404,0))*HLOOKUP(Y$403,$J$400:$R$401,2)</f>
        <v>0</v>
      </c>
      <c r="Z431" s="1004" cm="1">
        <f t="array" ref="Z431">INDEX($H431:$K431,0,MATCH(Z$404,$H$404:$K$404,0))*HLOOKUP(Z$403,$J$400:$R$401,2)</f>
        <v>0</v>
      </c>
      <c r="AA431" s="1004" cm="1">
        <f t="array" ref="AA431">INDEX($H431:$K431,0,MATCH(AA$404,$H$404:$K$404,0))*HLOOKUP(AA$403,$J$400:$R$401,2)</f>
        <v>0</v>
      </c>
      <c r="AB431" s="1004" cm="1">
        <f t="array" ref="AB431">INDEX($H431:$K431,0,MATCH(AB$404,$H$404:$K$404,0))*HLOOKUP(AB$403,$J$400:$R$401,2)</f>
        <v>0</v>
      </c>
      <c r="AC431" s="1004" cm="1">
        <f t="array" ref="AC431">INDEX($H431:$K431,0,MATCH(AC$404,$H$404:$K$404,0))*HLOOKUP(AC$403,$J$400:$R$401,2)</f>
        <v>0</v>
      </c>
      <c r="AD431" s="1004" cm="1">
        <f t="array" ref="AD431">INDEX($H431:$K431,0,MATCH(AD$404,$H$404:$K$404,0))*HLOOKUP(AD$403,$J$400:$R$401,2)</f>
        <v>0</v>
      </c>
      <c r="AE431" s="1004" cm="1">
        <f t="array" ref="AE431">INDEX($H431:$K431,0,MATCH(AE$404,$H$404:$K$404,0))*HLOOKUP(AE$403,$J$400:$R$401,2)</f>
        <v>0</v>
      </c>
      <c r="AF431" s="1004" cm="1">
        <f t="array" ref="AF431">INDEX($H431:$K431,0,MATCH(AF$404,$H$404:$K$404,0))*HLOOKUP(AF$403,$J$400:$R$401,2)</f>
        <v>0</v>
      </c>
      <c r="AG431" s="1004" cm="1">
        <f t="array" ref="AG431">INDEX($H431:$K431,0,MATCH(AG$404,$H$404:$K$404,0))*HLOOKUP(AG$403,$J$400:$R$401,2)</f>
        <v>0</v>
      </c>
      <c r="AH431" s="1004" cm="1">
        <f t="array" ref="AH431">INDEX($H431:$K431,0,MATCH(AH$404,$H$404:$K$404,0))*HLOOKUP(AH$403,$J$400:$R$401,2)</f>
        <v>0</v>
      </c>
      <c r="AI431" s="1004" cm="1">
        <f t="array" ref="AI431">INDEX($H431:$K431,0,MATCH(AI$404,$H$404:$K$404,0))*HLOOKUP(AI$403,$J$400:$R$401,2)</f>
        <v>0</v>
      </c>
      <c r="AJ431" s="1004" cm="1">
        <f t="array" ref="AJ431">INDEX($H431:$K431,0,MATCH(AJ$404,$H$404:$K$404,0))*HLOOKUP(AJ$403,$J$400:$R$401,2)</f>
        <v>0</v>
      </c>
      <c r="AK431" s="1004" cm="1">
        <f t="array" ref="AK431">INDEX($H431:$K431,0,MATCH(AK$404,$H$404:$K$404,0))*HLOOKUP(AK$403,$J$400:$R$401,2)</f>
        <v>0</v>
      </c>
      <c r="AL431" s="1004" cm="1">
        <f t="array" ref="AL431">INDEX($H431:$K431,0,MATCH(AL$404,$H$404:$K$404,0))*HLOOKUP(AL$403,$J$400:$R$401,2)</f>
        <v>0</v>
      </c>
      <c r="AM431" s="1004" cm="1">
        <f t="array" ref="AM431">INDEX($H431:$K431,0,MATCH(AM$404,$H$404:$K$404,0))*HLOOKUP(AM$403,$J$400:$R$401,2)</f>
        <v>0</v>
      </c>
      <c r="AN431" s="1004" cm="1">
        <f t="array" ref="AN431">INDEX($H431:$K431,0,MATCH(AN$404,$H$404:$K$404,0))*HLOOKUP(AN$403,$J$400:$R$401,2)</f>
        <v>0</v>
      </c>
      <c r="AO431" s="1004" cm="1">
        <f t="array" ref="AO431">INDEX($H431:$K431,0,MATCH(AO$404,$H$404:$K$404,0))*HLOOKUP(AO$403,$J$400:$R$401,2)</f>
        <v>0</v>
      </c>
      <c r="AP431" s="1004" cm="1">
        <f t="array" ref="AP431">INDEX($H431:$K431,0,MATCH(AP$404,$H$404:$K$404,0))*HLOOKUP(AP$403,$J$400:$R$401,2)</f>
        <v>0</v>
      </c>
      <c r="AQ431" s="1004" cm="1">
        <f t="array" ref="AQ431">INDEX($H431:$K431,0,MATCH(AQ$404,$H$404:$K$404,0))*HLOOKUP(AQ$403,$J$400:$R$401,2)</f>
        <v>0</v>
      </c>
      <c r="AR431" s="1004" cm="1">
        <f t="array" ref="AR431">INDEX($H431:$K431,0,MATCH(AR$404,$H$404:$K$404,0))*HLOOKUP(AR$403,$J$400:$R$401,2)</f>
        <v>0</v>
      </c>
      <c r="AS431" s="1004" cm="1">
        <f t="array" ref="AS431">INDEX($H431:$K431,0,MATCH(AS$404,$H$404:$K$404,0))*HLOOKUP(AS$403,$J$400:$R$401,2)</f>
        <v>0</v>
      </c>
      <c r="AT431" s="1004" cm="1">
        <f t="array" ref="AT431">INDEX($H431:$K431,0,MATCH(AT$404,$H$404:$K$404,0))*HLOOKUP(AT$403,$J$400:$R$401,2)</f>
        <v>0</v>
      </c>
      <c r="AU431" s="1004"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4" cm="1">
        <f t="array" ref="L432">INDEX($H432:$K432,0,MATCH(L$404,$H$404:$K$404,0))*HLOOKUP(L$403,$J$400:$R$401,2)</f>
        <v>0</v>
      </c>
      <c r="M432" s="1004" cm="1">
        <f t="array" ref="M432">INDEX($H432:$K432,0,MATCH(M$404,$H$404:$K$404,0))*HLOOKUP(M$403,$J$400:$R$401,2)</f>
        <v>0</v>
      </c>
      <c r="N432" s="1004" cm="1">
        <f t="array" ref="N432">INDEX($H432:$K432,0,MATCH(N$404,$H$404:$K$404,0))*HLOOKUP(N$403,$J$400:$R$401,2)</f>
        <v>0</v>
      </c>
      <c r="O432" s="1004" cm="1">
        <f t="array" ref="O432">INDEX($H432:$K432,0,MATCH(O$404,$H$404:$K$404,0))*HLOOKUP(O$403,$J$400:$R$401,2)</f>
        <v>0</v>
      </c>
      <c r="P432" s="1004" cm="1">
        <f t="array" ref="P432">INDEX($H432:$K432,0,MATCH(P$404,$H$404:$K$404,0))*HLOOKUP(P$403,$J$400:$R$401,2)</f>
        <v>0</v>
      </c>
      <c r="Q432" s="1004" cm="1">
        <f t="array" ref="Q432">INDEX($H432:$K432,0,MATCH(Q$404,$H$404:$K$404,0))*HLOOKUP(Q$403,$J$400:$R$401,2)</f>
        <v>0</v>
      </c>
      <c r="R432" s="1004" cm="1">
        <f t="array" ref="R432">INDEX($H432:$K432,0,MATCH(R$404,$H$404:$K$404,0))*HLOOKUP(R$403,$J$400:$R$401,2)</f>
        <v>0</v>
      </c>
      <c r="S432" s="1004" cm="1">
        <f t="array" ref="S432">INDEX($H432:$K432,0,MATCH(S$404,$H$404:$K$404,0))*HLOOKUP(S$403,$J$400:$R$401,2)</f>
        <v>0</v>
      </c>
      <c r="T432" s="1004" cm="1">
        <f t="array" ref="T432">INDEX($H432:$K432,0,MATCH(T$404,$H$404:$K$404,0))*HLOOKUP(T$403,$J$400:$R$401,2)</f>
        <v>0</v>
      </c>
      <c r="U432" s="1004" cm="1">
        <f t="array" ref="U432">INDEX($H432:$K432,0,MATCH(U$404,$H$404:$K$404,0))*HLOOKUP(U$403,$J$400:$R$401,2)</f>
        <v>0</v>
      </c>
      <c r="V432" s="1004" cm="1">
        <f t="array" ref="V432">INDEX($H432:$K432,0,MATCH(V$404,$H$404:$K$404,0))*HLOOKUP(V$403,$J$400:$R$401,2)</f>
        <v>0</v>
      </c>
      <c r="W432" s="1004" cm="1">
        <f t="array" ref="W432">INDEX($H432:$K432,0,MATCH(W$404,$H$404:$K$404,0))*HLOOKUP(W$403,$J$400:$R$401,2)</f>
        <v>0</v>
      </c>
      <c r="X432" s="1004" cm="1">
        <f t="array" ref="X432">INDEX($H432:$K432,0,MATCH(X$404,$H$404:$K$404,0))*HLOOKUP(X$403,$J$400:$R$401,2)</f>
        <v>0</v>
      </c>
      <c r="Y432" s="1004" cm="1">
        <f t="array" ref="Y432">INDEX($H432:$K432,0,MATCH(Y$404,$H$404:$K$404,0))*HLOOKUP(Y$403,$J$400:$R$401,2)</f>
        <v>0</v>
      </c>
      <c r="Z432" s="1004" cm="1">
        <f t="array" ref="Z432">INDEX($H432:$K432,0,MATCH(Z$404,$H$404:$K$404,0))*HLOOKUP(Z$403,$J$400:$R$401,2)</f>
        <v>0</v>
      </c>
      <c r="AA432" s="1004" cm="1">
        <f t="array" ref="AA432">INDEX($H432:$K432,0,MATCH(AA$404,$H$404:$K$404,0))*HLOOKUP(AA$403,$J$400:$R$401,2)</f>
        <v>0</v>
      </c>
      <c r="AB432" s="1004" cm="1">
        <f t="array" ref="AB432">INDEX($H432:$K432,0,MATCH(AB$404,$H$404:$K$404,0))*HLOOKUP(AB$403,$J$400:$R$401,2)</f>
        <v>0</v>
      </c>
      <c r="AC432" s="1004" cm="1">
        <f t="array" ref="AC432">INDEX($H432:$K432,0,MATCH(AC$404,$H$404:$K$404,0))*HLOOKUP(AC$403,$J$400:$R$401,2)</f>
        <v>0</v>
      </c>
      <c r="AD432" s="1004" cm="1">
        <f t="array" ref="AD432">INDEX($H432:$K432,0,MATCH(AD$404,$H$404:$K$404,0))*HLOOKUP(AD$403,$J$400:$R$401,2)</f>
        <v>0</v>
      </c>
      <c r="AE432" s="1004" cm="1">
        <f t="array" ref="AE432">INDEX($H432:$K432,0,MATCH(AE$404,$H$404:$K$404,0))*HLOOKUP(AE$403,$J$400:$R$401,2)</f>
        <v>0</v>
      </c>
      <c r="AF432" s="1004" cm="1">
        <f t="array" ref="AF432">INDEX($H432:$K432,0,MATCH(AF$404,$H$404:$K$404,0))*HLOOKUP(AF$403,$J$400:$R$401,2)</f>
        <v>0</v>
      </c>
      <c r="AG432" s="1004" cm="1">
        <f t="array" ref="AG432">INDEX($H432:$K432,0,MATCH(AG$404,$H$404:$K$404,0))*HLOOKUP(AG$403,$J$400:$R$401,2)</f>
        <v>0</v>
      </c>
      <c r="AH432" s="1004" cm="1">
        <f t="array" ref="AH432">INDEX($H432:$K432,0,MATCH(AH$404,$H$404:$K$404,0))*HLOOKUP(AH$403,$J$400:$R$401,2)</f>
        <v>0</v>
      </c>
      <c r="AI432" s="1004" cm="1">
        <f t="array" ref="AI432">INDEX($H432:$K432,0,MATCH(AI$404,$H$404:$K$404,0))*HLOOKUP(AI$403,$J$400:$R$401,2)</f>
        <v>0</v>
      </c>
      <c r="AJ432" s="1004" cm="1">
        <f t="array" ref="AJ432">INDEX($H432:$K432,0,MATCH(AJ$404,$H$404:$K$404,0))*HLOOKUP(AJ$403,$J$400:$R$401,2)</f>
        <v>0</v>
      </c>
      <c r="AK432" s="1004" cm="1">
        <f t="array" ref="AK432">INDEX($H432:$K432,0,MATCH(AK$404,$H$404:$K$404,0))*HLOOKUP(AK$403,$J$400:$R$401,2)</f>
        <v>0</v>
      </c>
      <c r="AL432" s="1004" cm="1">
        <f t="array" ref="AL432">INDEX($H432:$K432,0,MATCH(AL$404,$H$404:$K$404,0))*HLOOKUP(AL$403,$J$400:$R$401,2)</f>
        <v>0</v>
      </c>
      <c r="AM432" s="1004" cm="1">
        <f t="array" ref="AM432">INDEX($H432:$K432,0,MATCH(AM$404,$H$404:$K$404,0))*HLOOKUP(AM$403,$J$400:$R$401,2)</f>
        <v>0</v>
      </c>
      <c r="AN432" s="1004" cm="1">
        <f t="array" ref="AN432">INDEX($H432:$K432,0,MATCH(AN$404,$H$404:$K$404,0))*HLOOKUP(AN$403,$J$400:$R$401,2)</f>
        <v>0</v>
      </c>
      <c r="AO432" s="1004" cm="1">
        <f t="array" ref="AO432">INDEX($H432:$K432,0,MATCH(AO$404,$H$404:$K$404,0))*HLOOKUP(AO$403,$J$400:$R$401,2)</f>
        <v>0</v>
      </c>
      <c r="AP432" s="1004" cm="1">
        <f t="array" ref="AP432">INDEX($H432:$K432,0,MATCH(AP$404,$H$404:$K$404,0))*HLOOKUP(AP$403,$J$400:$R$401,2)</f>
        <v>0</v>
      </c>
      <c r="AQ432" s="1004" cm="1">
        <f t="array" ref="AQ432">INDEX($H432:$K432,0,MATCH(AQ$404,$H$404:$K$404,0))*HLOOKUP(AQ$403,$J$400:$R$401,2)</f>
        <v>0</v>
      </c>
      <c r="AR432" s="1004" cm="1">
        <f t="array" ref="AR432">INDEX($H432:$K432,0,MATCH(AR$404,$H$404:$K$404,0))*HLOOKUP(AR$403,$J$400:$R$401,2)</f>
        <v>0</v>
      </c>
      <c r="AS432" s="1004" cm="1">
        <f t="array" ref="AS432">INDEX($H432:$K432,0,MATCH(AS$404,$H$404:$K$404,0))*HLOOKUP(AS$403,$J$400:$R$401,2)</f>
        <v>0</v>
      </c>
      <c r="AT432" s="1004" cm="1">
        <f t="array" ref="AT432">INDEX($H432:$K432,0,MATCH(AT$404,$H$404:$K$404,0))*HLOOKUP(AT$403,$J$400:$R$401,2)</f>
        <v>0</v>
      </c>
      <c r="AU432" s="1004"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4" cm="1">
        <f t="array" ref="L433">INDEX($H433:$K433,0,MATCH(L$404,$H$404:$K$404,0))*HLOOKUP(L$403,$J$400:$R$401,2)</f>
        <v>0</v>
      </c>
      <c r="M433" s="1004" cm="1">
        <f t="array" ref="M433">INDEX($H433:$K433,0,MATCH(M$404,$H$404:$K$404,0))*HLOOKUP(M$403,$J$400:$R$401,2)</f>
        <v>0</v>
      </c>
      <c r="N433" s="1004" cm="1">
        <f t="array" ref="N433">INDEX($H433:$K433,0,MATCH(N$404,$H$404:$K$404,0))*HLOOKUP(N$403,$J$400:$R$401,2)</f>
        <v>0</v>
      </c>
      <c r="O433" s="1004" cm="1">
        <f t="array" ref="O433">INDEX($H433:$K433,0,MATCH(O$404,$H$404:$K$404,0))*HLOOKUP(O$403,$J$400:$R$401,2)</f>
        <v>0</v>
      </c>
      <c r="P433" s="1004" cm="1">
        <f t="array" ref="P433">INDEX($H433:$K433,0,MATCH(P$404,$H$404:$K$404,0))*HLOOKUP(P$403,$J$400:$R$401,2)</f>
        <v>0</v>
      </c>
      <c r="Q433" s="1004" cm="1">
        <f t="array" ref="Q433">INDEX($H433:$K433,0,MATCH(Q$404,$H$404:$K$404,0))*HLOOKUP(Q$403,$J$400:$R$401,2)</f>
        <v>0</v>
      </c>
      <c r="R433" s="1004" cm="1">
        <f t="array" ref="R433">INDEX($H433:$K433,0,MATCH(R$404,$H$404:$K$404,0))*HLOOKUP(R$403,$J$400:$R$401,2)</f>
        <v>0</v>
      </c>
      <c r="S433" s="1004" cm="1">
        <f t="array" ref="S433">INDEX($H433:$K433,0,MATCH(S$404,$H$404:$K$404,0))*HLOOKUP(S$403,$J$400:$R$401,2)</f>
        <v>0</v>
      </c>
      <c r="T433" s="1004" cm="1">
        <f t="array" ref="T433">INDEX($H433:$K433,0,MATCH(T$404,$H$404:$K$404,0))*HLOOKUP(T$403,$J$400:$R$401,2)</f>
        <v>0</v>
      </c>
      <c r="U433" s="1004" cm="1">
        <f t="array" ref="U433">INDEX($H433:$K433,0,MATCH(U$404,$H$404:$K$404,0))*HLOOKUP(U$403,$J$400:$R$401,2)</f>
        <v>0</v>
      </c>
      <c r="V433" s="1004" cm="1">
        <f t="array" ref="V433">INDEX($H433:$K433,0,MATCH(V$404,$H$404:$K$404,0))*HLOOKUP(V$403,$J$400:$R$401,2)</f>
        <v>0</v>
      </c>
      <c r="W433" s="1004" cm="1">
        <f t="array" ref="W433">INDEX($H433:$K433,0,MATCH(W$404,$H$404:$K$404,0))*HLOOKUP(W$403,$J$400:$R$401,2)</f>
        <v>0</v>
      </c>
      <c r="X433" s="1004" cm="1">
        <f t="array" ref="X433">INDEX($H433:$K433,0,MATCH(X$404,$H$404:$K$404,0))*HLOOKUP(X$403,$J$400:$R$401,2)</f>
        <v>0</v>
      </c>
      <c r="Y433" s="1004" cm="1">
        <f t="array" ref="Y433">INDEX($H433:$K433,0,MATCH(Y$404,$H$404:$K$404,0))*HLOOKUP(Y$403,$J$400:$R$401,2)</f>
        <v>0</v>
      </c>
      <c r="Z433" s="1004" cm="1">
        <f t="array" ref="Z433">INDEX($H433:$K433,0,MATCH(Z$404,$H$404:$K$404,0))*HLOOKUP(Z$403,$J$400:$R$401,2)</f>
        <v>0</v>
      </c>
      <c r="AA433" s="1004" cm="1">
        <f t="array" ref="AA433">INDEX($H433:$K433,0,MATCH(AA$404,$H$404:$K$404,0))*HLOOKUP(AA$403,$J$400:$R$401,2)</f>
        <v>0</v>
      </c>
      <c r="AB433" s="1004" cm="1">
        <f t="array" ref="AB433">INDEX($H433:$K433,0,MATCH(AB$404,$H$404:$K$404,0))*HLOOKUP(AB$403,$J$400:$R$401,2)</f>
        <v>0</v>
      </c>
      <c r="AC433" s="1004" cm="1">
        <f t="array" ref="AC433">INDEX($H433:$K433,0,MATCH(AC$404,$H$404:$K$404,0))*HLOOKUP(AC$403,$J$400:$R$401,2)</f>
        <v>0</v>
      </c>
      <c r="AD433" s="1004" cm="1">
        <f t="array" ref="AD433">INDEX($H433:$K433,0,MATCH(AD$404,$H$404:$K$404,0))*HLOOKUP(AD$403,$J$400:$R$401,2)</f>
        <v>0</v>
      </c>
      <c r="AE433" s="1004" cm="1">
        <f t="array" ref="AE433">INDEX($H433:$K433,0,MATCH(AE$404,$H$404:$K$404,0))*HLOOKUP(AE$403,$J$400:$R$401,2)</f>
        <v>0</v>
      </c>
      <c r="AF433" s="1004" cm="1">
        <f t="array" ref="AF433">INDEX($H433:$K433,0,MATCH(AF$404,$H$404:$K$404,0))*HLOOKUP(AF$403,$J$400:$R$401,2)</f>
        <v>0</v>
      </c>
      <c r="AG433" s="1004" cm="1">
        <f t="array" ref="AG433">INDEX($H433:$K433,0,MATCH(AG$404,$H$404:$K$404,0))*HLOOKUP(AG$403,$J$400:$R$401,2)</f>
        <v>0</v>
      </c>
      <c r="AH433" s="1004" cm="1">
        <f t="array" ref="AH433">INDEX($H433:$K433,0,MATCH(AH$404,$H$404:$K$404,0))*HLOOKUP(AH$403,$J$400:$R$401,2)</f>
        <v>0</v>
      </c>
      <c r="AI433" s="1004" cm="1">
        <f t="array" ref="AI433">INDEX($H433:$K433,0,MATCH(AI$404,$H$404:$K$404,0))*HLOOKUP(AI$403,$J$400:$R$401,2)</f>
        <v>0</v>
      </c>
      <c r="AJ433" s="1004" cm="1">
        <f t="array" ref="AJ433">INDEX($H433:$K433,0,MATCH(AJ$404,$H$404:$K$404,0))*HLOOKUP(AJ$403,$J$400:$R$401,2)</f>
        <v>0</v>
      </c>
      <c r="AK433" s="1004" cm="1">
        <f t="array" ref="AK433">INDEX($H433:$K433,0,MATCH(AK$404,$H$404:$K$404,0))*HLOOKUP(AK$403,$J$400:$R$401,2)</f>
        <v>0</v>
      </c>
      <c r="AL433" s="1004" cm="1">
        <f t="array" ref="AL433">INDEX($H433:$K433,0,MATCH(AL$404,$H$404:$K$404,0))*HLOOKUP(AL$403,$J$400:$R$401,2)</f>
        <v>0</v>
      </c>
      <c r="AM433" s="1004" cm="1">
        <f t="array" ref="AM433">INDEX($H433:$K433,0,MATCH(AM$404,$H$404:$K$404,0))*HLOOKUP(AM$403,$J$400:$R$401,2)</f>
        <v>0</v>
      </c>
      <c r="AN433" s="1004" cm="1">
        <f t="array" ref="AN433">INDEX($H433:$K433,0,MATCH(AN$404,$H$404:$K$404,0))*HLOOKUP(AN$403,$J$400:$R$401,2)</f>
        <v>0</v>
      </c>
      <c r="AO433" s="1004" cm="1">
        <f t="array" ref="AO433">INDEX($H433:$K433,0,MATCH(AO$404,$H$404:$K$404,0))*HLOOKUP(AO$403,$J$400:$R$401,2)</f>
        <v>0</v>
      </c>
      <c r="AP433" s="1004" cm="1">
        <f t="array" ref="AP433">INDEX($H433:$K433,0,MATCH(AP$404,$H$404:$K$404,0))*HLOOKUP(AP$403,$J$400:$R$401,2)</f>
        <v>0</v>
      </c>
      <c r="AQ433" s="1004" cm="1">
        <f t="array" ref="AQ433">INDEX($H433:$K433,0,MATCH(AQ$404,$H$404:$K$404,0))*HLOOKUP(AQ$403,$J$400:$R$401,2)</f>
        <v>0</v>
      </c>
      <c r="AR433" s="1004" cm="1">
        <f t="array" ref="AR433">INDEX($H433:$K433,0,MATCH(AR$404,$H$404:$K$404,0))*HLOOKUP(AR$403,$J$400:$R$401,2)</f>
        <v>0</v>
      </c>
      <c r="AS433" s="1004" cm="1">
        <f t="array" ref="AS433">INDEX($H433:$K433,0,MATCH(AS$404,$H$404:$K$404,0))*HLOOKUP(AS$403,$J$400:$R$401,2)</f>
        <v>0</v>
      </c>
      <c r="AT433" s="1004" cm="1">
        <f t="array" ref="AT433">INDEX($H433:$K433,0,MATCH(AT$404,$H$404:$K$404,0))*HLOOKUP(AT$403,$J$400:$R$401,2)</f>
        <v>0</v>
      </c>
      <c r="AU433" s="1004"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4" cm="1">
        <f t="array" ref="L434">INDEX($H434:$K434,0,MATCH(L$404,$H$404:$K$404,0))*HLOOKUP(L$403,$J$400:$R$401,2)</f>
        <v>0</v>
      </c>
      <c r="M434" s="1004" cm="1">
        <f t="array" ref="M434">INDEX($H434:$K434,0,MATCH(M$404,$H$404:$K$404,0))*HLOOKUP(M$403,$J$400:$R$401,2)</f>
        <v>0</v>
      </c>
      <c r="N434" s="1004" cm="1">
        <f t="array" ref="N434">INDEX($H434:$K434,0,MATCH(N$404,$H$404:$K$404,0))*HLOOKUP(N$403,$J$400:$R$401,2)</f>
        <v>0</v>
      </c>
      <c r="O434" s="1004" cm="1">
        <f t="array" ref="O434">INDEX($H434:$K434,0,MATCH(O$404,$H$404:$K$404,0))*HLOOKUP(O$403,$J$400:$R$401,2)</f>
        <v>0</v>
      </c>
      <c r="P434" s="1004" cm="1">
        <f t="array" ref="P434">INDEX($H434:$K434,0,MATCH(P$404,$H$404:$K$404,0))*HLOOKUP(P$403,$J$400:$R$401,2)</f>
        <v>0</v>
      </c>
      <c r="Q434" s="1004" cm="1">
        <f t="array" ref="Q434">INDEX($H434:$K434,0,MATCH(Q$404,$H$404:$K$404,0))*HLOOKUP(Q$403,$J$400:$R$401,2)</f>
        <v>0</v>
      </c>
      <c r="R434" s="1004" cm="1">
        <f t="array" ref="R434">INDEX($H434:$K434,0,MATCH(R$404,$H$404:$K$404,0))*HLOOKUP(R$403,$J$400:$R$401,2)</f>
        <v>0</v>
      </c>
      <c r="S434" s="1004" cm="1">
        <f t="array" ref="S434">INDEX($H434:$K434,0,MATCH(S$404,$H$404:$K$404,0))*HLOOKUP(S$403,$J$400:$R$401,2)</f>
        <v>0</v>
      </c>
      <c r="T434" s="1004" cm="1">
        <f t="array" ref="T434">INDEX($H434:$K434,0,MATCH(T$404,$H$404:$K$404,0))*HLOOKUP(T$403,$J$400:$R$401,2)</f>
        <v>0</v>
      </c>
      <c r="U434" s="1004" cm="1">
        <f t="array" ref="U434">INDEX($H434:$K434,0,MATCH(U$404,$H$404:$K$404,0))*HLOOKUP(U$403,$J$400:$R$401,2)</f>
        <v>0</v>
      </c>
      <c r="V434" s="1004" cm="1">
        <f t="array" ref="V434">INDEX($H434:$K434,0,MATCH(V$404,$H$404:$K$404,0))*HLOOKUP(V$403,$J$400:$R$401,2)</f>
        <v>0</v>
      </c>
      <c r="W434" s="1004" cm="1">
        <f t="array" ref="W434">INDEX($H434:$K434,0,MATCH(W$404,$H$404:$K$404,0))*HLOOKUP(W$403,$J$400:$R$401,2)</f>
        <v>0</v>
      </c>
      <c r="X434" s="1004" cm="1">
        <f t="array" ref="X434">INDEX($H434:$K434,0,MATCH(X$404,$H$404:$K$404,0))*HLOOKUP(X$403,$J$400:$R$401,2)</f>
        <v>0</v>
      </c>
      <c r="Y434" s="1004" cm="1">
        <f t="array" ref="Y434">INDEX($H434:$K434,0,MATCH(Y$404,$H$404:$K$404,0))*HLOOKUP(Y$403,$J$400:$R$401,2)</f>
        <v>0</v>
      </c>
      <c r="Z434" s="1004" cm="1">
        <f t="array" ref="Z434">INDEX($H434:$K434,0,MATCH(Z$404,$H$404:$K$404,0))*HLOOKUP(Z$403,$J$400:$R$401,2)</f>
        <v>0</v>
      </c>
      <c r="AA434" s="1004" cm="1">
        <f t="array" ref="AA434">INDEX($H434:$K434,0,MATCH(AA$404,$H$404:$K$404,0))*HLOOKUP(AA$403,$J$400:$R$401,2)</f>
        <v>0</v>
      </c>
      <c r="AB434" s="1004" cm="1">
        <f t="array" ref="AB434">INDEX($H434:$K434,0,MATCH(AB$404,$H$404:$K$404,0))*HLOOKUP(AB$403,$J$400:$R$401,2)</f>
        <v>0</v>
      </c>
      <c r="AC434" s="1004" cm="1">
        <f t="array" ref="AC434">INDEX($H434:$K434,0,MATCH(AC$404,$H$404:$K$404,0))*HLOOKUP(AC$403,$J$400:$R$401,2)</f>
        <v>0</v>
      </c>
      <c r="AD434" s="1004" cm="1">
        <f t="array" ref="AD434">INDEX($H434:$K434,0,MATCH(AD$404,$H$404:$K$404,0))*HLOOKUP(AD$403,$J$400:$R$401,2)</f>
        <v>0</v>
      </c>
      <c r="AE434" s="1004" cm="1">
        <f t="array" ref="AE434">INDEX($H434:$K434,0,MATCH(AE$404,$H$404:$K$404,0))*HLOOKUP(AE$403,$J$400:$R$401,2)</f>
        <v>0</v>
      </c>
      <c r="AF434" s="1004" cm="1">
        <f t="array" ref="AF434">INDEX($H434:$K434,0,MATCH(AF$404,$H$404:$K$404,0))*HLOOKUP(AF$403,$J$400:$R$401,2)</f>
        <v>0</v>
      </c>
      <c r="AG434" s="1004" cm="1">
        <f t="array" ref="AG434">INDEX($H434:$K434,0,MATCH(AG$404,$H$404:$K$404,0))*HLOOKUP(AG$403,$J$400:$R$401,2)</f>
        <v>0</v>
      </c>
      <c r="AH434" s="1004" cm="1">
        <f t="array" ref="AH434">INDEX($H434:$K434,0,MATCH(AH$404,$H$404:$K$404,0))*HLOOKUP(AH$403,$J$400:$R$401,2)</f>
        <v>0</v>
      </c>
      <c r="AI434" s="1004" cm="1">
        <f t="array" ref="AI434">INDEX($H434:$K434,0,MATCH(AI$404,$H$404:$K$404,0))*HLOOKUP(AI$403,$J$400:$R$401,2)</f>
        <v>0</v>
      </c>
      <c r="AJ434" s="1004" cm="1">
        <f t="array" ref="AJ434">INDEX($H434:$K434,0,MATCH(AJ$404,$H$404:$K$404,0))*HLOOKUP(AJ$403,$J$400:$R$401,2)</f>
        <v>0</v>
      </c>
      <c r="AK434" s="1004" cm="1">
        <f t="array" ref="AK434">INDEX($H434:$K434,0,MATCH(AK$404,$H$404:$K$404,0))*HLOOKUP(AK$403,$J$400:$R$401,2)</f>
        <v>0</v>
      </c>
      <c r="AL434" s="1004" cm="1">
        <f t="array" ref="AL434">INDEX($H434:$K434,0,MATCH(AL$404,$H$404:$K$404,0))*HLOOKUP(AL$403,$J$400:$R$401,2)</f>
        <v>0</v>
      </c>
      <c r="AM434" s="1004" cm="1">
        <f t="array" ref="AM434">INDEX($H434:$K434,0,MATCH(AM$404,$H$404:$K$404,0))*HLOOKUP(AM$403,$J$400:$R$401,2)</f>
        <v>0</v>
      </c>
      <c r="AN434" s="1004" cm="1">
        <f t="array" ref="AN434">INDEX($H434:$K434,0,MATCH(AN$404,$H$404:$K$404,0))*HLOOKUP(AN$403,$J$400:$R$401,2)</f>
        <v>0</v>
      </c>
      <c r="AO434" s="1004" cm="1">
        <f t="array" ref="AO434">INDEX($H434:$K434,0,MATCH(AO$404,$H$404:$K$404,0))*HLOOKUP(AO$403,$J$400:$R$401,2)</f>
        <v>0</v>
      </c>
      <c r="AP434" s="1004" cm="1">
        <f t="array" ref="AP434">INDEX($H434:$K434,0,MATCH(AP$404,$H$404:$K$404,0))*HLOOKUP(AP$403,$J$400:$R$401,2)</f>
        <v>0</v>
      </c>
      <c r="AQ434" s="1004" cm="1">
        <f t="array" ref="AQ434">INDEX($H434:$K434,0,MATCH(AQ$404,$H$404:$K$404,0))*HLOOKUP(AQ$403,$J$400:$R$401,2)</f>
        <v>0</v>
      </c>
      <c r="AR434" s="1004" cm="1">
        <f t="array" ref="AR434">INDEX($H434:$K434,0,MATCH(AR$404,$H$404:$K$404,0))*HLOOKUP(AR$403,$J$400:$R$401,2)</f>
        <v>0</v>
      </c>
      <c r="AS434" s="1004" cm="1">
        <f t="array" ref="AS434">INDEX($H434:$K434,0,MATCH(AS$404,$H$404:$K$404,0))*HLOOKUP(AS$403,$J$400:$R$401,2)</f>
        <v>0</v>
      </c>
      <c r="AT434" s="1004" cm="1">
        <f t="array" ref="AT434">INDEX($H434:$K434,0,MATCH(AT$404,$H$404:$K$404,0))*HLOOKUP(AT$403,$J$400:$R$401,2)</f>
        <v>0</v>
      </c>
      <c r="AU434" s="1004"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4" cm="1">
        <f t="array" ref="L435">INDEX($H435:$K435,0,MATCH(L$404,$H$404:$K$404,0))*HLOOKUP(L$403,$J$400:$R$401,2)</f>
        <v>0</v>
      </c>
      <c r="M435" s="1004" cm="1">
        <f t="array" ref="M435">INDEX($H435:$K435,0,MATCH(M$404,$H$404:$K$404,0))*HLOOKUP(M$403,$J$400:$R$401,2)</f>
        <v>0</v>
      </c>
      <c r="N435" s="1004" cm="1">
        <f t="array" ref="N435">INDEX($H435:$K435,0,MATCH(N$404,$H$404:$K$404,0))*HLOOKUP(N$403,$J$400:$R$401,2)</f>
        <v>0</v>
      </c>
      <c r="O435" s="1004" cm="1">
        <f t="array" ref="O435">INDEX($H435:$K435,0,MATCH(O$404,$H$404:$K$404,0))*HLOOKUP(O$403,$J$400:$R$401,2)</f>
        <v>0</v>
      </c>
      <c r="P435" s="1004" cm="1">
        <f t="array" ref="P435">INDEX($H435:$K435,0,MATCH(P$404,$H$404:$K$404,0))*HLOOKUP(P$403,$J$400:$R$401,2)</f>
        <v>0</v>
      </c>
      <c r="Q435" s="1004" cm="1">
        <f t="array" ref="Q435">INDEX($H435:$K435,0,MATCH(Q$404,$H$404:$K$404,0))*HLOOKUP(Q$403,$J$400:$R$401,2)</f>
        <v>0</v>
      </c>
      <c r="R435" s="1004" cm="1">
        <f t="array" ref="R435">INDEX($H435:$K435,0,MATCH(R$404,$H$404:$K$404,0))*HLOOKUP(R$403,$J$400:$R$401,2)</f>
        <v>0</v>
      </c>
      <c r="S435" s="1004" cm="1">
        <f t="array" ref="S435">INDEX($H435:$K435,0,MATCH(S$404,$H$404:$K$404,0))*HLOOKUP(S$403,$J$400:$R$401,2)</f>
        <v>0</v>
      </c>
      <c r="T435" s="1004" cm="1">
        <f t="array" ref="T435">INDEX($H435:$K435,0,MATCH(T$404,$H$404:$K$404,0))*HLOOKUP(T$403,$J$400:$R$401,2)</f>
        <v>0</v>
      </c>
      <c r="U435" s="1004" cm="1">
        <f t="array" ref="U435">INDEX($H435:$K435,0,MATCH(U$404,$H$404:$K$404,0))*HLOOKUP(U$403,$J$400:$R$401,2)</f>
        <v>0</v>
      </c>
      <c r="V435" s="1004" cm="1">
        <f t="array" ref="V435">INDEX($H435:$K435,0,MATCH(V$404,$H$404:$K$404,0))*HLOOKUP(V$403,$J$400:$R$401,2)</f>
        <v>0</v>
      </c>
      <c r="W435" s="1004" cm="1">
        <f t="array" ref="W435">INDEX($H435:$K435,0,MATCH(W$404,$H$404:$K$404,0))*HLOOKUP(W$403,$J$400:$R$401,2)</f>
        <v>0</v>
      </c>
      <c r="X435" s="1004" cm="1">
        <f t="array" ref="X435">INDEX($H435:$K435,0,MATCH(X$404,$H$404:$K$404,0))*HLOOKUP(X$403,$J$400:$R$401,2)</f>
        <v>0</v>
      </c>
      <c r="Y435" s="1004" cm="1">
        <f t="array" ref="Y435">INDEX($H435:$K435,0,MATCH(Y$404,$H$404:$K$404,0))*HLOOKUP(Y$403,$J$400:$R$401,2)</f>
        <v>0</v>
      </c>
      <c r="Z435" s="1004" cm="1">
        <f t="array" ref="Z435">INDEX($H435:$K435,0,MATCH(Z$404,$H$404:$K$404,0))*HLOOKUP(Z$403,$J$400:$R$401,2)</f>
        <v>0</v>
      </c>
      <c r="AA435" s="1004" cm="1">
        <f t="array" ref="AA435">INDEX($H435:$K435,0,MATCH(AA$404,$H$404:$K$404,0))*HLOOKUP(AA$403,$J$400:$R$401,2)</f>
        <v>0</v>
      </c>
      <c r="AB435" s="1004" cm="1">
        <f t="array" ref="AB435">INDEX($H435:$K435,0,MATCH(AB$404,$H$404:$K$404,0))*HLOOKUP(AB$403,$J$400:$R$401,2)</f>
        <v>0</v>
      </c>
      <c r="AC435" s="1004" cm="1">
        <f t="array" ref="AC435">INDEX($H435:$K435,0,MATCH(AC$404,$H$404:$K$404,0))*HLOOKUP(AC$403,$J$400:$R$401,2)</f>
        <v>0</v>
      </c>
      <c r="AD435" s="1004" cm="1">
        <f t="array" ref="AD435">INDEX($H435:$K435,0,MATCH(AD$404,$H$404:$K$404,0))*HLOOKUP(AD$403,$J$400:$R$401,2)</f>
        <v>0</v>
      </c>
      <c r="AE435" s="1004" cm="1">
        <f t="array" ref="AE435">INDEX($H435:$K435,0,MATCH(AE$404,$H$404:$K$404,0))*HLOOKUP(AE$403,$J$400:$R$401,2)</f>
        <v>0</v>
      </c>
      <c r="AF435" s="1004" cm="1">
        <f t="array" ref="AF435">INDEX($H435:$K435,0,MATCH(AF$404,$H$404:$K$404,0))*HLOOKUP(AF$403,$J$400:$R$401,2)</f>
        <v>0</v>
      </c>
      <c r="AG435" s="1004" cm="1">
        <f t="array" ref="AG435">INDEX($H435:$K435,0,MATCH(AG$404,$H$404:$K$404,0))*HLOOKUP(AG$403,$J$400:$R$401,2)</f>
        <v>0</v>
      </c>
      <c r="AH435" s="1004" cm="1">
        <f t="array" ref="AH435">INDEX($H435:$K435,0,MATCH(AH$404,$H$404:$K$404,0))*HLOOKUP(AH$403,$J$400:$R$401,2)</f>
        <v>0</v>
      </c>
      <c r="AI435" s="1004" cm="1">
        <f t="array" ref="AI435">INDEX($H435:$K435,0,MATCH(AI$404,$H$404:$K$404,0))*HLOOKUP(AI$403,$J$400:$R$401,2)</f>
        <v>0</v>
      </c>
      <c r="AJ435" s="1004" cm="1">
        <f t="array" ref="AJ435">INDEX($H435:$K435,0,MATCH(AJ$404,$H$404:$K$404,0))*HLOOKUP(AJ$403,$J$400:$R$401,2)</f>
        <v>0</v>
      </c>
      <c r="AK435" s="1004" cm="1">
        <f t="array" ref="AK435">INDEX($H435:$K435,0,MATCH(AK$404,$H$404:$K$404,0))*HLOOKUP(AK$403,$J$400:$R$401,2)</f>
        <v>0</v>
      </c>
      <c r="AL435" s="1004" cm="1">
        <f t="array" ref="AL435">INDEX($H435:$K435,0,MATCH(AL$404,$H$404:$K$404,0))*HLOOKUP(AL$403,$J$400:$R$401,2)</f>
        <v>0</v>
      </c>
      <c r="AM435" s="1004" cm="1">
        <f t="array" ref="AM435">INDEX($H435:$K435,0,MATCH(AM$404,$H$404:$K$404,0))*HLOOKUP(AM$403,$J$400:$R$401,2)</f>
        <v>0</v>
      </c>
      <c r="AN435" s="1004" cm="1">
        <f t="array" ref="AN435">INDEX($H435:$K435,0,MATCH(AN$404,$H$404:$K$404,0))*HLOOKUP(AN$403,$J$400:$R$401,2)</f>
        <v>0</v>
      </c>
      <c r="AO435" s="1004" cm="1">
        <f t="array" ref="AO435">INDEX($H435:$K435,0,MATCH(AO$404,$H$404:$K$404,0))*HLOOKUP(AO$403,$J$400:$R$401,2)</f>
        <v>0</v>
      </c>
      <c r="AP435" s="1004" cm="1">
        <f t="array" ref="AP435">INDEX($H435:$K435,0,MATCH(AP$404,$H$404:$K$404,0))*HLOOKUP(AP$403,$J$400:$R$401,2)</f>
        <v>0</v>
      </c>
      <c r="AQ435" s="1004" cm="1">
        <f t="array" ref="AQ435">INDEX($H435:$K435,0,MATCH(AQ$404,$H$404:$K$404,0))*HLOOKUP(AQ$403,$J$400:$R$401,2)</f>
        <v>0</v>
      </c>
      <c r="AR435" s="1004" cm="1">
        <f t="array" ref="AR435">INDEX($H435:$K435,0,MATCH(AR$404,$H$404:$K$404,0))*HLOOKUP(AR$403,$J$400:$R$401,2)</f>
        <v>0</v>
      </c>
      <c r="AS435" s="1004" cm="1">
        <f t="array" ref="AS435">INDEX($H435:$K435,0,MATCH(AS$404,$H$404:$K$404,0))*HLOOKUP(AS$403,$J$400:$R$401,2)</f>
        <v>0</v>
      </c>
      <c r="AT435" s="1004" cm="1">
        <f t="array" ref="AT435">INDEX($H435:$K435,0,MATCH(AT$404,$H$404:$K$404,0))*HLOOKUP(AT$403,$J$400:$R$401,2)</f>
        <v>0</v>
      </c>
      <c r="AU435" s="1004"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4" cm="1">
        <f t="array" ref="L436">INDEX($H436:$K436,0,MATCH(L$404,$H$404:$K$404,0))*HLOOKUP(L$403,$J$400:$R$401,2)</f>
        <v>0</v>
      </c>
      <c r="M436" s="1004" cm="1">
        <f t="array" ref="M436">INDEX($H436:$K436,0,MATCH(M$404,$H$404:$K$404,0))*HLOOKUP(M$403,$J$400:$R$401,2)</f>
        <v>0</v>
      </c>
      <c r="N436" s="1004" cm="1">
        <f t="array" ref="N436">INDEX($H436:$K436,0,MATCH(N$404,$H$404:$K$404,0))*HLOOKUP(N$403,$J$400:$R$401,2)</f>
        <v>0</v>
      </c>
      <c r="O436" s="1004" cm="1">
        <f t="array" ref="O436">INDEX($H436:$K436,0,MATCH(O$404,$H$404:$K$404,0))*HLOOKUP(O$403,$J$400:$R$401,2)</f>
        <v>0</v>
      </c>
      <c r="P436" s="1004" cm="1">
        <f t="array" ref="P436">INDEX($H436:$K436,0,MATCH(P$404,$H$404:$K$404,0))*HLOOKUP(P$403,$J$400:$R$401,2)</f>
        <v>0</v>
      </c>
      <c r="Q436" s="1004" cm="1">
        <f t="array" ref="Q436">INDEX($H436:$K436,0,MATCH(Q$404,$H$404:$K$404,0))*HLOOKUP(Q$403,$J$400:$R$401,2)</f>
        <v>0</v>
      </c>
      <c r="R436" s="1004" cm="1">
        <f t="array" ref="R436">INDEX($H436:$K436,0,MATCH(R$404,$H$404:$K$404,0))*HLOOKUP(R$403,$J$400:$R$401,2)</f>
        <v>0</v>
      </c>
      <c r="S436" s="1004" cm="1">
        <f t="array" ref="S436">INDEX($H436:$K436,0,MATCH(S$404,$H$404:$K$404,0))*HLOOKUP(S$403,$J$400:$R$401,2)</f>
        <v>0</v>
      </c>
      <c r="T436" s="1004" cm="1">
        <f t="array" ref="T436">INDEX($H436:$K436,0,MATCH(T$404,$H$404:$K$404,0))*HLOOKUP(T$403,$J$400:$R$401,2)</f>
        <v>0</v>
      </c>
      <c r="U436" s="1004" cm="1">
        <f t="array" ref="U436">INDEX($H436:$K436,0,MATCH(U$404,$H$404:$K$404,0))*HLOOKUP(U$403,$J$400:$R$401,2)</f>
        <v>0</v>
      </c>
      <c r="V436" s="1004" cm="1">
        <f t="array" ref="V436">INDEX($H436:$K436,0,MATCH(V$404,$H$404:$K$404,0))*HLOOKUP(V$403,$J$400:$R$401,2)</f>
        <v>0</v>
      </c>
      <c r="W436" s="1004" cm="1">
        <f t="array" ref="W436">INDEX($H436:$K436,0,MATCH(W$404,$H$404:$K$404,0))*HLOOKUP(W$403,$J$400:$R$401,2)</f>
        <v>0</v>
      </c>
      <c r="X436" s="1004" cm="1">
        <f t="array" ref="X436">INDEX($H436:$K436,0,MATCH(X$404,$H$404:$K$404,0))*HLOOKUP(X$403,$J$400:$R$401,2)</f>
        <v>0</v>
      </c>
      <c r="Y436" s="1004" cm="1">
        <f t="array" ref="Y436">INDEX($H436:$K436,0,MATCH(Y$404,$H$404:$K$404,0))*HLOOKUP(Y$403,$J$400:$R$401,2)</f>
        <v>0</v>
      </c>
      <c r="Z436" s="1004" cm="1">
        <f t="array" ref="Z436">INDEX($H436:$K436,0,MATCH(Z$404,$H$404:$K$404,0))*HLOOKUP(Z$403,$J$400:$R$401,2)</f>
        <v>0</v>
      </c>
      <c r="AA436" s="1004" cm="1">
        <f t="array" ref="AA436">INDEX($H436:$K436,0,MATCH(AA$404,$H$404:$K$404,0))*HLOOKUP(AA$403,$J$400:$R$401,2)</f>
        <v>0</v>
      </c>
      <c r="AB436" s="1004" cm="1">
        <f t="array" ref="AB436">INDEX($H436:$K436,0,MATCH(AB$404,$H$404:$K$404,0))*HLOOKUP(AB$403,$J$400:$R$401,2)</f>
        <v>0</v>
      </c>
      <c r="AC436" s="1004" cm="1">
        <f t="array" ref="AC436">INDEX($H436:$K436,0,MATCH(AC$404,$H$404:$K$404,0))*HLOOKUP(AC$403,$J$400:$R$401,2)</f>
        <v>0</v>
      </c>
      <c r="AD436" s="1004" cm="1">
        <f t="array" ref="AD436">INDEX($H436:$K436,0,MATCH(AD$404,$H$404:$K$404,0))*HLOOKUP(AD$403,$J$400:$R$401,2)</f>
        <v>0</v>
      </c>
      <c r="AE436" s="1004" cm="1">
        <f t="array" ref="AE436">INDEX($H436:$K436,0,MATCH(AE$404,$H$404:$K$404,0))*HLOOKUP(AE$403,$J$400:$R$401,2)</f>
        <v>0</v>
      </c>
      <c r="AF436" s="1004" cm="1">
        <f t="array" ref="AF436">INDEX($H436:$K436,0,MATCH(AF$404,$H$404:$K$404,0))*HLOOKUP(AF$403,$J$400:$R$401,2)</f>
        <v>0</v>
      </c>
      <c r="AG436" s="1004" cm="1">
        <f t="array" ref="AG436">INDEX($H436:$K436,0,MATCH(AG$404,$H$404:$K$404,0))*HLOOKUP(AG$403,$J$400:$R$401,2)</f>
        <v>0</v>
      </c>
      <c r="AH436" s="1004" cm="1">
        <f t="array" ref="AH436">INDEX($H436:$K436,0,MATCH(AH$404,$H$404:$K$404,0))*HLOOKUP(AH$403,$J$400:$R$401,2)</f>
        <v>0</v>
      </c>
      <c r="AI436" s="1004" cm="1">
        <f t="array" ref="AI436">INDEX($H436:$K436,0,MATCH(AI$404,$H$404:$K$404,0))*HLOOKUP(AI$403,$J$400:$R$401,2)</f>
        <v>0</v>
      </c>
      <c r="AJ436" s="1004" cm="1">
        <f t="array" ref="AJ436">INDEX($H436:$K436,0,MATCH(AJ$404,$H$404:$K$404,0))*HLOOKUP(AJ$403,$J$400:$R$401,2)</f>
        <v>0</v>
      </c>
      <c r="AK436" s="1004" cm="1">
        <f t="array" ref="AK436">INDEX($H436:$K436,0,MATCH(AK$404,$H$404:$K$404,0))*HLOOKUP(AK$403,$J$400:$R$401,2)</f>
        <v>0</v>
      </c>
      <c r="AL436" s="1004" cm="1">
        <f t="array" ref="AL436">INDEX($H436:$K436,0,MATCH(AL$404,$H$404:$K$404,0))*HLOOKUP(AL$403,$J$400:$R$401,2)</f>
        <v>0</v>
      </c>
      <c r="AM436" s="1004" cm="1">
        <f t="array" ref="AM436">INDEX($H436:$K436,0,MATCH(AM$404,$H$404:$K$404,0))*HLOOKUP(AM$403,$J$400:$R$401,2)</f>
        <v>0</v>
      </c>
      <c r="AN436" s="1004" cm="1">
        <f t="array" ref="AN436">INDEX($H436:$K436,0,MATCH(AN$404,$H$404:$K$404,0))*HLOOKUP(AN$403,$J$400:$R$401,2)</f>
        <v>0</v>
      </c>
      <c r="AO436" s="1004" cm="1">
        <f t="array" ref="AO436">INDEX($H436:$K436,0,MATCH(AO$404,$H$404:$K$404,0))*HLOOKUP(AO$403,$J$400:$R$401,2)</f>
        <v>0</v>
      </c>
      <c r="AP436" s="1004" cm="1">
        <f t="array" ref="AP436">INDEX($H436:$K436,0,MATCH(AP$404,$H$404:$K$404,0))*HLOOKUP(AP$403,$J$400:$R$401,2)</f>
        <v>0</v>
      </c>
      <c r="AQ436" s="1004" cm="1">
        <f t="array" ref="AQ436">INDEX($H436:$K436,0,MATCH(AQ$404,$H$404:$K$404,0))*HLOOKUP(AQ$403,$J$400:$R$401,2)</f>
        <v>0</v>
      </c>
      <c r="AR436" s="1004" cm="1">
        <f t="array" ref="AR436">INDEX($H436:$K436,0,MATCH(AR$404,$H$404:$K$404,0))*HLOOKUP(AR$403,$J$400:$R$401,2)</f>
        <v>0</v>
      </c>
      <c r="AS436" s="1004" cm="1">
        <f t="array" ref="AS436">INDEX($H436:$K436,0,MATCH(AS$404,$H$404:$K$404,0))*HLOOKUP(AS$403,$J$400:$R$401,2)</f>
        <v>0</v>
      </c>
      <c r="AT436" s="1004" cm="1">
        <f t="array" ref="AT436">INDEX($H436:$K436,0,MATCH(AT$404,$H$404:$K$404,0))*HLOOKUP(AT$403,$J$400:$R$401,2)</f>
        <v>0</v>
      </c>
      <c r="AU436" s="1004"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4" cm="1">
        <f t="array" ref="L437">INDEX($H437:$K437,0,MATCH(L$404,$H$404:$K$404,0))*HLOOKUP(L$403,$J$400:$R$401,2)</f>
        <v>0</v>
      </c>
      <c r="M437" s="1004" cm="1">
        <f t="array" ref="M437">INDEX($H437:$K437,0,MATCH(M$404,$H$404:$K$404,0))*HLOOKUP(M$403,$J$400:$R$401,2)</f>
        <v>0</v>
      </c>
      <c r="N437" s="1004" cm="1">
        <f t="array" ref="N437">INDEX($H437:$K437,0,MATCH(N$404,$H$404:$K$404,0))*HLOOKUP(N$403,$J$400:$R$401,2)</f>
        <v>0</v>
      </c>
      <c r="O437" s="1004" cm="1">
        <f t="array" ref="O437">INDEX($H437:$K437,0,MATCH(O$404,$H$404:$K$404,0))*HLOOKUP(O$403,$J$400:$R$401,2)</f>
        <v>0</v>
      </c>
      <c r="P437" s="1004" cm="1">
        <f t="array" ref="P437">INDEX($H437:$K437,0,MATCH(P$404,$H$404:$K$404,0))*HLOOKUP(P$403,$J$400:$R$401,2)</f>
        <v>0</v>
      </c>
      <c r="Q437" s="1004" cm="1">
        <f t="array" ref="Q437">INDEX($H437:$K437,0,MATCH(Q$404,$H$404:$K$404,0))*HLOOKUP(Q$403,$J$400:$R$401,2)</f>
        <v>0</v>
      </c>
      <c r="R437" s="1004" cm="1">
        <f t="array" ref="R437">INDEX($H437:$K437,0,MATCH(R$404,$H$404:$K$404,0))*HLOOKUP(R$403,$J$400:$R$401,2)</f>
        <v>0</v>
      </c>
      <c r="S437" s="1004" cm="1">
        <f t="array" ref="S437">INDEX($H437:$K437,0,MATCH(S$404,$H$404:$K$404,0))*HLOOKUP(S$403,$J$400:$R$401,2)</f>
        <v>0</v>
      </c>
      <c r="T437" s="1004" cm="1">
        <f t="array" ref="T437">INDEX($H437:$K437,0,MATCH(T$404,$H$404:$K$404,0))*HLOOKUP(T$403,$J$400:$R$401,2)</f>
        <v>0</v>
      </c>
      <c r="U437" s="1004" cm="1">
        <f t="array" ref="U437">INDEX($H437:$K437,0,MATCH(U$404,$H$404:$K$404,0))*HLOOKUP(U$403,$J$400:$R$401,2)</f>
        <v>0</v>
      </c>
      <c r="V437" s="1004" cm="1">
        <f t="array" ref="V437">INDEX($H437:$K437,0,MATCH(V$404,$H$404:$K$404,0))*HLOOKUP(V$403,$J$400:$R$401,2)</f>
        <v>0</v>
      </c>
      <c r="W437" s="1004" cm="1">
        <f t="array" ref="W437">INDEX($H437:$K437,0,MATCH(W$404,$H$404:$K$404,0))*HLOOKUP(W$403,$J$400:$R$401,2)</f>
        <v>0</v>
      </c>
      <c r="X437" s="1004" cm="1">
        <f t="array" ref="X437">INDEX($H437:$K437,0,MATCH(X$404,$H$404:$K$404,0))*HLOOKUP(X$403,$J$400:$R$401,2)</f>
        <v>0</v>
      </c>
      <c r="Y437" s="1004" cm="1">
        <f t="array" ref="Y437">INDEX($H437:$K437,0,MATCH(Y$404,$H$404:$K$404,0))*HLOOKUP(Y$403,$J$400:$R$401,2)</f>
        <v>0</v>
      </c>
      <c r="Z437" s="1004" cm="1">
        <f t="array" ref="Z437">INDEX($H437:$K437,0,MATCH(Z$404,$H$404:$K$404,0))*HLOOKUP(Z$403,$J$400:$R$401,2)</f>
        <v>0</v>
      </c>
      <c r="AA437" s="1004" cm="1">
        <f t="array" ref="AA437">INDEX($H437:$K437,0,MATCH(AA$404,$H$404:$K$404,0))*HLOOKUP(AA$403,$J$400:$R$401,2)</f>
        <v>0</v>
      </c>
      <c r="AB437" s="1004" cm="1">
        <f t="array" ref="AB437">INDEX($H437:$K437,0,MATCH(AB$404,$H$404:$K$404,0))*HLOOKUP(AB$403,$J$400:$R$401,2)</f>
        <v>0</v>
      </c>
      <c r="AC437" s="1004" cm="1">
        <f t="array" ref="AC437">INDEX($H437:$K437,0,MATCH(AC$404,$H$404:$K$404,0))*HLOOKUP(AC$403,$J$400:$R$401,2)</f>
        <v>0</v>
      </c>
      <c r="AD437" s="1004" cm="1">
        <f t="array" ref="AD437">INDEX($H437:$K437,0,MATCH(AD$404,$H$404:$K$404,0))*HLOOKUP(AD$403,$J$400:$R$401,2)</f>
        <v>0</v>
      </c>
      <c r="AE437" s="1004" cm="1">
        <f t="array" ref="AE437">INDEX($H437:$K437,0,MATCH(AE$404,$H$404:$K$404,0))*HLOOKUP(AE$403,$J$400:$R$401,2)</f>
        <v>0</v>
      </c>
      <c r="AF437" s="1004" cm="1">
        <f t="array" ref="AF437">INDEX($H437:$K437,0,MATCH(AF$404,$H$404:$K$404,0))*HLOOKUP(AF$403,$J$400:$R$401,2)</f>
        <v>0</v>
      </c>
      <c r="AG437" s="1004" cm="1">
        <f t="array" ref="AG437">INDEX($H437:$K437,0,MATCH(AG$404,$H$404:$K$404,0))*HLOOKUP(AG$403,$J$400:$R$401,2)</f>
        <v>0</v>
      </c>
      <c r="AH437" s="1004" cm="1">
        <f t="array" ref="AH437">INDEX($H437:$K437,0,MATCH(AH$404,$H$404:$K$404,0))*HLOOKUP(AH$403,$J$400:$R$401,2)</f>
        <v>0</v>
      </c>
      <c r="AI437" s="1004" cm="1">
        <f t="array" ref="AI437">INDEX($H437:$K437,0,MATCH(AI$404,$H$404:$K$404,0))*HLOOKUP(AI$403,$J$400:$R$401,2)</f>
        <v>0</v>
      </c>
      <c r="AJ437" s="1004" cm="1">
        <f t="array" ref="AJ437">INDEX($H437:$K437,0,MATCH(AJ$404,$H$404:$K$404,0))*HLOOKUP(AJ$403,$J$400:$R$401,2)</f>
        <v>0</v>
      </c>
      <c r="AK437" s="1004" cm="1">
        <f t="array" ref="AK437">INDEX($H437:$K437,0,MATCH(AK$404,$H$404:$K$404,0))*HLOOKUP(AK$403,$J$400:$R$401,2)</f>
        <v>0</v>
      </c>
      <c r="AL437" s="1004" cm="1">
        <f t="array" ref="AL437">INDEX($H437:$K437,0,MATCH(AL$404,$H$404:$K$404,0))*HLOOKUP(AL$403,$J$400:$R$401,2)</f>
        <v>0</v>
      </c>
      <c r="AM437" s="1004" cm="1">
        <f t="array" ref="AM437">INDEX($H437:$K437,0,MATCH(AM$404,$H$404:$K$404,0))*HLOOKUP(AM$403,$J$400:$R$401,2)</f>
        <v>0</v>
      </c>
      <c r="AN437" s="1004" cm="1">
        <f t="array" ref="AN437">INDEX($H437:$K437,0,MATCH(AN$404,$H$404:$K$404,0))*HLOOKUP(AN$403,$J$400:$R$401,2)</f>
        <v>0</v>
      </c>
      <c r="AO437" s="1004" cm="1">
        <f t="array" ref="AO437">INDEX($H437:$K437,0,MATCH(AO$404,$H$404:$K$404,0))*HLOOKUP(AO$403,$J$400:$R$401,2)</f>
        <v>0</v>
      </c>
      <c r="AP437" s="1004" cm="1">
        <f t="array" ref="AP437">INDEX($H437:$K437,0,MATCH(AP$404,$H$404:$K$404,0))*HLOOKUP(AP$403,$J$400:$R$401,2)</f>
        <v>0</v>
      </c>
      <c r="AQ437" s="1004" cm="1">
        <f t="array" ref="AQ437">INDEX($H437:$K437,0,MATCH(AQ$404,$H$404:$K$404,0))*HLOOKUP(AQ$403,$J$400:$R$401,2)</f>
        <v>0</v>
      </c>
      <c r="AR437" s="1004" cm="1">
        <f t="array" ref="AR437">INDEX($H437:$K437,0,MATCH(AR$404,$H$404:$K$404,0))*HLOOKUP(AR$403,$J$400:$R$401,2)</f>
        <v>0</v>
      </c>
      <c r="AS437" s="1004" cm="1">
        <f t="array" ref="AS437">INDEX($H437:$K437,0,MATCH(AS$404,$H$404:$K$404,0))*HLOOKUP(AS$403,$J$400:$R$401,2)</f>
        <v>0</v>
      </c>
      <c r="AT437" s="1004" cm="1">
        <f t="array" ref="AT437">INDEX($H437:$K437,0,MATCH(AT$404,$H$404:$K$404,0))*HLOOKUP(AT$403,$J$400:$R$401,2)</f>
        <v>0</v>
      </c>
      <c r="AU437" s="1004"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4" cm="1">
        <f t="array" ref="L438">INDEX($H438:$K438,0,MATCH(L$404,$H$404:$K$404,0))*HLOOKUP(L$403,$J$400:$R$401,2)</f>
        <v>0</v>
      </c>
      <c r="M438" s="1004" cm="1">
        <f t="array" ref="M438">INDEX($H438:$K438,0,MATCH(M$404,$H$404:$K$404,0))*HLOOKUP(M$403,$J$400:$R$401,2)</f>
        <v>0</v>
      </c>
      <c r="N438" s="1004" cm="1">
        <f t="array" ref="N438">INDEX($H438:$K438,0,MATCH(N$404,$H$404:$K$404,0))*HLOOKUP(N$403,$J$400:$R$401,2)</f>
        <v>0</v>
      </c>
      <c r="O438" s="1004" cm="1">
        <f t="array" ref="O438">INDEX($H438:$K438,0,MATCH(O$404,$H$404:$K$404,0))*HLOOKUP(O$403,$J$400:$R$401,2)</f>
        <v>0</v>
      </c>
      <c r="P438" s="1004" cm="1">
        <f t="array" ref="P438">INDEX($H438:$K438,0,MATCH(P$404,$H$404:$K$404,0))*HLOOKUP(P$403,$J$400:$R$401,2)</f>
        <v>0</v>
      </c>
      <c r="Q438" s="1004" cm="1">
        <f t="array" ref="Q438">INDEX($H438:$K438,0,MATCH(Q$404,$H$404:$K$404,0))*HLOOKUP(Q$403,$J$400:$R$401,2)</f>
        <v>0</v>
      </c>
      <c r="R438" s="1004" cm="1">
        <f t="array" ref="R438">INDEX($H438:$K438,0,MATCH(R$404,$H$404:$K$404,0))*HLOOKUP(R$403,$J$400:$R$401,2)</f>
        <v>0</v>
      </c>
      <c r="S438" s="1004" cm="1">
        <f t="array" ref="S438">INDEX($H438:$K438,0,MATCH(S$404,$H$404:$K$404,0))*HLOOKUP(S$403,$J$400:$R$401,2)</f>
        <v>0</v>
      </c>
      <c r="T438" s="1004" cm="1">
        <f t="array" ref="T438">INDEX($H438:$K438,0,MATCH(T$404,$H$404:$K$404,0))*HLOOKUP(T$403,$J$400:$R$401,2)</f>
        <v>0</v>
      </c>
      <c r="U438" s="1004" cm="1">
        <f t="array" ref="U438">INDEX($H438:$K438,0,MATCH(U$404,$H$404:$K$404,0))*HLOOKUP(U$403,$J$400:$R$401,2)</f>
        <v>0</v>
      </c>
      <c r="V438" s="1004" cm="1">
        <f t="array" ref="V438">INDEX($H438:$K438,0,MATCH(V$404,$H$404:$K$404,0))*HLOOKUP(V$403,$J$400:$R$401,2)</f>
        <v>0</v>
      </c>
      <c r="W438" s="1004" cm="1">
        <f t="array" ref="W438">INDEX($H438:$K438,0,MATCH(W$404,$H$404:$K$404,0))*HLOOKUP(W$403,$J$400:$R$401,2)</f>
        <v>0</v>
      </c>
      <c r="X438" s="1004" cm="1">
        <f t="array" ref="X438">INDEX($H438:$K438,0,MATCH(X$404,$H$404:$K$404,0))*HLOOKUP(X$403,$J$400:$R$401,2)</f>
        <v>0</v>
      </c>
      <c r="Y438" s="1004" cm="1">
        <f t="array" ref="Y438">INDEX($H438:$K438,0,MATCH(Y$404,$H$404:$K$404,0))*HLOOKUP(Y$403,$J$400:$R$401,2)</f>
        <v>0</v>
      </c>
      <c r="Z438" s="1004" cm="1">
        <f t="array" ref="Z438">INDEX($H438:$K438,0,MATCH(Z$404,$H$404:$K$404,0))*HLOOKUP(Z$403,$J$400:$R$401,2)</f>
        <v>0</v>
      </c>
      <c r="AA438" s="1004" cm="1">
        <f t="array" ref="AA438">INDEX($H438:$K438,0,MATCH(AA$404,$H$404:$K$404,0))*HLOOKUP(AA$403,$J$400:$R$401,2)</f>
        <v>0</v>
      </c>
      <c r="AB438" s="1004" cm="1">
        <f t="array" ref="AB438">INDEX($H438:$K438,0,MATCH(AB$404,$H$404:$K$404,0))*HLOOKUP(AB$403,$J$400:$R$401,2)</f>
        <v>0</v>
      </c>
      <c r="AC438" s="1004" cm="1">
        <f t="array" ref="AC438">INDEX($H438:$K438,0,MATCH(AC$404,$H$404:$K$404,0))*HLOOKUP(AC$403,$J$400:$R$401,2)</f>
        <v>0</v>
      </c>
      <c r="AD438" s="1004" cm="1">
        <f t="array" ref="AD438">INDEX($H438:$K438,0,MATCH(AD$404,$H$404:$K$404,0))*HLOOKUP(AD$403,$J$400:$R$401,2)</f>
        <v>0</v>
      </c>
      <c r="AE438" s="1004" cm="1">
        <f t="array" ref="AE438">INDEX($H438:$K438,0,MATCH(AE$404,$H$404:$K$404,0))*HLOOKUP(AE$403,$J$400:$R$401,2)</f>
        <v>0</v>
      </c>
      <c r="AF438" s="1004" cm="1">
        <f t="array" ref="AF438">INDEX($H438:$K438,0,MATCH(AF$404,$H$404:$K$404,0))*HLOOKUP(AF$403,$J$400:$R$401,2)</f>
        <v>0</v>
      </c>
      <c r="AG438" s="1004" cm="1">
        <f t="array" ref="AG438">INDEX($H438:$K438,0,MATCH(AG$404,$H$404:$K$404,0))*HLOOKUP(AG$403,$J$400:$R$401,2)</f>
        <v>0</v>
      </c>
      <c r="AH438" s="1004" cm="1">
        <f t="array" ref="AH438">INDEX($H438:$K438,0,MATCH(AH$404,$H$404:$K$404,0))*HLOOKUP(AH$403,$J$400:$R$401,2)</f>
        <v>0</v>
      </c>
      <c r="AI438" s="1004" cm="1">
        <f t="array" ref="AI438">INDEX($H438:$K438,0,MATCH(AI$404,$H$404:$K$404,0))*HLOOKUP(AI$403,$J$400:$R$401,2)</f>
        <v>0</v>
      </c>
      <c r="AJ438" s="1004" cm="1">
        <f t="array" ref="AJ438">INDEX($H438:$K438,0,MATCH(AJ$404,$H$404:$K$404,0))*HLOOKUP(AJ$403,$J$400:$R$401,2)</f>
        <v>0</v>
      </c>
      <c r="AK438" s="1004" cm="1">
        <f t="array" ref="AK438">INDEX($H438:$K438,0,MATCH(AK$404,$H$404:$K$404,0))*HLOOKUP(AK$403,$J$400:$R$401,2)</f>
        <v>0</v>
      </c>
      <c r="AL438" s="1004" cm="1">
        <f t="array" ref="AL438">INDEX($H438:$K438,0,MATCH(AL$404,$H$404:$K$404,0))*HLOOKUP(AL$403,$J$400:$R$401,2)</f>
        <v>0</v>
      </c>
      <c r="AM438" s="1004" cm="1">
        <f t="array" ref="AM438">INDEX($H438:$K438,0,MATCH(AM$404,$H$404:$K$404,0))*HLOOKUP(AM$403,$J$400:$R$401,2)</f>
        <v>0</v>
      </c>
      <c r="AN438" s="1004" cm="1">
        <f t="array" ref="AN438">INDEX($H438:$K438,0,MATCH(AN$404,$H$404:$K$404,0))*HLOOKUP(AN$403,$J$400:$R$401,2)</f>
        <v>0</v>
      </c>
      <c r="AO438" s="1004" cm="1">
        <f t="array" ref="AO438">INDEX($H438:$K438,0,MATCH(AO$404,$H$404:$K$404,0))*HLOOKUP(AO$403,$J$400:$R$401,2)</f>
        <v>0</v>
      </c>
      <c r="AP438" s="1004" cm="1">
        <f t="array" ref="AP438">INDEX($H438:$K438,0,MATCH(AP$404,$H$404:$K$404,0))*HLOOKUP(AP$403,$J$400:$R$401,2)</f>
        <v>0</v>
      </c>
      <c r="AQ438" s="1004" cm="1">
        <f t="array" ref="AQ438">INDEX($H438:$K438,0,MATCH(AQ$404,$H$404:$K$404,0))*HLOOKUP(AQ$403,$J$400:$R$401,2)</f>
        <v>0</v>
      </c>
      <c r="AR438" s="1004" cm="1">
        <f t="array" ref="AR438">INDEX($H438:$K438,0,MATCH(AR$404,$H$404:$K$404,0))*HLOOKUP(AR$403,$J$400:$R$401,2)</f>
        <v>0</v>
      </c>
      <c r="AS438" s="1004" cm="1">
        <f t="array" ref="AS438">INDEX($H438:$K438,0,MATCH(AS$404,$H$404:$K$404,0))*HLOOKUP(AS$403,$J$400:$R$401,2)</f>
        <v>0</v>
      </c>
      <c r="AT438" s="1004" cm="1">
        <f t="array" ref="AT438">INDEX($H438:$K438,0,MATCH(AT$404,$H$404:$K$404,0))*HLOOKUP(AT$403,$J$400:$R$401,2)</f>
        <v>0</v>
      </c>
      <c r="AU438" s="1004"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4" cm="1">
        <f t="array" ref="L439">INDEX($H439:$K439,0,MATCH(L$404,$H$404:$K$404,0))*HLOOKUP(L$403,$J$400:$R$401,2)</f>
        <v>0</v>
      </c>
      <c r="M439" s="1004" cm="1">
        <f t="array" ref="M439">INDEX($H439:$K439,0,MATCH(M$404,$H$404:$K$404,0))*HLOOKUP(M$403,$J$400:$R$401,2)</f>
        <v>0</v>
      </c>
      <c r="N439" s="1004" cm="1">
        <f t="array" ref="N439">INDEX($H439:$K439,0,MATCH(N$404,$H$404:$K$404,0))*HLOOKUP(N$403,$J$400:$R$401,2)</f>
        <v>0</v>
      </c>
      <c r="O439" s="1004" cm="1">
        <f t="array" ref="O439">INDEX($H439:$K439,0,MATCH(O$404,$H$404:$K$404,0))*HLOOKUP(O$403,$J$400:$R$401,2)</f>
        <v>0</v>
      </c>
      <c r="P439" s="1004" cm="1">
        <f t="array" ref="P439">INDEX($H439:$K439,0,MATCH(P$404,$H$404:$K$404,0))*HLOOKUP(P$403,$J$400:$R$401,2)</f>
        <v>0</v>
      </c>
      <c r="Q439" s="1004" cm="1">
        <f t="array" ref="Q439">INDEX($H439:$K439,0,MATCH(Q$404,$H$404:$K$404,0))*HLOOKUP(Q$403,$J$400:$R$401,2)</f>
        <v>0</v>
      </c>
      <c r="R439" s="1004" cm="1">
        <f t="array" ref="R439">INDEX($H439:$K439,0,MATCH(R$404,$H$404:$K$404,0))*HLOOKUP(R$403,$J$400:$R$401,2)</f>
        <v>0</v>
      </c>
      <c r="S439" s="1004" cm="1">
        <f t="array" ref="S439">INDEX($H439:$K439,0,MATCH(S$404,$H$404:$K$404,0))*HLOOKUP(S$403,$J$400:$R$401,2)</f>
        <v>0</v>
      </c>
      <c r="T439" s="1004" cm="1">
        <f t="array" ref="T439">INDEX($H439:$K439,0,MATCH(T$404,$H$404:$K$404,0))*HLOOKUP(T$403,$J$400:$R$401,2)</f>
        <v>0</v>
      </c>
      <c r="U439" s="1004" cm="1">
        <f t="array" ref="U439">INDEX($H439:$K439,0,MATCH(U$404,$H$404:$K$404,0))*HLOOKUP(U$403,$J$400:$R$401,2)</f>
        <v>0</v>
      </c>
      <c r="V439" s="1004" cm="1">
        <f t="array" ref="V439">INDEX($H439:$K439,0,MATCH(V$404,$H$404:$K$404,0))*HLOOKUP(V$403,$J$400:$R$401,2)</f>
        <v>0</v>
      </c>
      <c r="W439" s="1004" cm="1">
        <f t="array" ref="W439">INDEX($H439:$K439,0,MATCH(W$404,$H$404:$K$404,0))*HLOOKUP(W$403,$J$400:$R$401,2)</f>
        <v>0</v>
      </c>
      <c r="X439" s="1004" cm="1">
        <f t="array" ref="X439">INDEX($H439:$K439,0,MATCH(X$404,$H$404:$K$404,0))*HLOOKUP(X$403,$J$400:$R$401,2)</f>
        <v>0</v>
      </c>
      <c r="Y439" s="1004" cm="1">
        <f t="array" ref="Y439">INDEX($H439:$K439,0,MATCH(Y$404,$H$404:$K$404,0))*HLOOKUP(Y$403,$J$400:$R$401,2)</f>
        <v>0</v>
      </c>
      <c r="Z439" s="1004" cm="1">
        <f t="array" ref="Z439">INDEX($H439:$K439,0,MATCH(Z$404,$H$404:$K$404,0))*HLOOKUP(Z$403,$J$400:$R$401,2)</f>
        <v>0</v>
      </c>
      <c r="AA439" s="1004" cm="1">
        <f t="array" ref="AA439">INDEX($H439:$K439,0,MATCH(AA$404,$H$404:$K$404,0))*HLOOKUP(AA$403,$J$400:$R$401,2)</f>
        <v>0</v>
      </c>
      <c r="AB439" s="1004" cm="1">
        <f t="array" ref="AB439">INDEX($H439:$K439,0,MATCH(AB$404,$H$404:$K$404,0))*HLOOKUP(AB$403,$J$400:$R$401,2)</f>
        <v>0</v>
      </c>
      <c r="AC439" s="1004" cm="1">
        <f t="array" ref="AC439">INDEX($H439:$K439,0,MATCH(AC$404,$H$404:$K$404,0))*HLOOKUP(AC$403,$J$400:$R$401,2)</f>
        <v>0</v>
      </c>
      <c r="AD439" s="1004" cm="1">
        <f t="array" ref="AD439">INDEX($H439:$K439,0,MATCH(AD$404,$H$404:$K$404,0))*HLOOKUP(AD$403,$J$400:$R$401,2)</f>
        <v>0</v>
      </c>
      <c r="AE439" s="1004" cm="1">
        <f t="array" ref="AE439">INDEX($H439:$K439,0,MATCH(AE$404,$H$404:$K$404,0))*HLOOKUP(AE$403,$J$400:$R$401,2)</f>
        <v>0</v>
      </c>
      <c r="AF439" s="1004" cm="1">
        <f t="array" ref="AF439">INDEX($H439:$K439,0,MATCH(AF$404,$H$404:$K$404,0))*HLOOKUP(AF$403,$J$400:$R$401,2)</f>
        <v>0</v>
      </c>
      <c r="AG439" s="1004" cm="1">
        <f t="array" ref="AG439">INDEX($H439:$K439,0,MATCH(AG$404,$H$404:$K$404,0))*HLOOKUP(AG$403,$J$400:$R$401,2)</f>
        <v>0</v>
      </c>
      <c r="AH439" s="1004" cm="1">
        <f t="array" ref="AH439">INDEX($H439:$K439,0,MATCH(AH$404,$H$404:$K$404,0))*HLOOKUP(AH$403,$J$400:$R$401,2)</f>
        <v>0</v>
      </c>
      <c r="AI439" s="1004" cm="1">
        <f t="array" ref="AI439">INDEX($H439:$K439,0,MATCH(AI$404,$H$404:$K$404,0))*HLOOKUP(AI$403,$J$400:$R$401,2)</f>
        <v>0</v>
      </c>
      <c r="AJ439" s="1004" cm="1">
        <f t="array" ref="AJ439">INDEX($H439:$K439,0,MATCH(AJ$404,$H$404:$K$404,0))*HLOOKUP(AJ$403,$J$400:$R$401,2)</f>
        <v>0</v>
      </c>
      <c r="AK439" s="1004" cm="1">
        <f t="array" ref="AK439">INDEX($H439:$K439,0,MATCH(AK$404,$H$404:$K$404,0))*HLOOKUP(AK$403,$J$400:$R$401,2)</f>
        <v>0</v>
      </c>
      <c r="AL439" s="1004" cm="1">
        <f t="array" ref="AL439">INDEX($H439:$K439,0,MATCH(AL$404,$H$404:$K$404,0))*HLOOKUP(AL$403,$J$400:$R$401,2)</f>
        <v>0</v>
      </c>
      <c r="AM439" s="1004" cm="1">
        <f t="array" ref="AM439">INDEX($H439:$K439,0,MATCH(AM$404,$H$404:$K$404,0))*HLOOKUP(AM$403,$J$400:$R$401,2)</f>
        <v>0</v>
      </c>
      <c r="AN439" s="1004" cm="1">
        <f t="array" ref="AN439">INDEX($H439:$K439,0,MATCH(AN$404,$H$404:$K$404,0))*HLOOKUP(AN$403,$J$400:$R$401,2)</f>
        <v>0</v>
      </c>
      <c r="AO439" s="1004" cm="1">
        <f t="array" ref="AO439">INDEX($H439:$K439,0,MATCH(AO$404,$H$404:$K$404,0))*HLOOKUP(AO$403,$J$400:$R$401,2)</f>
        <v>0</v>
      </c>
      <c r="AP439" s="1004" cm="1">
        <f t="array" ref="AP439">INDEX($H439:$K439,0,MATCH(AP$404,$H$404:$K$404,0))*HLOOKUP(AP$403,$J$400:$R$401,2)</f>
        <v>0</v>
      </c>
      <c r="AQ439" s="1004" cm="1">
        <f t="array" ref="AQ439">INDEX($H439:$K439,0,MATCH(AQ$404,$H$404:$K$404,0))*HLOOKUP(AQ$403,$J$400:$R$401,2)</f>
        <v>0</v>
      </c>
      <c r="AR439" s="1004" cm="1">
        <f t="array" ref="AR439">INDEX($H439:$K439,0,MATCH(AR$404,$H$404:$K$404,0))*HLOOKUP(AR$403,$J$400:$R$401,2)</f>
        <v>0</v>
      </c>
      <c r="AS439" s="1004" cm="1">
        <f t="array" ref="AS439">INDEX($H439:$K439,0,MATCH(AS$404,$H$404:$K$404,0))*HLOOKUP(AS$403,$J$400:$R$401,2)</f>
        <v>0</v>
      </c>
      <c r="AT439" s="1004" cm="1">
        <f t="array" ref="AT439">INDEX($H439:$K439,0,MATCH(AT$404,$H$404:$K$404,0))*HLOOKUP(AT$403,$J$400:$R$401,2)</f>
        <v>0</v>
      </c>
      <c r="AU439" s="1004"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4" cm="1">
        <f t="array" ref="L440">INDEX($H440:$K440,0,MATCH(L$404,$H$404:$K$404,0))*HLOOKUP(L$403,$J$400:$R$401,2)</f>
        <v>0</v>
      </c>
      <c r="M440" s="1004" cm="1">
        <f t="array" ref="M440">INDEX($H440:$K440,0,MATCH(M$404,$H$404:$K$404,0))*HLOOKUP(M$403,$J$400:$R$401,2)</f>
        <v>0</v>
      </c>
      <c r="N440" s="1004" cm="1">
        <f t="array" ref="N440">INDEX($H440:$K440,0,MATCH(N$404,$H$404:$K$404,0))*HLOOKUP(N$403,$J$400:$R$401,2)</f>
        <v>0</v>
      </c>
      <c r="O440" s="1004" cm="1">
        <f t="array" ref="O440">INDEX($H440:$K440,0,MATCH(O$404,$H$404:$K$404,0))*HLOOKUP(O$403,$J$400:$R$401,2)</f>
        <v>0</v>
      </c>
      <c r="P440" s="1004" cm="1">
        <f t="array" ref="P440">INDEX($H440:$K440,0,MATCH(P$404,$H$404:$K$404,0))*HLOOKUP(P$403,$J$400:$R$401,2)</f>
        <v>0</v>
      </c>
      <c r="Q440" s="1004" cm="1">
        <f t="array" ref="Q440">INDEX($H440:$K440,0,MATCH(Q$404,$H$404:$K$404,0))*HLOOKUP(Q$403,$J$400:$R$401,2)</f>
        <v>0</v>
      </c>
      <c r="R440" s="1004" cm="1">
        <f t="array" ref="R440">INDEX($H440:$K440,0,MATCH(R$404,$H$404:$K$404,0))*HLOOKUP(R$403,$J$400:$R$401,2)</f>
        <v>0</v>
      </c>
      <c r="S440" s="1004" cm="1">
        <f t="array" ref="S440">INDEX($H440:$K440,0,MATCH(S$404,$H$404:$K$404,0))*HLOOKUP(S$403,$J$400:$R$401,2)</f>
        <v>0</v>
      </c>
      <c r="T440" s="1004" cm="1">
        <f t="array" ref="T440">INDEX($H440:$K440,0,MATCH(T$404,$H$404:$K$404,0))*HLOOKUP(T$403,$J$400:$R$401,2)</f>
        <v>0</v>
      </c>
      <c r="U440" s="1004" cm="1">
        <f t="array" ref="U440">INDEX($H440:$K440,0,MATCH(U$404,$H$404:$K$404,0))*HLOOKUP(U$403,$J$400:$R$401,2)</f>
        <v>0</v>
      </c>
      <c r="V440" s="1004" cm="1">
        <f t="array" ref="V440">INDEX($H440:$K440,0,MATCH(V$404,$H$404:$K$404,0))*HLOOKUP(V$403,$J$400:$R$401,2)</f>
        <v>0</v>
      </c>
      <c r="W440" s="1004" cm="1">
        <f t="array" ref="W440">INDEX($H440:$K440,0,MATCH(W$404,$H$404:$K$404,0))*HLOOKUP(W$403,$J$400:$R$401,2)</f>
        <v>0</v>
      </c>
      <c r="X440" s="1004" cm="1">
        <f t="array" ref="X440">INDEX($H440:$K440,0,MATCH(X$404,$H$404:$K$404,0))*HLOOKUP(X$403,$J$400:$R$401,2)</f>
        <v>0</v>
      </c>
      <c r="Y440" s="1004" cm="1">
        <f t="array" ref="Y440">INDEX($H440:$K440,0,MATCH(Y$404,$H$404:$K$404,0))*HLOOKUP(Y$403,$J$400:$R$401,2)</f>
        <v>0</v>
      </c>
      <c r="Z440" s="1004" cm="1">
        <f t="array" ref="Z440">INDEX($H440:$K440,0,MATCH(Z$404,$H$404:$K$404,0))*HLOOKUP(Z$403,$J$400:$R$401,2)</f>
        <v>0</v>
      </c>
      <c r="AA440" s="1004" cm="1">
        <f t="array" ref="AA440">INDEX($H440:$K440,0,MATCH(AA$404,$H$404:$K$404,0))*HLOOKUP(AA$403,$J$400:$R$401,2)</f>
        <v>0</v>
      </c>
      <c r="AB440" s="1004" cm="1">
        <f t="array" ref="AB440">INDEX($H440:$K440,0,MATCH(AB$404,$H$404:$K$404,0))*HLOOKUP(AB$403,$J$400:$R$401,2)</f>
        <v>0</v>
      </c>
      <c r="AC440" s="1004" cm="1">
        <f t="array" ref="AC440">INDEX($H440:$K440,0,MATCH(AC$404,$H$404:$K$404,0))*HLOOKUP(AC$403,$J$400:$R$401,2)</f>
        <v>0</v>
      </c>
      <c r="AD440" s="1004" cm="1">
        <f t="array" ref="AD440">INDEX($H440:$K440,0,MATCH(AD$404,$H$404:$K$404,0))*HLOOKUP(AD$403,$J$400:$R$401,2)</f>
        <v>0</v>
      </c>
      <c r="AE440" s="1004" cm="1">
        <f t="array" ref="AE440">INDEX($H440:$K440,0,MATCH(AE$404,$H$404:$K$404,0))*HLOOKUP(AE$403,$J$400:$R$401,2)</f>
        <v>0</v>
      </c>
      <c r="AF440" s="1004" cm="1">
        <f t="array" ref="AF440">INDEX($H440:$K440,0,MATCH(AF$404,$H$404:$K$404,0))*HLOOKUP(AF$403,$J$400:$R$401,2)</f>
        <v>0</v>
      </c>
      <c r="AG440" s="1004" cm="1">
        <f t="array" ref="AG440">INDEX($H440:$K440,0,MATCH(AG$404,$H$404:$K$404,0))*HLOOKUP(AG$403,$J$400:$R$401,2)</f>
        <v>0</v>
      </c>
      <c r="AH440" s="1004" cm="1">
        <f t="array" ref="AH440">INDEX($H440:$K440,0,MATCH(AH$404,$H$404:$K$404,0))*HLOOKUP(AH$403,$J$400:$R$401,2)</f>
        <v>0</v>
      </c>
      <c r="AI440" s="1004" cm="1">
        <f t="array" ref="AI440">INDEX($H440:$K440,0,MATCH(AI$404,$H$404:$K$404,0))*HLOOKUP(AI$403,$J$400:$R$401,2)</f>
        <v>0</v>
      </c>
      <c r="AJ440" s="1004" cm="1">
        <f t="array" ref="AJ440">INDEX($H440:$K440,0,MATCH(AJ$404,$H$404:$K$404,0))*HLOOKUP(AJ$403,$J$400:$R$401,2)</f>
        <v>0</v>
      </c>
      <c r="AK440" s="1004" cm="1">
        <f t="array" ref="AK440">INDEX($H440:$K440,0,MATCH(AK$404,$H$404:$K$404,0))*HLOOKUP(AK$403,$J$400:$R$401,2)</f>
        <v>0</v>
      </c>
      <c r="AL440" s="1004" cm="1">
        <f t="array" ref="AL440">INDEX($H440:$K440,0,MATCH(AL$404,$H$404:$K$404,0))*HLOOKUP(AL$403,$J$400:$R$401,2)</f>
        <v>0</v>
      </c>
      <c r="AM440" s="1004" cm="1">
        <f t="array" ref="AM440">INDEX($H440:$K440,0,MATCH(AM$404,$H$404:$K$404,0))*HLOOKUP(AM$403,$J$400:$R$401,2)</f>
        <v>0</v>
      </c>
      <c r="AN440" s="1004" cm="1">
        <f t="array" ref="AN440">INDEX($H440:$K440,0,MATCH(AN$404,$H$404:$K$404,0))*HLOOKUP(AN$403,$J$400:$R$401,2)</f>
        <v>0</v>
      </c>
      <c r="AO440" s="1004" cm="1">
        <f t="array" ref="AO440">INDEX($H440:$K440,0,MATCH(AO$404,$H$404:$K$404,0))*HLOOKUP(AO$403,$J$400:$R$401,2)</f>
        <v>0</v>
      </c>
      <c r="AP440" s="1004" cm="1">
        <f t="array" ref="AP440">INDEX($H440:$K440,0,MATCH(AP$404,$H$404:$K$404,0))*HLOOKUP(AP$403,$J$400:$R$401,2)</f>
        <v>0</v>
      </c>
      <c r="AQ440" s="1004" cm="1">
        <f t="array" ref="AQ440">INDEX($H440:$K440,0,MATCH(AQ$404,$H$404:$K$404,0))*HLOOKUP(AQ$403,$J$400:$R$401,2)</f>
        <v>0</v>
      </c>
      <c r="AR440" s="1004" cm="1">
        <f t="array" ref="AR440">INDEX($H440:$K440,0,MATCH(AR$404,$H$404:$K$404,0))*HLOOKUP(AR$403,$J$400:$R$401,2)</f>
        <v>0</v>
      </c>
      <c r="AS440" s="1004" cm="1">
        <f t="array" ref="AS440">INDEX($H440:$K440,0,MATCH(AS$404,$H$404:$K$404,0))*HLOOKUP(AS$403,$J$400:$R$401,2)</f>
        <v>0</v>
      </c>
      <c r="AT440" s="1004" cm="1">
        <f t="array" ref="AT440">INDEX($H440:$K440,0,MATCH(AT$404,$H$404:$K$404,0))*HLOOKUP(AT$403,$J$400:$R$401,2)</f>
        <v>0</v>
      </c>
      <c r="AU440" s="1004"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4" cm="1">
        <f t="array" ref="L441">INDEX($H441:$K441,0,MATCH(L$404,$H$404:$K$404,0))*HLOOKUP(L$403,$J$400:$R$401,2)</f>
        <v>0</v>
      </c>
      <c r="M441" s="1004" cm="1">
        <f t="array" ref="M441">INDEX($H441:$K441,0,MATCH(M$404,$H$404:$K$404,0))*HLOOKUP(M$403,$J$400:$R$401,2)</f>
        <v>0</v>
      </c>
      <c r="N441" s="1004" cm="1">
        <f t="array" ref="N441">INDEX($H441:$K441,0,MATCH(N$404,$H$404:$K$404,0))*HLOOKUP(N$403,$J$400:$R$401,2)</f>
        <v>0</v>
      </c>
      <c r="O441" s="1004" cm="1">
        <f t="array" ref="O441">INDEX($H441:$K441,0,MATCH(O$404,$H$404:$K$404,0))*HLOOKUP(O$403,$J$400:$R$401,2)</f>
        <v>0</v>
      </c>
      <c r="P441" s="1004" cm="1">
        <f t="array" ref="P441">INDEX($H441:$K441,0,MATCH(P$404,$H$404:$K$404,0))*HLOOKUP(P$403,$J$400:$R$401,2)</f>
        <v>0</v>
      </c>
      <c r="Q441" s="1004" cm="1">
        <f t="array" ref="Q441">INDEX($H441:$K441,0,MATCH(Q$404,$H$404:$K$404,0))*HLOOKUP(Q$403,$J$400:$R$401,2)</f>
        <v>0</v>
      </c>
      <c r="R441" s="1004" cm="1">
        <f t="array" ref="R441">INDEX($H441:$K441,0,MATCH(R$404,$H$404:$K$404,0))*HLOOKUP(R$403,$J$400:$R$401,2)</f>
        <v>0</v>
      </c>
      <c r="S441" s="1004" cm="1">
        <f t="array" ref="S441">INDEX($H441:$K441,0,MATCH(S$404,$H$404:$K$404,0))*HLOOKUP(S$403,$J$400:$R$401,2)</f>
        <v>0</v>
      </c>
      <c r="T441" s="1004" cm="1">
        <f t="array" ref="T441">INDEX($H441:$K441,0,MATCH(T$404,$H$404:$K$404,0))*HLOOKUP(T$403,$J$400:$R$401,2)</f>
        <v>0</v>
      </c>
      <c r="U441" s="1004" cm="1">
        <f t="array" ref="U441">INDEX($H441:$K441,0,MATCH(U$404,$H$404:$K$404,0))*HLOOKUP(U$403,$J$400:$R$401,2)</f>
        <v>0</v>
      </c>
      <c r="V441" s="1004" cm="1">
        <f t="array" ref="V441">INDEX($H441:$K441,0,MATCH(V$404,$H$404:$K$404,0))*HLOOKUP(V$403,$J$400:$R$401,2)</f>
        <v>0</v>
      </c>
      <c r="W441" s="1004" cm="1">
        <f t="array" ref="W441">INDEX($H441:$K441,0,MATCH(W$404,$H$404:$K$404,0))*HLOOKUP(W$403,$J$400:$R$401,2)</f>
        <v>0</v>
      </c>
      <c r="X441" s="1004" cm="1">
        <f t="array" ref="X441">INDEX($H441:$K441,0,MATCH(X$404,$H$404:$K$404,0))*HLOOKUP(X$403,$J$400:$R$401,2)</f>
        <v>0</v>
      </c>
      <c r="Y441" s="1004" cm="1">
        <f t="array" ref="Y441">INDEX($H441:$K441,0,MATCH(Y$404,$H$404:$K$404,0))*HLOOKUP(Y$403,$J$400:$R$401,2)</f>
        <v>0</v>
      </c>
      <c r="Z441" s="1004" cm="1">
        <f t="array" ref="Z441">INDEX($H441:$K441,0,MATCH(Z$404,$H$404:$K$404,0))*HLOOKUP(Z$403,$J$400:$R$401,2)</f>
        <v>0</v>
      </c>
      <c r="AA441" s="1004" cm="1">
        <f t="array" ref="AA441">INDEX($H441:$K441,0,MATCH(AA$404,$H$404:$K$404,0))*HLOOKUP(AA$403,$J$400:$R$401,2)</f>
        <v>0</v>
      </c>
      <c r="AB441" s="1004" cm="1">
        <f t="array" ref="AB441">INDEX($H441:$K441,0,MATCH(AB$404,$H$404:$K$404,0))*HLOOKUP(AB$403,$J$400:$R$401,2)</f>
        <v>0</v>
      </c>
      <c r="AC441" s="1004" cm="1">
        <f t="array" ref="AC441">INDEX($H441:$K441,0,MATCH(AC$404,$H$404:$K$404,0))*HLOOKUP(AC$403,$J$400:$R$401,2)</f>
        <v>0</v>
      </c>
      <c r="AD441" s="1004" cm="1">
        <f t="array" ref="AD441">INDEX($H441:$K441,0,MATCH(AD$404,$H$404:$K$404,0))*HLOOKUP(AD$403,$J$400:$R$401,2)</f>
        <v>0</v>
      </c>
      <c r="AE441" s="1004" cm="1">
        <f t="array" ref="AE441">INDEX($H441:$K441,0,MATCH(AE$404,$H$404:$K$404,0))*HLOOKUP(AE$403,$J$400:$R$401,2)</f>
        <v>0</v>
      </c>
      <c r="AF441" s="1004" cm="1">
        <f t="array" ref="AF441">INDEX($H441:$K441,0,MATCH(AF$404,$H$404:$K$404,0))*HLOOKUP(AF$403,$J$400:$R$401,2)</f>
        <v>0</v>
      </c>
      <c r="AG441" s="1004" cm="1">
        <f t="array" ref="AG441">INDEX($H441:$K441,0,MATCH(AG$404,$H$404:$K$404,0))*HLOOKUP(AG$403,$J$400:$R$401,2)</f>
        <v>0</v>
      </c>
      <c r="AH441" s="1004" cm="1">
        <f t="array" ref="AH441">INDEX($H441:$K441,0,MATCH(AH$404,$H$404:$K$404,0))*HLOOKUP(AH$403,$J$400:$R$401,2)</f>
        <v>0</v>
      </c>
      <c r="AI441" s="1004" cm="1">
        <f t="array" ref="AI441">INDEX($H441:$K441,0,MATCH(AI$404,$H$404:$K$404,0))*HLOOKUP(AI$403,$J$400:$R$401,2)</f>
        <v>0</v>
      </c>
      <c r="AJ441" s="1004" cm="1">
        <f t="array" ref="AJ441">INDEX($H441:$K441,0,MATCH(AJ$404,$H$404:$K$404,0))*HLOOKUP(AJ$403,$J$400:$R$401,2)</f>
        <v>0</v>
      </c>
      <c r="AK441" s="1004" cm="1">
        <f t="array" ref="AK441">INDEX($H441:$K441,0,MATCH(AK$404,$H$404:$K$404,0))*HLOOKUP(AK$403,$J$400:$R$401,2)</f>
        <v>0</v>
      </c>
      <c r="AL441" s="1004" cm="1">
        <f t="array" ref="AL441">INDEX($H441:$K441,0,MATCH(AL$404,$H$404:$K$404,0))*HLOOKUP(AL$403,$J$400:$R$401,2)</f>
        <v>0</v>
      </c>
      <c r="AM441" s="1004" cm="1">
        <f t="array" ref="AM441">INDEX($H441:$K441,0,MATCH(AM$404,$H$404:$K$404,0))*HLOOKUP(AM$403,$J$400:$R$401,2)</f>
        <v>0</v>
      </c>
      <c r="AN441" s="1004" cm="1">
        <f t="array" ref="AN441">INDEX($H441:$K441,0,MATCH(AN$404,$H$404:$K$404,0))*HLOOKUP(AN$403,$J$400:$R$401,2)</f>
        <v>0</v>
      </c>
      <c r="AO441" s="1004" cm="1">
        <f t="array" ref="AO441">INDEX($H441:$K441,0,MATCH(AO$404,$H$404:$K$404,0))*HLOOKUP(AO$403,$J$400:$R$401,2)</f>
        <v>0</v>
      </c>
      <c r="AP441" s="1004" cm="1">
        <f t="array" ref="AP441">INDEX($H441:$K441,0,MATCH(AP$404,$H$404:$K$404,0))*HLOOKUP(AP$403,$J$400:$R$401,2)</f>
        <v>0</v>
      </c>
      <c r="AQ441" s="1004" cm="1">
        <f t="array" ref="AQ441">INDEX($H441:$K441,0,MATCH(AQ$404,$H$404:$K$404,0))*HLOOKUP(AQ$403,$J$400:$R$401,2)</f>
        <v>0</v>
      </c>
      <c r="AR441" s="1004" cm="1">
        <f t="array" ref="AR441">INDEX($H441:$K441,0,MATCH(AR$404,$H$404:$K$404,0))*HLOOKUP(AR$403,$J$400:$R$401,2)</f>
        <v>0</v>
      </c>
      <c r="AS441" s="1004" cm="1">
        <f t="array" ref="AS441">INDEX($H441:$K441,0,MATCH(AS$404,$H$404:$K$404,0))*HLOOKUP(AS$403,$J$400:$R$401,2)</f>
        <v>0</v>
      </c>
      <c r="AT441" s="1004" cm="1">
        <f t="array" ref="AT441">INDEX($H441:$K441,0,MATCH(AT$404,$H$404:$K$404,0))*HLOOKUP(AT$403,$J$400:$R$401,2)</f>
        <v>0</v>
      </c>
      <c r="AU441" s="1004"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2" t="s">
        <v>419</v>
      </c>
      <c r="K444" s="1002" t="s">
        <v>817</v>
      </c>
      <c r="L444" s="1002" t="s">
        <v>818</v>
      </c>
      <c r="M444" s="1002" t="s">
        <v>819</v>
      </c>
      <c r="N444" s="1002" t="s">
        <v>820</v>
      </c>
      <c r="O444" s="1002" t="s">
        <v>821</v>
      </c>
      <c r="P444" s="1002" t="s">
        <v>822</v>
      </c>
      <c r="Q444" s="1002" t="s">
        <v>823</v>
      </c>
      <c r="R444" s="1002"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1161</v>
      </c>
      <c r="J445" s="1003">
        <v>1</v>
      </c>
      <c r="K445" s="1003">
        <v>1</v>
      </c>
      <c r="L445" s="1003">
        <v>1</v>
      </c>
      <c r="M445" s="1003">
        <v>1</v>
      </c>
      <c r="N445" s="1003">
        <v>1</v>
      </c>
      <c r="O445" s="1003">
        <v>1</v>
      </c>
      <c r="P445" s="1003">
        <v>1</v>
      </c>
      <c r="Q445" s="1003">
        <v>1</v>
      </c>
      <c r="R445" s="1003">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1158</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4" cm="1">
        <f t="array" ref="L449">INDEX($H449:$K449,0,MATCH(L$448,$H$448:$K$448,0))*HLOOKUP(L$447,$J$444:$R$445,2)</f>
        <v>0</v>
      </c>
      <c r="M449" s="1004" cm="1">
        <f t="array" ref="M449">INDEX($H449:$K449,0,MATCH(M$448,$H$448:$K$448,0))*HLOOKUP(M$447,$J$444:$R$445,2)</f>
        <v>0</v>
      </c>
      <c r="N449" s="1004" cm="1">
        <f t="array" ref="N449">INDEX($H449:$K449,0,MATCH(N$448,$H$448:$K$448,0))*HLOOKUP(N$447,$J$444:$R$445,2)</f>
        <v>0</v>
      </c>
      <c r="O449" s="1004" cm="1">
        <f t="array" ref="O449">INDEX($H449:$K449,0,MATCH(O$448,$H$448:$K$448,0))*HLOOKUP(O$447,$J$444:$R$445,2)</f>
        <v>0</v>
      </c>
      <c r="P449" s="1004" cm="1">
        <f t="array" ref="P449">INDEX($H449:$K449,0,MATCH(P$448,$H$448:$K$448,0))*HLOOKUP(P$447,$J$444:$R$445,2)</f>
        <v>0</v>
      </c>
      <c r="Q449" s="1004" cm="1">
        <f t="array" ref="Q449">INDEX($H449:$K449,0,MATCH(Q$448,$H$448:$K$448,0))*HLOOKUP(Q$447,$J$444:$R$445,2)</f>
        <v>0</v>
      </c>
      <c r="R449" s="1004" cm="1">
        <f t="array" ref="R449">INDEX($H449:$K449,0,MATCH(R$448,$H$448:$K$448,0))*HLOOKUP(R$447,$J$444:$R$445,2)</f>
        <v>0</v>
      </c>
      <c r="S449" s="1004" cm="1">
        <f t="array" ref="S449">INDEX($H449:$K449,0,MATCH(S$448,$H$448:$K$448,0))*HLOOKUP(S$447,$J$444:$R$445,2)</f>
        <v>0</v>
      </c>
      <c r="T449" s="1004" cm="1">
        <f t="array" ref="T449">INDEX($H449:$K449,0,MATCH(T$448,$H$448:$K$448,0))*HLOOKUP(T$447,$J$444:$R$445,2)</f>
        <v>0</v>
      </c>
      <c r="U449" s="1004" cm="1">
        <f t="array" ref="U449">INDEX($H449:$K449,0,MATCH(U$448,$H$448:$K$448,0))*HLOOKUP(U$447,$J$444:$R$445,2)</f>
        <v>0</v>
      </c>
      <c r="V449" s="1004" cm="1">
        <f t="array" ref="V449">INDEX($H449:$K449,0,MATCH(V$448,$H$448:$K$448,0))*HLOOKUP(V$447,$J$444:$R$445,2)</f>
        <v>0</v>
      </c>
      <c r="W449" s="1004" cm="1">
        <f t="array" ref="W449">INDEX($H449:$K449,0,MATCH(W$448,$H$448:$K$448,0))*HLOOKUP(W$447,$J$444:$R$445,2)</f>
        <v>0</v>
      </c>
      <c r="X449" s="1004" cm="1">
        <f t="array" ref="X449">INDEX($H449:$K449,0,MATCH(X$448,$H$448:$K$448,0))*HLOOKUP(X$447,$J$444:$R$445,2)</f>
        <v>0</v>
      </c>
      <c r="Y449" s="1004" cm="1">
        <f t="array" ref="Y449">INDEX($H449:$K449,0,MATCH(Y$448,$H$448:$K$448,0))*HLOOKUP(Y$447,$J$444:$R$445,2)</f>
        <v>0</v>
      </c>
      <c r="Z449" s="1004" cm="1">
        <f t="array" ref="Z449">INDEX($H449:$K449,0,MATCH(Z$448,$H$448:$K$448,0))*HLOOKUP(Z$447,$J$444:$R$445,2)</f>
        <v>0</v>
      </c>
      <c r="AA449" s="1004" cm="1">
        <f t="array" ref="AA449">INDEX($H449:$K449,0,MATCH(AA$448,$H$448:$K$448,0))*HLOOKUP(AA$447,$J$444:$R$445,2)</f>
        <v>0</v>
      </c>
      <c r="AB449" s="1004" cm="1">
        <f t="array" ref="AB449">INDEX($H449:$K449,0,MATCH(AB$448,$H$448:$K$448,0))*HLOOKUP(AB$447,$J$444:$R$445,2)</f>
        <v>0</v>
      </c>
      <c r="AC449" s="1004" cm="1">
        <f t="array" ref="AC449">INDEX($H449:$K449,0,MATCH(AC$448,$H$448:$K$448,0))*HLOOKUP(AC$447,$J$444:$R$445,2)</f>
        <v>0</v>
      </c>
      <c r="AD449" s="1004" cm="1">
        <f t="array" ref="AD449">INDEX($H449:$K449,0,MATCH(AD$448,$H$448:$K$448,0))*HLOOKUP(AD$447,$J$444:$R$445,2)</f>
        <v>0</v>
      </c>
      <c r="AE449" s="1004" cm="1">
        <f t="array" ref="AE449">INDEX($H449:$K449,0,MATCH(AE$448,$H$448:$K$448,0))*HLOOKUP(AE$447,$J$444:$R$445,2)</f>
        <v>0</v>
      </c>
      <c r="AF449" s="1004" cm="1">
        <f t="array" ref="AF449">INDEX($H449:$K449,0,MATCH(AF$448,$H$448:$K$448,0))*HLOOKUP(AF$447,$J$444:$R$445,2)</f>
        <v>0</v>
      </c>
      <c r="AG449" s="1004" cm="1">
        <f t="array" ref="AG449">INDEX($H449:$K449,0,MATCH(AG$448,$H$448:$K$448,0))*HLOOKUP(AG$447,$J$444:$R$445,2)</f>
        <v>0</v>
      </c>
      <c r="AH449" s="1004" cm="1">
        <f t="array" ref="AH449">INDEX($H449:$K449,0,MATCH(AH$448,$H$448:$K$448,0))*HLOOKUP(AH$447,$J$444:$R$445,2)</f>
        <v>0</v>
      </c>
      <c r="AI449" s="1004" cm="1">
        <f t="array" ref="AI449">INDEX($H449:$K449,0,MATCH(AI$448,$H$448:$K$448,0))*HLOOKUP(AI$447,$J$444:$R$445,2)</f>
        <v>0</v>
      </c>
      <c r="AJ449" s="1004" cm="1">
        <f t="array" ref="AJ449">INDEX($H449:$K449,0,MATCH(AJ$448,$H$448:$K$448,0))*HLOOKUP(AJ$447,$J$444:$R$445,2)</f>
        <v>0</v>
      </c>
      <c r="AK449" s="1004" cm="1">
        <f t="array" ref="AK449">INDEX($H449:$K449,0,MATCH(AK$448,$H$448:$K$448,0))*HLOOKUP(AK$447,$J$444:$R$445,2)</f>
        <v>0</v>
      </c>
      <c r="AL449" s="1004" cm="1">
        <f t="array" ref="AL449">INDEX($H449:$K449,0,MATCH(AL$448,$H$448:$K$448,0))*HLOOKUP(AL$447,$J$444:$R$445,2)</f>
        <v>0</v>
      </c>
      <c r="AM449" s="1004" cm="1">
        <f t="array" ref="AM449">INDEX($H449:$K449,0,MATCH(AM$448,$H$448:$K$448,0))*HLOOKUP(AM$447,$J$444:$R$445,2)</f>
        <v>0</v>
      </c>
      <c r="AN449" s="1004" cm="1">
        <f t="array" ref="AN449">INDEX($H449:$K449,0,MATCH(AN$448,$H$448:$K$448,0))*HLOOKUP(AN$447,$J$444:$R$445,2)</f>
        <v>0</v>
      </c>
      <c r="AO449" s="1004" cm="1">
        <f t="array" ref="AO449">INDEX($H449:$K449,0,MATCH(AO$448,$H$448:$K$448,0))*HLOOKUP(AO$447,$J$444:$R$445,2)</f>
        <v>0</v>
      </c>
      <c r="AP449" s="1004" cm="1">
        <f t="array" ref="AP449">INDEX($H449:$K449,0,MATCH(AP$448,$H$448:$K$448,0))*HLOOKUP(AP$447,$J$444:$R$445,2)</f>
        <v>0</v>
      </c>
      <c r="AQ449" s="1004" cm="1">
        <f t="array" ref="AQ449">INDEX($H449:$K449,0,MATCH(AQ$448,$H$448:$K$448,0))*HLOOKUP(AQ$447,$J$444:$R$445,2)</f>
        <v>0</v>
      </c>
      <c r="AR449" s="1004" cm="1">
        <f t="array" ref="AR449">INDEX($H449:$K449,0,MATCH(AR$448,$H$448:$K$448,0))*HLOOKUP(AR$447,$J$444:$R$445,2)</f>
        <v>0</v>
      </c>
      <c r="AS449" s="1004" cm="1">
        <f t="array" ref="AS449">INDEX($H449:$K449,0,MATCH(AS$448,$H$448:$K$448,0))*HLOOKUP(AS$447,$J$444:$R$445,2)</f>
        <v>0</v>
      </c>
      <c r="AT449" s="1004" cm="1">
        <f t="array" ref="AT449">INDEX($H449:$K449,0,MATCH(AT$448,$H$448:$K$448,0))*HLOOKUP(AT$447,$J$444:$R$445,2)</f>
        <v>0</v>
      </c>
      <c r="AU449" s="1004"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4" cm="1">
        <f t="array" ref="L450">INDEX($H450:$K450,0,MATCH(L$448,$H$448:$K$448,0))*HLOOKUP(L$447,$J$444:$R$445,2)</f>
        <v>0</v>
      </c>
      <c r="M450" s="1004" cm="1">
        <f t="array" ref="M450">INDEX($H450:$K450,0,MATCH(M$448,$H$448:$K$448,0))*HLOOKUP(M$447,$J$444:$R$445,2)</f>
        <v>0</v>
      </c>
      <c r="N450" s="1004" cm="1">
        <f t="array" ref="N450">INDEX($H450:$K450,0,MATCH(N$448,$H$448:$K$448,0))*HLOOKUP(N$447,$J$444:$R$445,2)</f>
        <v>0</v>
      </c>
      <c r="O450" s="1004" cm="1">
        <f t="array" ref="O450">INDEX($H450:$K450,0,MATCH(O$448,$H$448:$K$448,0))*HLOOKUP(O$447,$J$444:$R$445,2)</f>
        <v>0</v>
      </c>
      <c r="P450" s="1004" cm="1">
        <f t="array" ref="P450">INDEX($H450:$K450,0,MATCH(P$448,$H$448:$K$448,0))*HLOOKUP(P$447,$J$444:$R$445,2)</f>
        <v>0</v>
      </c>
      <c r="Q450" s="1004" cm="1">
        <f t="array" ref="Q450">INDEX($H450:$K450,0,MATCH(Q$448,$H$448:$K$448,0))*HLOOKUP(Q$447,$J$444:$R$445,2)</f>
        <v>0</v>
      </c>
      <c r="R450" s="1004" cm="1">
        <f t="array" ref="R450">INDEX($H450:$K450,0,MATCH(R$448,$H$448:$K$448,0))*HLOOKUP(R$447,$J$444:$R$445,2)</f>
        <v>0</v>
      </c>
      <c r="S450" s="1004" cm="1">
        <f t="array" ref="S450">INDEX($H450:$K450,0,MATCH(S$448,$H$448:$K$448,0))*HLOOKUP(S$447,$J$444:$R$445,2)</f>
        <v>0</v>
      </c>
      <c r="T450" s="1004" cm="1">
        <f t="array" ref="T450">INDEX($H450:$K450,0,MATCH(T$448,$H$448:$K$448,0))*HLOOKUP(T$447,$J$444:$R$445,2)</f>
        <v>0</v>
      </c>
      <c r="U450" s="1004" cm="1">
        <f t="array" ref="U450">INDEX($H450:$K450,0,MATCH(U$448,$H$448:$K$448,0))*HLOOKUP(U$447,$J$444:$R$445,2)</f>
        <v>0</v>
      </c>
      <c r="V450" s="1004" cm="1">
        <f t="array" ref="V450">INDEX($H450:$K450,0,MATCH(V$448,$H$448:$K$448,0))*HLOOKUP(V$447,$J$444:$R$445,2)</f>
        <v>0</v>
      </c>
      <c r="W450" s="1004" cm="1">
        <f t="array" ref="W450">INDEX($H450:$K450,0,MATCH(W$448,$H$448:$K$448,0))*HLOOKUP(W$447,$J$444:$R$445,2)</f>
        <v>0</v>
      </c>
      <c r="X450" s="1004" cm="1">
        <f t="array" ref="X450">INDEX($H450:$K450,0,MATCH(X$448,$H$448:$K$448,0))*HLOOKUP(X$447,$J$444:$R$445,2)</f>
        <v>0</v>
      </c>
      <c r="Y450" s="1004" cm="1">
        <f t="array" ref="Y450">INDEX($H450:$K450,0,MATCH(Y$448,$H$448:$K$448,0))*HLOOKUP(Y$447,$J$444:$R$445,2)</f>
        <v>0</v>
      </c>
      <c r="Z450" s="1004" cm="1">
        <f t="array" ref="Z450">INDEX($H450:$K450,0,MATCH(Z$448,$H$448:$K$448,0))*HLOOKUP(Z$447,$J$444:$R$445,2)</f>
        <v>0</v>
      </c>
      <c r="AA450" s="1004" cm="1">
        <f t="array" ref="AA450">INDEX($H450:$K450,0,MATCH(AA$448,$H$448:$K$448,0))*HLOOKUP(AA$447,$J$444:$R$445,2)</f>
        <v>0</v>
      </c>
      <c r="AB450" s="1004" cm="1">
        <f t="array" ref="AB450">INDEX($H450:$K450,0,MATCH(AB$448,$H$448:$K$448,0))*HLOOKUP(AB$447,$J$444:$R$445,2)</f>
        <v>0</v>
      </c>
      <c r="AC450" s="1004" cm="1">
        <f t="array" ref="AC450">INDEX($H450:$K450,0,MATCH(AC$448,$H$448:$K$448,0))*HLOOKUP(AC$447,$J$444:$R$445,2)</f>
        <v>0</v>
      </c>
      <c r="AD450" s="1004" cm="1">
        <f t="array" ref="AD450">INDEX($H450:$K450,0,MATCH(AD$448,$H$448:$K$448,0))*HLOOKUP(AD$447,$J$444:$R$445,2)</f>
        <v>0</v>
      </c>
      <c r="AE450" s="1004" cm="1">
        <f t="array" ref="AE450">INDEX($H450:$K450,0,MATCH(AE$448,$H$448:$K$448,0))*HLOOKUP(AE$447,$J$444:$R$445,2)</f>
        <v>0</v>
      </c>
      <c r="AF450" s="1004" cm="1">
        <f t="array" ref="AF450">INDEX($H450:$K450,0,MATCH(AF$448,$H$448:$K$448,0))*HLOOKUP(AF$447,$J$444:$R$445,2)</f>
        <v>0</v>
      </c>
      <c r="AG450" s="1004" cm="1">
        <f t="array" ref="AG450">INDEX($H450:$K450,0,MATCH(AG$448,$H$448:$K$448,0))*HLOOKUP(AG$447,$J$444:$R$445,2)</f>
        <v>0</v>
      </c>
      <c r="AH450" s="1004" cm="1">
        <f t="array" ref="AH450">INDEX($H450:$K450,0,MATCH(AH$448,$H$448:$K$448,0))*HLOOKUP(AH$447,$J$444:$R$445,2)</f>
        <v>0</v>
      </c>
      <c r="AI450" s="1004" cm="1">
        <f t="array" ref="AI450">INDEX($H450:$K450,0,MATCH(AI$448,$H$448:$K$448,0))*HLOOKUP(AI$447,$J$444:$R$445,2)</f>
        <v>0</v>
      </c>
      <c r="AJ450" s="1004" cm="1">
        <f t="array" ref="AJ450">INDEX($H450:$K450,0,MATCH(AJ$448,$H$448:$K$448,0))*HLOOKUP(AJ$447,$J$444:$R$445,2)</f>
        <v>0</v>
      </c>
      <c r="AK450" s="1004" cm="1">
        <f t="array" ref="AK450">INDEX($H450:$K450,0,MATCH(AK$448,$H$448:$K$448,0))*HLOOKUP(AK$447,$J$444:$R$445,2)</f>
        <v>0</v>
      </c>
      <c r="AL450" s="1004" cm="1">
        <f t="array" ref="AL450">INDEX($H450:$K450,0,MATCH(AL$448,$H$448:$K$448,0))*HLOOKUP(AL$447,$J$444:$R$445,2)</f>
        <v>0</v>
      </c>
      <c r="AM450" s="1004" cm="1">
        <f t="array" ref="AM450">INDEX($H450:$K450,0,MATCH(AM$448,$H$448:$K$448,0))*HLOOKUP(AM$447,$J$444:$R$445,2)</f>
        <v>0</v>
      </c>
      <c r="AN450" s="1004" cm="1">
        <f t="array" ref="AN450">INDEX($H450:$K450,0,MATCH(AN$448,$H$448:$K$448,0))*HLOOKUP(AN$447,$J$444:$R$445,2)</f>
        <v>0</v>
      </c>
      <c r="AO450" s="1004" cm="1">
        <f t="array" ref="AO450">INDEX($H450:$K450,0,MATCH(AO$448,$H$448:$K$448,0))*HLOOKUP(AO$447,$J$444:$R$445,2)</f>
        <v>0</v>
      </c>
      <c r="AP450" s="1004" cm="1">
        <f t="array" ref="AP450">INDEX($H450:$K450,0,MATCH(AP$448,$H$448:$K$448,0))*HLOOKUP(AP$447,$J$444:$R$445,2)</f>
        <v>0</v>
      </c>
      <c r="AQ450" s="1004" cm="1">
        <f t="array" ref="AQ450">INDEX($H450:$K450,0,MATCH(AQ$448,$H$448:$K$448,0))*HLOOKUP(AQ$447,$J$444:$R$445,2)</f>
        <v>0</v>
      </c>
      <c r="AR450" s="1004" cm="1">
        <f t="array" ref="AR450">INDEX($H450:$K450,0,MATCH(AR$448,$H$448:$K$448,0))*HLOOKUP(AR$447,$J$444:$R$445,2)</f>
        <v>0</v>
      </c>
      <c r="AS450" s="1004" cm="1">
        <f t="array" ref="AS450">INDEX($H450:$K450,0,MATCH(AS$448,$H$448:$K$448,0))*HLOOKUP(AS$447,$J$444:$R$445,2)</f>
        <v>0</v>
      </c>
      <c r="AT450" s="1004" cm="1">
        <f t="array" ref="AT450">INDEX($H450:$K450,0,MATCH(AT$448,$H$448:$K$448,0))*HLOOKUP(AT$447,$J$444:$R$445,2)</f>
        <v>0</v>
      </c>
      <c r="AU450" s="1004"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4" cm="1">
        <f t="array" ref="L451">INDEX($H451:$K451,0,MATCH(L$448,$H$448:$K$448,0))*HLOOKUP(L$447,$J$444:$R$445,2)</f>
        <v>1</v>
      </c>
      <c r="M451" s="1004" cm="1">
        <f t="array" ref="M451">INDEX($H451:$K451,0,MATCH(M$448,$H$448:$K$448,0))*HLOOKUP(M$447,$J$444:$R$445,2)</f>
        <v>1</v>
      </c>
      <c r="N451" s="1004" cm="1">
        <f t="array" ref="N451">INDEX($H451:$K451,0,MATCH(N$448,$H$448:$K$448,0))*HLOOKUP(N$447,$J$444:$R$445,2)</f>
        <v>1</v>
      </c>
      <c r="O451" s="1004" cm="1">
        <f t="array" ref="O451">INDEX($H451:$K451,0,MATCH(O$448,$H$448:$K$448,0))*HLOOKUP(O$447,$J$444:$R$445,2)</f>
        <v>0</v>
      </c>
      <c r="P451" s="1004" cm="1">
        <f t="array" ref="P451">INDEX($H451:$K451,0,MATCH(P$448,$H$448:$K$448,0))*HLOOKUP(P$447,$J$444:$R$445,2)</f>
        <v>1</v>
      </c>
      <c r="Q451" s="1004" cm="1">
        <f t="array" ref="Q451">INDEX($H451:$K451,0,MATCH(Q$448,$H$448:$K$448,0))*HLOOKUP(Q$447,$J$444:$R$445,2)</f>
        <v>1</v>
      </c>
      <c r="R451" s="1004" cm="1">
        <f t="array" ref="R451">INDEX($H451:$K451,0,MATCH(R$448,$H$448:$K$448,0))*HLOOKUP(R$447,$J$444:$R$445,2)</f>
        <v>1</v>
      </c>
      <c r="S451" s="1004" cm="1">
        <f t="array" ref="S451">INDEX($H451:$K451,0,MATCH(S$448,$H$448:$K$448,0))*HLOOKUP(S$447,$J$444:$R$445,2)</f>
        <v>0</v>
      </c>
      <c r="T451" s="1004" cm="1">
        <f t="array" ref="T451">INDEX($H451:$K451,0,MATCH(T$448,$H$448:$K$448,0))*HLOOKUP(T$447,$J$444:$R$445,2)</f>
        <v>1</v>
      </c>
      <c r="U451" s="1004" cm="1">
        <f t="array" ref="U451">INDEX($H451:$K451,0,MATCH(U$448,$H$448:$K$448,0))*HLOOKUP(U$447,$J$444:$R$445,2)</f>
        <v>1</v>
      </c>
      <c r="V451" s="1004" cm="1">
        <f t="array" ref="V451">INDEX($H451:$K451,0,MATCH(V$448,$H$448:$K$448,0))*HLOOKUP(V$447,$J$444:$R$445,2)</f>
        <v>1</v>
      </c>
      <c r="W451" s="1004" cm="1">
        <f t="array" ref="W451">INDEX($H451:$K451,0,MATCH(W$448,$H$448:$K$448,0))*HLOOKUP(W$447,$J$444:$R$445,2)</f>
        <v>0</v>
      </c>
      <c r="X451" s="1004" cm="1">
        <f t="array" ref="X451">INDEX($H451:$K451,0,MATCH(X$448,$H$448:$K$448,0))*HLOOKUP(X$447,$J$444:$R$445,2)</f>
        <v>1</v>
      </c>
      <c r="Y451" s="1004" cm="1">
        <f t="array" ref="Y451">INDEX($H451:$K451,0,MATCH(Y$448,$H$448:$K$448,0))*HLOOKUP(Y$447,$J$444:$R$445,2)</f>
        <v>1</v>
      </c>
      <c r="Z451" s="1004" cm="1">
        <f t="array" ref="Z451">INDEX($H451:$K451,0,MATCH(Z$448,$H$448:$K$448,0))*HLOOKUP(Z$447,$J$444:$R$445,2)</f>
        <v>1</v>
      </c>
      <c r="AA451" s="1004" cm="1">
        <f t="array" ref="AA451">INDEX($H451:$K451,0,MATCH(AA$448,$H$448:$K$448,0))*HLOOKUP(AA$447,$J$444:$R$445,2)</f>
        <v>0</v>
      </c>
      <c r="AB451" s="1004" cm="1">
        <f t="array" ref="AB451">INDEX($H451:$K451,0,MATCH(AB$448,$H$448:$K$448,0))*HLOOKUP(AB$447,$J$444:$R$445,2)</f>
        <v>1</v>
      </c>
      <c r="AC451" s="1004" cm="1">
        <f t="array" ref="AC451">INDEX($H451:$K451,0,MATCH(AC$448,$H$448:$K$448,0))*HLOOKUP(AC$447,$J$444:$R$445,2)</f>
        <v>1</v>
      </c>
      <c r="AD451" s="1004" cm="1">
        <f t="array" ref="AD451">INDEX($H451:$K451,0,MATCH(AD$448,$H$448:$K$448,0))*HLOOKUP(AD$447,$J$444:$R$445,2)</f>
        <v>1</v>
      </c>
      <c r="AE451" s="1004" cm="1">
        <f t="array" ref="AE451">INDEX($H451:$K451,0,MATCH(AE$448,$H$448:$K$448,0))*HLOOKUP(AE$447,$J$444:$R$445,2)</f>
        <v>0</v>
      </c>
      <c r="AF451" s="1004" cm="1">
        <f t="array" ref="AF451">INDEX($H451:$K451,0,MATCH(AF$448,$H$448:$K$448,0))*HLOOKUP(AF$447,$J$444:$R$445,2)</f>
        <v>1</v>
      </c>
      <c r="AG451" s="1004" cm="1">
        <f t="array" ref="AG451">INDEX($H451:$K451,0,MATCH(AG$448,$H$448:$K$448,0))*HLOOKUP(AG$447,$J$444:$R$445,2)</f>
        <v>1</v>
      </c>
      <c r="AH451" s="1004" cm="1">
        <f t="array" ref="AH451">INDEX($H451:$K451,0,MATCH(AH$448,$H$448:$K$448,0))*HLOOKUP(AH$447,$J$444:$R$445,2)</f>
        <v>1</v>
      </c>
      <c r="AI451" s="1004" cm="1">
        <f t="array" ref="AI451">INDEX($H451:$K451,0,MATCH(AI$448,$H$448:$K$448,0))*HLOOKUP(AI$447,$J$444:$R$445,2)</f>
        <v>0</v>
      </c>
      <c r="AJ451" s="1004" cm="1">
        <f t="array" ref="AJ451">INDEX($H451:$K451,0,MATCH(AJ$448,$H$448:$K$448,0))*HLOOKUP(AJ$447,$J$444:$R$445,2)</f>
        <v>1</v>
      </c>
      <c r="AK451" s="1004" cm="1">
        <f t="array" ref="AK451">INDEX($H451:$K451,0,MATCH(AK$448,$H$448:$K$448,0))*HLOOKUP(AK$447,$J$444:$R$445,2)</f>
        <v>1</v>
      </c>
      <c r="AL451" s="1004" cm="1">
        <f t="array" ref="AL451">INDEX($H451:$K451,0,MATCH(AL$448,$H$448:$K$448,0))*HLOOKUP(AL$447,$J$444:$R$445,2)</f>
        <v>1</v>
      </c>
      <c r="AM451" s="1004" cm="1">
        <f t="array" ref="AM451">INDEX($H451:$K451,0,MATCH(AM$448,$H$448:$K$448,0))*HLOOKUP(AM$447,$J$444:$R$445,2)</f>
        <v>0</v>
      </c>
      <c r="AN451" s="1004" cm="1">
        <f t="array" ref="AN451">INDEX($H451:$K451,0,MATCH(AN$448,$H$448:$K$448,0))*HLOOKUP(AN$447,$J$444:$R$445,2)</f>
        <v>1</v>
      </c>
      <c r="AO451" s="1004" cm="1">
        <f t="array" ref="AO451">INDEX($H451:$K451,0,MATCH(AO$448,$H$448:$K$448,0))*HLOOKUP(AO$447,$J$444:$R$445,2)</f>
        <v>1</v>
      </c>
      <c r="AP451" s="1004" cm="1">
        <f t="array" ref="AP451">INDEX($H451:$K451,0,MATCH(AP$448,$H$448:$K$448,0))*HLOOKUP(AP$447,$J$444:$R$445,2)</f>
        <v>1</v>
      </c>
      <c r="AQ451" s="1004" cm="1">
        <f t="array" ref="AQ451">INDEX($H451:$K451,0,MATCH(AQ$448,$H$448:$K$448,0))*HLOOKUP(AQ$447,$J$444:$R$445,2)</f>
        <v>0</v>
      </c>
      <c r="AR451" s="1004" cm="1">
        <f t="array" ref="AR451">INDEX($H451:$K451,0,MATCH(AR$448,$H$448:$K$448,0))*HLOOKUP(AR$447,$J$444:$R$445,2)</f>
        <v>1</v>
      </c>
      <c r="AS451" s="1004" cm="1">
        <f t="array" ref="AS451">INDEX($H451:$K451,0,MATCH(AS$448,$H$448:$K$448,0))*HLOOKUP(AS$447,$J$444:$R$445,2)</f>
        <v>1</v>
      </c>
      <c r="AT451" s="1004" cm="1">
        <f t="array" ref="AT451">INDEX($H451:$K451,0,MATCH(AT$448,$H$448:$K$448,0))*HLOOKUP(AT$447,$J$444:$R$445,2)</f>
        <v>1</v>
      </c>
      <c r="AU451" s="1004"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4" cm="1">
        <f t="array" ref="L452">INDEX($H452:$K452,0,MATCH(L$448,$H$448:$K$448,0))*HLOOKUP(L$447,$J$444:$R$445,2)</f>
        <v>1</v>
      </c>
      <c r="M452" s="1004" cm="1">
        <f t="array" ref="M452">INDEX($H452:$K452,0,MATCH(M$448,$H$448:$K$448,0))*HLOOKUP(M$447,$J$444:$R$445,2)</f>
        <v>1</v>
      </c>
      <c r="N452" s="1004" cm="1">
        <f t="array" ref="N452">INDEX($H452:$K452,0,MATCH(N$448,$H$448:$K$448,0))*HLOOKUP(N$447,$J$444:$R$445,2)</f>
        <v>1</v>
      </c>
      <c r="O452" s="1004" cm="1">
        <f t="array" ref="O452">INDEX($H452:$K452,0,MATCH(O$448,$H$448:$K$448,0))*HLOOKUP(O$447,$J$444:$R$445,2)</f>
        <v>0</v>
      </c>
      <c r="P452" s="1004" cm="1">
        <f t="array" ref="P452">INDEX($H452:$K452,0,MATCH(P$448,$H$448:$K$448,0))*HLOOKUP(P$447,$J$444:$R$445,2)</f>
        <v>1</v>
      </c>
      <c r="Q452" s="1004" cm="1">
        <f t="array" ref="Q452">INDEX($H452:$K452,0,MATCH(Q$448,$H$448:$K$448,0))*HLOOKUP(Q$447,$J$444:$R$445,2)</f>
        <v>1</v>
      </c>
      <c r="R452" s="1004" cm="1">
        <f t="array" ref="R452">INDEX($H452:$K452,0,MATCH(R$448,$H$448:$K$448,0))*HLOOKUP(R$447,$J$444:$R$445,2)</f>
        <v>1</v>
      </c>
      <c r="S452" s="1004" cm="1">
        <f t="array" ref="S452">INDEX($H452:$K452,0,MATCH(S$448,$H$448:$K$448,0))*HLOOKUP(S$447,$J$444:$R$445,2)</f>
        <v>0</v>
      </c>
      <c r="T452" s="1004" cm="1">
        <f t="array" ref="T452">INDEX($H452:$K452,0,MATCH(T$448,$H$448:$K$448,0))*HLOOKUP(T$447,$J$444:$R$445,2)</f>
        <v>1</v>
      </c>
      <c r="U452" s="1004" cm="1">
        <f t="array" ref="U452">INDEX($H452:$K452,0,MATCH(U$448,$H$448:$K$448,0))*HLOOKUP(U$447,$J$444:$R$445,2)</f>
        <v>1</v>
      </c>
      <c r="V452" s="1004" cm="1">
        <f t="array" ref="V452">INDEX($H452:$K452,0,MATCH(V$448,$H$448:$K$448,0))*HLOOKUP(V$447,$J$444:$R$445,2)</f>
        <v>1</v>
      </c>
      <c r="W452" s="1004" cm="1">
        <f t="array" ref="W452">INDEX($H452:$K452,0,MATCH(W$448,$H$448:$K$448,0))*HLOOKUP(W$447,$J$444:$R$445,2)</f>
        <v>0</v>
      </c>
      <c r="X452" s="1004" cm="1">
        <f t="array" ref="X452">INDEX($H452:$K452,0,MATCH(X$448,$H$448:$K$448,0))*HLOOKUP(X$447,$J$444:$R$445,2)</f>
        <v>1</v>
      </c>
      <c r="Y452" s="1004" cm="1">
        <f t="array" ref="Y452">INDEX($H452:$K452,0,MATCH(Y$448,$H$448:$K$448,0))*HLOOKUP(Y$447,$J$444:$R$445,2)</f>
        <v>1</v>
      </c>
      <c r="Z452" s="1004" cm="1">
        <f t="array" ref="Z452">INDEX($H452:$K452,0,MATCH(Z$448,$H$448:$K$448,0))*HLOOKUP(Z$447,$J$444:$R$445,2)</f>
        <v>1</v>
      </c>
      <c r="AA452" s="1004" cm="1">
        <f t="array" ref="AA452">INDEX($H452:$K452,0,MATCH(AA$448,$H$448:$K$448,0))*HLOOKUP(AA$447,$J$444:$R$445,2)</f>
        <v>0</v>
      </c>
      <c r="AB452" s="1004" cm="1">
        <f t="array" ref="AB452">INDEX($H452:$K452,0,MATCH(AB$448,$H$448:$K$448,0))*HLOOKUP(AB$447,$J$444:$R$445,2)</f>
        <v>1</v>
      </c>
      <c r="AC452" s="1004" cm="1">
        <f t="array" ref="AC452">INDEX($H452:$K452,0,MATCH(AC$448,$H$448:$K$448,0))*HLOOKUP(AC$447,$J$444:$R$445,2)</f>
        <v>1</v>
      </c>
      <c r="AD452" s="1004" cm="1">
        <f t="array" ref="AD452">INDEX($H452:$K452,0,MATCH(AD$448,$H$448:$K$448,0))*HLOOKUP(AD$447,$J$444:$R$445,2)</f>
        <v>1</v>
      </c>
      <c r="AE452" s="1004" cm="1">
        <f t="array" ref="AE452">INDEX($H452:$K452,0,MATCH(AE$448,$H$448:$K$448,0))*HLOOKUP(AE$447,$J$444:$R$445,2)</f>
        <v>0</v>
      </c>
      <c r="AF452" s="1004" cm="1">
        <f t="array" ref="AF452">INDEX($H452:$K452,0,MATCH(AF$448,$H$448:$K$448,0))*HLOOKUP(AF$447,$J$444:$R$445,2)</f>
        <v>1</v>
      </c>
      <c r="AG452" s="1004" cm="1">
        <f t="array" ref="AG452">INDEX($H452:$K452,0,MATCH(AG$448,$H$448:$K$448,0))*HLOOKUP(AG$447,$J$444:$R$445,2)</f>
        <v>1</v>
      </c>
      <c r="AH452" s="1004" cm="1">
        <f t="array" ref="AH452">INDEX($H452:$K452,0,MATCH(AH$448,$H$448:$K$448,0))*HLOOKUP(AH$447,$J$444:$R$445,2)</f>
        <v>1</v>
      </c>
      <c r="AI452" s="1004" cm="1">
        <f t="array" ref="AI452">INDEX($H452:$K452,0,MATCH(AI$448,$H$448:$K$448,0))*HLOOKUP(AI$447,$J$444:$R$445,2)</f>
        <v>0</v>
      </c>
      <c r="AJ452" s="1004" cm="1">
        <f t="array" ref="AJ452">INDEX($H452:$K452,0,MATCH(AJ$448,$H$448:$K$448,0))*HLOOKUP(AJ$447,$J$444:$R$445,2)</f>
        <v>1</v>
      </c>
      <c r="AK452" s="1004" cm="1">
        <f t="array" ref="AK452">INDEX($H452:$K452,0,MATCH(AK$448,$H$448:$K$448,0))*HLOOKUP(AK$447,$J$444:$R$445,2)</f>
        <v>1</v>
      </c>
      <c r="AL452" s="1004" cm="1">
        <f t="array" ref="AL452">INDEX($H452:$K452,0,MATCH(AL$448,$H$448:$K$448,0))*HLOOKUP(AL$447,$J$444:$R$445,2)</f>
        <v>1</v>
      </c>
      <c r="AM452" s="1004" cm="1">
        <f t="array" ref="AM452">INDEX($H452:$K452,0,MATCH(AM$448,$H$448:$K$448,0))*HLOOKUP(AM$447,$J$444:$R$445,2)</f>
        <v>0</v>
      </c>
      <c r="AN452" s="1004" cm="1">
        <f t="array" ref="AN452">INDEX($H452:$K452,0,MATCH(AN$448,$H$448:$K$448,0))*HLOOKUP(AN$447,$J$444:$R$445,2)</f>
        <v>1</v>
      </c>
      <c r="AO452" s="1004" cm="1">
        <f t="array" ref="AO452">INDEX($H452:$K452,0,MATCH(AO$448,$H$448:$K$448,0))*HLOOKUP(AO$447,$J$444:$R$445,2)</f>
        <v>1</v>
      </c>
      <c r="AP452" s="1004" cm="1">
        <f t="array" ref="AP452">INDEX($H452:$K452,0,MATCH(AP$448,$H$448:$K$448,0))*HLOOKUP(AP$447,$J$444:$R$445,2)</f>
        <v>1</v>
      </c>
      <c r="AQ452" s="1004" cm="1">
        <f t="array" ref="AQ452">INDEX($H452:$K452,0,MATCH(AQ$448,$H$448:$K$448,0))*HLOOKUP(AQ$447,$J$444:$R$445,2)</f>
        <v>0</v>
      </c>
      <c r="AR452" s="1004" cm="1">
        <f t="array" ref="AR452">INDEX($H452:$K452,0,MATCH(AR$448,$H$448:$K$448,0))*HLOOKUP(AR$447,$J$444:$R$445,2)</f>
        <v>1</v>
      </c>
      <c r="AS452" s="1004" cm="1">
        <f t="array" ref="AS452">INDEX($H452:$K452,0,MATCH(AS$448,$H$448:$K$448,0))*HLOOKUP(AS$447,$J$444:$R$445,2)</f>
        <v>1</v>
      </c>
      <c r="AT452" s="1004" cm="1">
        <f t="array" ref="AT452">INDEX($H452:$K452,0,MATCH(AT$448,$H$448:$K$448,0))*HLOOKUP(AT$447,$J$444:$R$445,2)</f>
        <v>1</v>
      </c>
      <c r="AU452" s="1004"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4" cm="1">
        <f t="array" ref="L453">INDEX($H453:$K453,0,MATCH(L$448,$H$448:$K$448,0))*HLOOKUP(L$447,$J$444:$R$445,2)</f>
        <v>0</v>
      </c>
      <c r="M453" s="1004" cm="1">
        <f t="array" ref="M453">INDEX($H453:$K453,0,MATCH(M$448,$H$448:$K$448,0))*HLOOKUP(M$447,$J$444:$R$445,2)</f>
        <v>0</v>
      </c>
      <c r="N453" s="1004" cm="1">
        <f t="array" ref="N453">INDEX($H453:$K453,0,MATCH(N$448,$H$448:$K$448,0))*HLOOKUP(N$447,$J$444:$R$445,2)</f>
        <v>0</v>
      </c>
      <c r="O453" s="1004" cm="1">
        <f t="array" ref="O453">INDEX($H453:$K453,0,MATCH(O$448,$H$448:$K$448,0))*HLOOKUP(O$447,$J$444:$R$445,2)</f>
        <v>0</v>
      </c>
      <c r="P453" s="1004" cm="1">
        <f t="array" ref="P453">INDEX($H453:$K453,0,MATCH(P$448,$H$448:$K$448,0))*HLOOKUP(P$447,$J$444:$R$445,2)</f>
        <v>0</v>
      </c>
      <c r="Q453" s="1004" cm="1">
        <f t="array" ref="Q453">INDEX($H453:$K453,0,MATCH(Q$448,$H$448:$K$448,0))*HLOOKUP(Q$447,$J$444:$R$445,2)</f>
        <v>0</v>
      </c>
      <c r="R453" s="1004" cm="1">
        <f t="array" ref="R453">INDEX($H453:$K453,0,MATCH(R$448,$H$448:$K$448,0))*HLOOKUP(R$447,$J$444:$R$445,2)</f>
        <v>0</v>
      </c>
      <c r="S453" s="1004" cm="1">
        <f t="array" ref="S453">INDEX($H453:$K453,0,MATCH(S$448,$H$448:$K$448,0))*HLOOKUP(S$447,$J$444:$R$445,2)</f>
        <v>0</v>
      </c>
      <c r="T453" s="1004" cm="1">
        <f t="array" ref="T453">INDEX($H453:$K453,0,MATCH(T$448,$H$448:$K$448,0))*HLOOKUP(T$447,$J$444:$R$445,2)</f>
        <v>0</v>
      </c>
      <c r="U453" s="1004" cm="1">
        <f t="array" ref="U453">INDEX($H453:$K453,0,MATCH(U$448,$H$448:$K$448,0))*HLOOKUP(U$447,$J$444:$R$445,2)</f>
        <v>0</v>
      </c>
      <c r="V453" s="1004" cm="1">
        <f t="array" ref="V453">INDEX($H453:$K453,0,MATCH(V$448,$H$448:$K$448,0))*HLOOKUP(V$447,$J$444:$R$445,2)</f>
        <v>0</v>
      </c>
      <c r="W453" s="1004" cm="1">
        <f t="array" ref="W453">INDEX($H453:$K453,0,MATCH(W$448,$H$448:$K$448,0))*HLOOKUP(W$447,$J$444:$R$445,2)</f>
        <v>0</v>
      </c>
      <c r="X453" s="1004" cm="1">
        <f t="array" ref="X453">INDEX($H453:$K453,0,MATCH(X$448,$H$448:$K$448,0))*HLOOKUP(X$447,$J$444:$R$445,2)</f>
        <v>0</v>
      </c>
      <c r="Y453" s="1004" cm="1">
        <f t="array" ref="Y453">INDEX($H453:$K453,0,MATCH(Y$448,$H$448:$K$448,0))*HLOOKUP(Y$447,$J$444:$R$445,2)</f>
        <v>0</v>
      </c>
      <c r="Z453" s="1004" cm="1">
        <f t="array" ref="Z453">INDEX($H453:$K453,0,MATCH(Z$448,$H$448:$K$448,0))*HLOOKUP(Z$447,$J$444:$R$445,2)</f>
        <v>0</v>
      </c>
      <c r="AA453" s="1004" cm="1">
        <f t="array" ref="AA453">INDEX($H453:$K453,0,MATCH(AA$448,$H$448:$K$448,0))*HLOOKUP(AA$447,$J$444:$R$445,2)</f>
        <v>0</v>
      </c>
      <c r="AB453" s="1004" cm="1">
        <f t="array" ref="AB453">INDEX($H453:$K453,0,MATCH(AB$448,$H$448:$K$448,0))*HLOOKUP(AB$447,$J$444:$R$445,2)</f>
        <v>0</v>
      </c>
      <c r="AC453" s="1004" cm="1">
        <f t="array" ref="AC453">INDEX($H453:$K453,0,MATCH(AC$448,$H$448:$K$448,0))*HLOOKUP(AC$447,$J$444:$R$445,2)</f>
        <v>0</v>
      </c>
      <c r="AD453" s="1004" cm="1">
        <f t="array" ref="AD453">INDEX($H453:$K453,0,MATCH(AD$448,$H$448:$K$448,0))*HLOOKUP(AD$447,$J$444:$R$445,2)</f>
        <v>0</v>
      </c>
      <c r="AE453" s="1004" cm="1">
        <f t="array" ref="AE453">INDEX($H453:$K453,0,MATCH(AE$448,$H$448:$K$448,0))*HLOOKUP(AE$447,$J$444:$R$445,2)</f>
        <v>0</v>
      </c>
      <c r="AF453" s="1004" cm="1">
        <f t="array" ref="AF453">INDEX($H453:$K453,0,MATCH(AF$448,$H$448:$K$448,0))*HLOOKUP(AF$447,$J$444:$R$445,2)</f>
        <v>0</v>
      </c>
      <c r="AG453" s="1004" cm="1">
        <f t="array" ref="AG453">INDEX($H453:$K453,0,MATCH(AG$448,$H$448:$K$448,0))*HLOOKUP(AG$447,$J$444:$R$445,2)</f>
        <v>0</v>
      </c>
      <c r="AH453" s="1004" cm="1">
        <f t="array" ref="AH453">INDEX($H453:$K453,0,MATCH(AH$448,$H$448:$K$448,0))*HLOOKUP(AH$447,$J$444:$R$445,2)</f>
        <v>0</v>
      </c>
      <c r="AI453" s="1004" cm="1">
        <f t="array" ref="AI453">INDEX($H453:$K453,0,MATCH(AI$448,$H$448:$K$448,0))*HLOOKUP(AI$447,$J$444:$R$445,2)</f>
        <v>0</v>
      </c>
      <c r="AJ453" s="1004" cm="1">
        <f t="array" ref="AJ453">INDEX($H453:$K453,0,MATCH(AJ$448,$H$448:$K$448,0))*HLOOKUP(AJ$447,$J$444:$R$445,2)</f>
        <v>0</v>
      </c>
      <c r="AK453" s="1004" cm="1">
        <f t="array" ref="AK453">INDEX($H453:$K453,0,MATCH(AK$448,$H$448:$K$448,0))*HLOOKUP(AK$447,$J$444:$R$445,2)</f>
        <v>0</v>
      </c>
      <c r="AL453" s="1004" cm="1">
        <f t="array" ref="AL453">INDEX($H453:$K453,0,MATCH(AL$448,$H$448:$K$448,0))*HLOOKUP(AL$447,$J$444:$R$445,2)</f>
        <v>0</v>
      </c>
      <c r="AM453" s="1004" cm="1">
        <f t="array" ref="AM453">INDEX($H453:$K453,0,MATCH(AM$448,$H$448:$K$448,0))*HLOOKUP(AM$447,$J$444:$R$445,2)</f>
        <v>0</v>
      </c>
      <c r="AN453" s="1004" cm="1">
        <f t="array" ref="AN453">INDEX($H453:$K453,0,MATCH(AN$448,$H$448:$K$448,0))*HLOOKUP(AN$447,$J$444:$R$445,2)</f>
        <v>0</v>
      </c>
      <c r="AO453" s="1004" cm="1">
        <f t="array" ref="AO453">INDEX($H453:$K453,0,MATCH(AO$448,$H$448:$K$448,0))*HLOOKUP(AO$447,$J$444:$R$445,2)</f>
        <v>0</v>
      </c>
      <c r="AP453" s="1004" cm="1">
        <f t="array" ref="AP453">INDEX($H453:$K453,0,MATCH(AP$448,$H$448:$K$448,0))*HLOOKUP(AP$447,$J$444:$R$445,2)</f>
        <v>0</v>
      </c>
      <c r="AQ453" s="1004" cm="1">
        <f t="array" ref="AQ453">INDEX($H453:$K453,0,MATCH(AQ$448,$H$448:$K$448,0))*HLOOKUP(AQ$447,$J$444:$R$445,2)</f>
        <v>0</v>
      </c>
      <c r="AR453" s="1004" cm="1">
        <f t="array" ref="AR453">INDEX($H453:$K453,0,MATCH(AR$448,$H$448:$K$448,0))*HLOOKUP(AR$447,$J$444:$R$445,2)</f>
        <v>0</v>
      </c>
      <c r="AS453" s="1004" cm="1">
        <f t="array" ref="AS453">INDEX($H453:$K453,0,MATCH(AS$448,$H$448:$K$448,0))*HLOOKUP(AS$447,$J$444:$R$445,2)</f>
        <v>0</v>
      </c>
      <c r="AT453" s="1004" cm="1">
        <f t="array" ref="AT453">INDEX($H453:$K453,0,MATCH(AT$448,$H$448:$K$448,0))*HLOOKUP(AT$447,$J$444:$R$445,2)</f>
        <v>0</v>
      </c>
      <c r="AU453" s="1004"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4" cm="1">
        <f t="array" ref="L454">INDEX($H454:$K454,0,MATCH(L$448,$H$448:$K$448,0))*HLOOKUP(L$447,$J$444:$R$445,2)</f>
        <v>0</v>
      </c>
      <c r="M454" s="1004" cm="1">
        <f t="array" ref="M454">INDEX($H454:$K454,0,MATCH(M$448,$H$448:$K$448,0))*HLOOKUP(M$447,$J$444:$R$445,2)</f>
        <v>0</v>
      </c>
      <c r="N454" s="1004" cm="1">
        <f t="array" ref="N454">INDEX($H454:$K454,0,MATCH(N$448,$H$448:$K$448,0))*HLOOKUP(N$447,$J$444:$R$445,2)</f>
        <v>0</v>
      </c>
      <c r="O454" s="1004" cm="1">
        <f t="array" ref="O454">INDEX($H454:$K454,0,MATCH(O$448,$H$448:$K$448,0))*HLOOKUP(O$447,$J$444:$R$445,2)</f>
        <v>0</v>
      </c>
      <c r="P454" s="1004" cm="1">
        <f t="array" ref="P454">INDEX($H454:$K454,0,MATCH(P$448,$H$448:$K$448,0))*HLOOKUP(P$447,$J$444:$R$445,2)</f>
        <v>0</v>
      </c>
      <c r="Q454" s="1004" cm="1">
        <f t="array" ref="Q454">INDEX($H454:$K454,0,MATCH(Q$448,$H$448:$K$448,0))*HLOOKUP(Q$447,$J$444:$R$445,2)</f>
        <v>0</v>
      </c>
      <c r="R454" s="1004" cm="1">
        <f t="array" ref="R454">INDEX($H454:$K454,0,MATCH(R$448,$H$448:$K$448,0))*HLOOKUP(R$447,$J$444:$R$445,2)</f>
        <v>0</v>
      </c>
      <c r="S454" s="1004" cm="1">
        <f t="array" ref="S454">INDEX($H454:$K454,0,MATCH(S$448,$H$448:$K$448,0))*HLOOKUP(S$447,$J$444:$R$445,2)</f>
        <v>0</v>
      </c>
      <c r="T454" s="1004" cm="1">
        <f t="array" ref="T454">INDEX($H454:$K454,0,MATCH(T$448,$H$448:$K$448,0))*HLOOKUP(T$447,$J$444:$R$445,2)</f>
        <v>0</v>
      </c>
      <c r="U454" s="1004" cm="1">
        <f t="array" ref="U454">INDEX($H454:$K454,0,MATCH(U$448,$H$448:$K$448,0))*HLOOKUP(U$447,$J$444:$R$445,2)</f>
        <v>0</v>
      </c>
      <c r="V454" s="1004" cm="1">
        <f t="array" ref="V454">INDEX($H454:$K454,0,MATCH(V$448,$H$448:$K$448,0))*HLOOKUP(V$447,$J$444:$R$445,2)</f>
        <v>0</v>
      </c>
      <c r="W454" s="1004" cm="1">
        <f t="array" ref="W454">INDEX($H454:$K454,0,MATCH(W$448,$H$448:$K$448,0))*HLOOKUP(W$447,$J$444:$R$445,2)</f>
        <v>0</v>
      </c>
      <c r="X454" s="1004" cm="1">
        <f t="array" ref="X454">INDEX($H454:$K454,0,MATCH(X$448,$H$448:$K$448,0))*HLOOKUP(X$447,$J$444:$R$445,2)</f>
        <v>0</v>
      </c>
      <c r="Y454" s="1004" cm="1">
        <f t="array" ref="Y454">INDEX($H454:$K454,0,MATCH(Y$448,$H$448:$K$448,0))*HLOOKUP(Y$447,$J$444:$R$445,2)</f>
        <v>0</v>
      </c>
      <c r="Z454" s="1004" cm="1">
        <f t="array" ref="Z454">INDEX($H454:$K454,0,MATCH(Z$448,$H$448:$K$448,0))*HLOOKUP(Z$447,$J$444:$R$445,2)</f>
        <v>0</v>
      </c>
      <c r="AA454" s="1004" cm="1">
        <f t="array" ref="AA454">INDEX($H454:$K454,0,MATCH(AA$448,$H$448:$K$448,0))*HLOOKUP(AA$447,$J$444:$R$445,2)</f>
        <v>0</v>
      </c>
      <c r="AB454" s="1004" cm="1">
        <f t="array" ref="AB454">INDEX($H454:$K454,0,MATCH(AB$448,$H$448:$K$448,0))*HLOOKUP(AB$447,$J$444:$R$445,2)</f>
        <v>0</v>
      </c>
      <c r="AC454" s="1004" cm="1">
        <f t="array" ref="AC454">INDEX($H454:$K454,0,MATCH(AC$448,$H$448:$K$448,0))*HLOOKUP(AC$447,$J$444:$R$445,2)</f>
        <v>0</v>
      </c>
      <c r="AD454" s="1004" cm="1">
        <f t="array" ref="AD454">INDEX($H454:$K454,0,MATCH(AD$448,$H$448:$K$448,0))*HLOOKUP(AD$447,$J$444:$R$445,2)</f>
        <v>0</v>
      </c>
      <c r="AE454" s="1004" cm="1">
        <f t="array" ref="AE454">INDEX($H454:$K454,0,MATCH(AE$448,$H$448:$K$448,0))*HLOOKUP(AE$447,$J$444:$R$445,2)</f>
        <v>0</v>
      </c>
      <c r="AF454" s="1004" cm="1">
        <f t="array" ref="AF454">INDEX($H454:$K454,0,MATCH(AF$448,$H$448:$K$448,0))*HLOOKUP(AF$447,$J$444:$R$445,2)</f>
        <v>0</v>
      </c>
      <c r="AG454" s="1004" cm="1">
        <f t="array" ref="AG454">INDEX($H454:$K454,0,MATCH(AG$448,$H$448:$K$448,0))*HLOOKUP(AG$447,$J$444:$R$445,2)</f>
        <v>0</v>
      </c>
      <c r="AH454" s="1004" cm="1">
        <f t="array" ref="AH454">INDEX($H454:$K454,0,MATCH(AH$448,$H$448:$K$448,0))*HLOOKUP(AH$447,$J$444:$R$445,2)</f>
        <v>0</v>
      </c>
      <c r="AI454" s="1004" cm="1">
        <f t="array" ref="AI454">INDEX($H454:$K454,0,MATCH(AI$448,$H$448:$K$448,0))*HLOOKUP(AI$447,$J$444:$R$445,2)</f>
        <v>0</v>
      </c>
      <c r="AJ454" s="1004" cm="1">
        <f t="array" ref="AJ454">INDEX($H454:$K454,0,MATCH(AJ$448,$H$448:$K$448,0))*HLOOKUP(AJ$447,$J$444:$R$445,2)</f>
        <v>0</v>
      </c>
      <c r="AK454" s="1004" cm="1">
        <f t="array" ref="AK454">INDEX($H454:$K454,0,MATCH(AK$448,$H$448:$K$448,0))*HLOOKUP(AK$447,$J$444:$R$445,2)</f>
        <v>0</v>
      </c>
      <c r="AL454" s="1004" cm="1">
        <f t="array" ref="AL454">INDEX($H454:$K454,0,MATCH(AL$448,$H$448:$K$448,0))*HLOOKUP(AL$447,$J$444:$R$445,2)</f>
        <v>0</v>
      </c>
      <c r="AM454" s="1004" cm="1">
        <f t="array" ref="AM454">INDEX($H454:$K454,0,MATCH(AM$448,$H$448:$K$448,0))*HLOOKUP(AM$447,$J$444:$R$445,2)</f>
        <v>0</v>
      </c>
      <c r="AN454" s="1004" cm="1">
        <f t="array" ref="AN454">INDEX($H454:$K454,0,MATCH(AN$448,$H$448:$K$448,0))*HLOOKUP(AN$447,$J$444:$R$445,2)</f>
        <v>0</v>
      </c>
      <c r="AO454" s="1004" cm="1">
        <f t="array" ref="AO454">INDEX($H454:$K454,0,MATCH(AO$448,$H$448:$K$448,0))*HLOOKUP(AO$447,$J$444:$R$445,2)</f>
        <v>0</v>
      </c>
      <c r="AP454" s="1004" cm="1">
        <f t="array" ref="AP454">INDEX($H454:$K454,0,MATCH(AP$448,$H$448:$K$448,0))*HLOOKUP(AP$447,$J$444:$R$445,2)</f>
        <v>0</v>
      </c>
      <c r="AQ454" s="1004" cm="1">
        <f t="array" ref="AQ454">INDEX($H454:$K454,0,MATCH(AQ$448,$H$448:$K$448,0))*HLOOKUP(AQ$447,$J$444:$R$445,2)</f>
        <v>0</v>
      </c>
      <c r="AR454" s="1004" cm="1">
        <f t="array" ref="AR454">INDEX($H454:$K454,0,MATCH(AR$448,$H$448:$K$448,0))*HLOOKUP(AR$447,$J$444:$R$445,2)</f>
        <v>0</v>
      </c>
      <c r="AS454" s="1004" cm="1">
        <f t="array" ref="AS454">INDEX($H454:$K454,0,MATCH(AS$448,$H$448:$K$448,0))*HLOOKUP(AS$447,$J$444:$R$445,2)</f>
        <v>0</v>
      </c>
      <c r="AT454" s="1004" cm="1">
        <f t="array" ref="AT454">INDEX($H454:$K454,0,MATCH(AT$448,$H$448:$K$448,0))*HLOOKUP(AT$447,$J$444:$R$445,2)</f>
        <v>0</v>
      </c>
      <c r="AU454" s="1004"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4" cm="1">
        <f t="array" ref="L455">INDEX($H455:$K455,0,MATCH(L$448,$H$448:$K$448,0))*HLOOKUP(L$447,$J$444:$R$445,2)</f>
        <v>1</v>
      </c>
      <c r="M455" s="1004" cm="1">
        <f t="array" ref="M455">INDEX($H455:$K455,0,MATCH(M$448,$H$448:$K$448,0))*HLOOKUP(M$447,$J$444:$R$445,2)</f>
        <v>1</v>
      </c>
      <c r="N455" s="1004" cm="1">
        <f t="array" ref="N455">INDEX($H455:$K455,0,MATCH(N$448,$H$448:$K$448,0))*HLOOKUP(N$447,$J$444:$R$445,2)</f>
        <v>1</v>
      </c>
      <c r="O455" s="1004" cm="1">
        <f t="array" ref="O455">INDEX($H455:$K455,0,MATCH(O$448,$H$448:$K$448,0))*HLOOKUP(O$447,$J$444:$R$445,2)</f>
        <v>0</v>
      </c>
      <c r="P455" s="1004" cm="1">
        <f t="array" ref="P455">INDEX($H455:$K455,0,MATCH(P$448,$H$448:$K$448,0))*HLOOKUP(P$447,$J$444:$R$445,2)</f>
        <v>1</v>
      </c>
      <c r="Q455" s="1004" cm="1">
        <f t="array" ref="Q455">INDEX($H455:$K455,0,MATCH(Q$448,$H$448:$K$448,0))*HLOOKUP(Q$447,$J$444:$R$445,2)</f>
        <v>1</v>
      </c>
      <c r="R455" s="1004" cm="1">
        <f t="array" ref="R455">INDEX($H455:$K455,0,MATCH(R$448,$H$448:$K$448,0))*HLOOKUP(R$447,$J$444:$R$445,2)</f>
        <v>1</v>
      </c>
      <c r="S455" s="1004" cm="1">
        <f t="array" ref="S455">INDEX($H455:$K455,0,MATCH(S$448,$H$448:$K$448,0))*HLOOKUP(S$447,$J$444:$R$445,2)</f>
        <v>0</v>
      </c>
      <c r="T455" s="1004" cm="1">
        <f t="array" ref="T455">INDEX($H455:$K455,0,MATCH(T$448,$H$448:$K$448,0))*HLOOKUP(T$447,$J$444:$R$445,2)</f>
        <v>1</v>
      </c>
      <c r="U455" s="1004" cm="1">
        <f t="array" ref="U455">INDEX($H455:$K455,0,MATCH(U$448,$H$448:$K$448,0))*HLOOKUP(U$447,$J$444:$R$445,2)</f>
        <v>1</v>
      </c>
      <c r="V455" s="1004" cm="1">
        <f t="array" ref="V455">INDEX($H455:$K455,0,MATCH(V$448,$H$448:$K$448,0))*HLOOKUP(V$447,$J$444:$R$445,2)</f>
        <v>1</v>
      </c>
      <c r="W455" s="1004" cm="1">
        <f t="array" ref="W455">INDEX($H455:$K455,0,MATCH(W$448,$H$448:$K$448,0))*HLOOKUP(W$447,$J$444:$R$445,2)</f>
        <v>0</v>
      </c>
      <c r="X455" s="1004" cm="1">
        <f t="array" ref="X455">INDEX($H455:$K455,0,MATCH(X$448,$H$448:$K$448,0))*HLOOKUP(X$447,$J$444:$R$445,2)</f>
        <v>1</v>
      </c>
      <c r="Y455" s="1004" cm="1">
        <f t="array" ref="Y455">INDEX($H455:$K455,0,MATCH(Y$448,$H$448:$K$448,0))*HLOOKUP(Y$447,$J$444:$R$445,2)</f>
        <v>1</v>
      </c>
      <c r="Z455" s="1004" cm="1">
        <f t="array" ref="Z455">INDEX($H455:$K455,0,MATCH(Z$448,$H$448:$K$448,0))*HLOOKUP(Z$447,$J$444:$R$445,2)</f>
        <v>1</v>
      </c>
      <c r="AA455" s="1004" cm="1">
        <f t="array" ref="AA455">INDEX($H455:$K455,0,MATCH(AA$448,$H$448:$K$448,0))*HLOOKUP(AA$447,$J$444:$R$445,2)</f>
        <v>0</v>
      </c>
      <c r="AB455" s="1004" cm="1">
        <f t="array" ref="AB455">INDEX($H455:$K455,0,MATCH(AB$448,$H$448:$K$448,0))*HLOOKUP(AB$447,$J$444:$R$445,2)</f>
        <v>1</v>
      </c>
      <c r="AC455" s="1004" cm="1">
        <f t="array" ref="AC455">INDEX($H455:$K455,0,MATCH(AC$448,$H$448:$K$448,0))*HLOOKUP(AC$447,$J$444:$R$445,2)</f>
        <v>1</v>
      </c>
      <c r="AD455" s="1004" cm="1">
        <f t="array" ref="AD455">INDEX($H455:$K455,0,MATCH(AD$448,$H$448:$K$448,0))*HLOOKUP(AD$447,$J$444:$R$445,2)</f>
        <v>1</v>
      </c>
      <c r="AE455" s="1004" cm="1">
        <f t="array" ref="AE455">INDEX($H455:$K455,0,MATCH(AE$448,$H$448:$K$448,0))*HLOOKUP(AE$447,$J$444:$R$445,2)</f>
        <v>0</v>
      </c>
      <c r="AF455" s="1004" cm="1">
        <f t="array" ref="AF455">INDEX($H455:$K455,0,MATCH(AF$448,$H$448:$K$448,0))*HLOOKUP(AF$447,$J$444:$R$445,2)</f>
        <v>1</v>
      </c>
      <c r="AG455" s="1004" cm="1">
        <f t="array" ref="AG455">INDEX($H455:$K455,0,MATCH(AG$448,$H$448:$K$448,0))*HLOOKUP(AG$447,$J$444:$R$445,2)</f>
        <v>1</v>
      </c>
      <c r="AH455" s="1004" cm="1">
        <f t="array" ref="AH455">INDEX($H455:$K455,0,MATCH(AH$448,$H$448:$K$448,0))*HLOOKUP(AH$447,$J$444:$R$445,2)</f>
        <v>1</v>
      </c>
      <c r="AI455" s="1004" cm="1">
        <f t="array" ref="AI455">INDEX($H455:$K455,0,MATCH(AI$448,$H$448:$K$448,0))*HLOOKUP(AI$447,$J$444:$R$445,2)</f>
        <v>0</v>
      </c>
      <c r="AJ455" s="1004" cm="1">
        <f t="array" ref="AJ455">INDEX($H455:$K455,0,MATCH(AJ$448,$H$448:$K$448,0))*HLOOKUP(AJ$447,$J$444:$R$445,2)</f>
        <v>1</v>
      </c>
      <c r="AK455" s="1004" cm="1">
        <f t="array" ref="AK455">INDEX($H455:$K455,0,MATCH(AK$448,$H$448:$K$448,0))*HLOOKUP(AK$447,$J$444:$R$445,2)</f>
        <v>1</v>
      </c>
      <c r="AL455" s="1004" cm="1">
        <f t="array" ref="AL455">INDEX($H455:$K455,0,MATCH(AL$448,$H$448:$K$448,0))*HLOOKUP(AL$447,$J$444:$R$445,2)</f>
        <v>1</v>
      </c>
      <c r="AM455" s="1004" cm="1">
        <f t="array" ref="AM455">INDEX($H455:$K455,0,MATCH(AM$448,$H$448:$K$448,0))*HLOOKUP(AM$447,$J$444:$R$445,2)</f>
        <v>0</v>
      </c>
      <c r="AN455" s="1004" cm="1">
        <f t="array" ref="AN455">INDEX($H455:$K455,0,MATCH(AN$448,$H$448:$K$448,0))*HLOOKUP(AN$447,$J$444:$R$445,2)</f>
        <v>1</v>
      </c>
      <c r="AO455" s="1004" cm="1">
        <f t="array" ref="AO455">INDEX($H455:$K455,0,MATCH(AO$448,$H$448:$K$448,0))*HLOOKUP(AO$447,$J$444:$R$445,2)</f>
        <v>1</v>
      </c>
      <c r="AP455" s="1004" cm="1">
        <f t="array" ref="AP455">INDEX($H455:$K455,0,MATCH(AP$448,$H$448:$K$448,0))*HLOOKUP(AP$447,$J$444:$R$445,2)</f>
        <v>1</v>
      </c>
      <c r="AQ455" s="1004" cm="1">
        <f t="array" ref="AQ455">INDEX($H455:$K455,0,MATCH(AQ$448,$H$448:$K$448,0))*HLOOKUP(AQ$447,$J$444:$R$445,2)</f>
        <v>0</v>
      </c>
      <c r="AR455" s="1004" cm="1">
        <f t="array" ref="AR455">INDEX($H455:$K455,0,MATCH(AR$448,$H$448:$K$448,0))*HLOOKUP(AR$447,$J$444:$R$445,2)</f>
        <v>1</v>
      </c>
      <c r="AS455" s="1004" cm="1">
        <f t="array" ref="AS455">INDEX($H455:$K455,0,MATCH(AS$448,$H$448:$K$448,0))*HLOOKUP(AS$447,$J$444:$R$445,2)</f>
        <v>1</v>
      </c>
      <c r="AT455" s="1004" cm="1">
        <f t="array" ref="AT455">INDEX($H455:$K455,0,MATCH(AT$448,$H$448:$K$448,0))*HLOOKUP(AT$447,$J$444:$R$445,2)</f>
        <v>1</v>
      </c>
      <c r="AU455" s="1004"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4" cm="1">
        <f t="array" ref="L456">INDEX($H456:$K456,0,MATCH(L$448,$H$448:$K$448,0))*HLOOKUP(L$447,$J$444:$R$445,2)</f>
        <v>1</v>
      </c>
      <c r="M456" s="1004" cm="1">
        <f t="array" ref="M456">INDEX($H456:$K456,0,MATCH(M$448,$H$448:$K$448,0))*HLOOKUP(M$447,$J$444:$R$445,2)</f>
        <v>1</v>
      </c>
      <c r="N456" s="1004" cm="1">
        <f t="array" ref="N456">INDEX($H456:$K456,0,MATCH(N$448,$H$448:$K$448,0))*HLOOKUP(N$447,$J$444:$R$445,2)</f>
        <v>0</v>
      </c>
      <c r="O456" s="1004" cm="1">
        <f t="array" ref="O456">INDEX($H456:$K456,0,MATCH(O$448,$H$448:$K$448,0))*HLOOKUP(O$447,$J$444:$R$445,2)</f>
        <v>1</v>
      </c>
      <c r="P456" s="1004" cm="1">
        <f t="array" ref="P456">INDEX($H456:$K456,0,MATCH(P$448,$H$448:$K$448,0))*HLOOKUP(P$447,$J$444:$R$445,2)</f>
        <v>1</v>
      </c>
      <c r="Q456" s="1004" cm="1">
        <f t="array" ref="Q456">INDEX($H456:$K456,0,MATCH(Q$448,$H$448:$K$448,0))*HLOOKUP(Q$447,$J$444:$R$445,2)</f>
        <v>1</v>
      </c>
      <c r="R456" s="1004" cm="1">
        <f t="array" ref="R456">INDEX($H456:$K456,0,MATCH(R$448,$H$448:$K$448,0))*HLOOKUP(R$447,$J$444:$R$445,2)</f>
        <v>0</v>
      </c>
      <c r="S456" s="1004" cm="1">
        <f t="array" ref="S456">INDEX($H456:$K456,0,MATCH(S$448,$H$448:$K$448,0))*HLOOKUP(S$447,$J$444:$R$445,2)</f>
        <v>1</v>
      </c>
      <c r="T456" s="1004" cm="1">
        <f t="array" ref="T456">INDEX($H456:$K456,0,MATCH(T$448,$H$448:$K$448,0))*HLOOKUP(T$447,$J$444:$R$445,2)</f>
        <v>1</v>
      </c>
      <c r="U456" s="1004" cm="1">
        <f t="array" ref="U456">INDEX($H456:$K456,0,MATCH(U$448,$H$448:$K$448,0))*HLOOKUP(U$447,$J$444:$R$445,2)</f>
        <v>1</v>
      </c>
      <c r="V456" s="1004" cm="1">
        <f t="array" ref="V456">INDEX($H456:$K456,0,MATCH(V$448,$H$448:$K$448,0))*HLOOKUP(V$447,$J$444:$R$445,2)</f>
        <v>0</v>
      </c>
      <c r="W456" s="1004" cm="1">
        <f t="array" ref="W456">INDEX($H456:$K456,0,MATCH(W$448,$H$448:$K$448,0))*HLOOKUP(W$447,$J$444:$R$445,2)</f>
        <v>1</v>
      </c>
      <c r="X456" s="1004" cm="1">
        <f t="array" ref="X456">INDEX($H456:$K456,0,MATCH(X$448,$H$448:$K$448,0))*HLOOKUP(X$447,$J$444:$R$445,2)</f>
        <v>1</v>
      </c>
      <c r="Y456" s="1004" cm="1">
        <f t="array" ref="Y456">INDEX($H456:$K456,0,MATCH(Y$448,$H$448:$K$448,0))*HLOOKUP(Y$447,$J$444:$R$445,2)</f>
        <v>1</v>
      </c>
      <c r="Z456" s="1004" cm="1">
        <f t="array" ref="Z456">INDEX($H456:$K456,0,MATCH(Z$448,$H$448:$K$448,0))*HLOOKUP(Z$447,$J$444:$R$445,2)</f>
        <v>0</v>
      </c>
      <c r="AA456" s="1004" cm="1">
        <f t="array" ref="AA456">INDEX($H456:$K456,0,MATCH(AA$448,$H$448:$K$448,0))*HLOOKUP(AA$447,$J$444:$R$445,2)</f>
        <v>1</v>
      </c>
      <c r="AB456" s="1004" cm="1">
        <f t="array" ref="AB456">INDEX($H456:$K456,0,MATCH(AB$448,$H$448:$K$448,0))*HLOOKUP(AB$447,$J$444:$R$445,2)</f>
        <v>1</v>
      </c>
      <c r="AC456" s="1004" cm="1">
        <f t="array" ref="AC456">INDEX($H456:$K456,0,MATCH(AC$448,$H$448:$K$448,0))*HLOOKUP(AC$447,$J$444:$R$445,2)</f>
        <v>1</v>
      </c>
      <c r="AD456" s="1004" cm="1">
        <f t="array" ref="AD456">INDEX($H456:$K456,0,MATCH(AD$448,$H$448:$K$448,0))*HLOOKUP(AD$447,$J$444:$R$445,2)</f>
        <v>0</v>
      </c>
      <c r="AE456" s="1004" cm="1">
        <f t="array" ref="AE456">INDEX($H456:$K456,0,MATCH(AE$448,$H$448:$K$448,0))*HLOOKUP(AE$447,$J$444:$R$445,2)</f>
        <v>1</v>
      </c>
      <c r="AF456" s="1004" cm="1">
        <f t="array" ref="AF456">INDEX($H456:$K456,0,MATCH(AF$448,$H$448:$K$448,0))*HLOOKUP(AF$447,$J$444:$R$445,2)</f>
        <v>1</v>
      </c>
      <c r="AG456" s="1004" cm="1">
        <f t="array" ref="AG456">INDEX($H456:$K456,0,MATCH(AG$448,$H$448:$K$448,0))*HLOOKUP(AG$447,$J$444:$R$445,2)</f>
        <v>1</v>
      </c>
      <c r="AH456" s="1004" cm="1">
        <f t="array" ref="AH456">INDEX($H456:$K456,0,MATCH(AH$448,$H$448:$K$448,0))*HLOOKUP(AH$447,$J$444:$R$445,2)</f>
        <v>0</v>
      </c>
      <c r="AI456" s="1004" cm="1">
        <f t="array" ref="AI456">INDEX($H456:$K456,0,MATCH(AI$448,$H$448:$K$448,0))*HLOOKUP(AI$447,$J$444:$R$445,2)</f>
        <v>1</v>
      </c>
      <c r="AJ456" s="1004" cm="1">
        <f t="array" ref="AJ456">INDEX($H456:$K456,0,MATCH(AJ$448,$H$448:$K$448,0))*HLOOKUP(AJ$447,$J$444:$R$445,2)</f>
        <v>1</v>
      </c>
      <c r="AK456" s="1004" cm="1">
        <f t="array" ref="AK456">INDEX($H456:$K456,0,MATCH(AK$448,$H$448:$K$448,0))*HLOOKUP(AK$447,$J$444:$R$445,2)</f>
        <v>1</v>
      </c>
      <c r="AL456" s="1004" cm="1">
        <f t="array" ref="AL456">INDEX($H456:$K456,0,MATCH(AL$448,$H$448:$K$448,0))*HLOOKUP(AL$447,$J$444:$R$445,2)</f>
        <v>0</v>
      </c>
      <c r="AM456" s="1004" cm="1">
        <f t="array" ref="AM456">INDEX($H456:$K456,0,MATCH(AM$448,$H$448:$K$448,0))*HLOOKUP(AM$447,$J$444:$R$445,2)</f>
        <v>1</v>
      </c>
      <c r="AN456" s="1004" cm="1">
        <f t="array" ref="AN456">INDEX($H456:$K456,0,MATCH(AN$448,$H$448:$K$448,0))*HLOOKUP(AN$447,$J$444:$R$445,2)</f>
        <v>1</v>
      </c>
      <c r="AO456" s="1004" cm="1">
        <f t="array" ref="AO456">INDEX($H456:$K456,0,MATCH(AO$448,$H$448:$K$448,0))*HLOOKUP(AO$447,$J$444:$R$445,2)</f>
        <v>1</v>
      </c>
      <c r="AP456" s="1004" cm="1">
        <f t="array" ref="AP456">INDEX($H456:$K456,0,MATCH(AP$448,$H$448:$K$448,0))*HLOOKUP(AP$447,$J$444:$R$445,2)</f>
        <v>0</v>
      </c>
      <c r="AQ456" s="1004" cm="1">
        <f t="array" ref="AQ456">INDEX($H456:$K456,0,MATCH(AQ$448,$H$448:$K$448,0))*HLOOKUP(AQ$447,$J$444:$R$445,2)</f>
        <v>1</v>
      </c>
      <c r="AR456" s="1004" cm="1">
        <f t="array" ref="AR456">INDEX($H456:$K456,0,MATCH(AR$448,$H$448:$K$448,0))*HLOOKUP(AR$447,$J$444:$R$445,2)</f>
        <v>1</v>
      </c>
      <c r="AS456" s="1004" cm="1">
        <f t="array" ref="AS456">INDEX($H456:$K456,0,MATCH(AS$448,$H$448:$K$448,0))*HLOOKUP(AS$447,$J$444:$R$445,2)</f>
        <v>1</v>
      </c>
      <c r="AT456" s="1004" cm="1">
        <f t="array" ref="AT456">INDEX($H456:$K456,0,MATCH(AT$448,$H$448:$K$448,0))*HLOOKUP(AT$447,$J$444:$R$445,2)</f>
        <v>0</v>
      </c>
      <c r="AU456" s="1004"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4" cm="1">
        <f t="array" ref="L457">INDEX($H457:$K457,0,MATCH(L$448,$H$448:$K$448,0))*HLOOKUP(L$447,$J$444:$R$445,2)</f>
        <v>1</v>
      </c>
      <c r="M457" s="1004" cm="1">
        <f t="array" ref="M457">INDEX($H457:$K457,0,MATCH(M$448,$H$448:$K$448,0))*HLOOKUP(M$447,$J$444:$R$445,2)</f>
        <v>1</v>
      </c>
      <c r="N457" s="1004" cm="1">
        <f t="array" ref="N457">INDEX($H457:$K457,0,MATCH(N$448,$H$448:$K$448,0))*HLOOKUP(N$447,$J$444:$R$445,2)</f>
        <v>0</v>
      </c>
      <c r="O457" s="1004" cm="1">
        <f t="array" ref="O457">INDEX($H457:$K457,0,MATCH(O$448,$H$448:$K$448,0))*HLOOKUP(O$447,$J$444:$R$445,2)</f>
        <v>1</v>
      </c>
      <c r="P457" s="1004" cm="1">
        <f t="array" ref="P457">INDEX($H457:$K457,0,MATCH(P$448,$H$448:$K$448,0))*HLOOKUP(P$447,$J$444:$R$445,2)</f>
        <v>1</v>
      </c>
      <c r="Q457" s="1004" cm="1">
        <f t="array" ref="Q457">INDEX($H457:$K457,0,MATCH(Q$448,$H$448:$K$448,0))*HLOOKUP(Q$447,$J$444:$R$445,2)</f>
        <v>1</v>
      </c>
      <c r="R457" s="1004" cm="1">
        <f t="array" ref="R457">INDEX($H457:$K457,0,MATCH(R$448,$H$448:$K$448,0))*HLOOKUP(R$447,$J$444:$R$445,2)</f>
        <v>0</v>
      </c>
      <c r="S457" s="1004" cm="1">
        <f t="array" ref="S457">INDEX($H457:$K457,0,MATCH(S$448,$H$448:$K$448,0))*HLOOKUP(S$447,$J$444:$R$445,2)</f>
        <v>1</v>
      </c>
      <c r="T457" s="1004" cm="1">
        <f t="array" ref="T457">INDEX($H457:$K457,0,MATCH(T$448,$H$448:$K$448,0))*HLOOKUP(T$447,$J$444:$R$445,2)</f>
        <v>1</v>
      </c>
      <c r="U457" s="1004" cm="1">
        <f t="array" ref="U457">INDEX($H457:$K457,0,MATCH(U$448,$H$448:$K$448,0))*HLOOKUP(U$447,$J$444:$R$445,2)</f>
        <v>1</v>
      </c>
      <c r="V457" s="1004" cm="1">
        <f t="array" ref="V457">INDEX($H457:$K457,0,MATCH(V$448,$H$448:$K$448,0))*HLOOKUP(V$447,$J$444:$R$445,2)</f>
        <v>0</v>
      </c>
      <c r="W457" s="1004" cm="1">
        <f t="array" ref="W457">INDEX($H457:$K457,0,MATCH(W$448,$H$448:$K$448,0))*HLOOKUP(W$447,$J$444:$R$445,2)</f>
        <v>1</v>
      </c>
      <c r="X457" s="1004" cm="1">
        <f t="array" ref="X457">INDEX($H457:$K457,0,MATCH(X$448,$H$448:$K$448,0))*HLOOKUP(X$447,$J$444:$R$445,2)</f>
        <v>1</v>
      </c>
      <c r="Y457" s="1004" cm="1">
        <f t="array" ref="Y457">INDEX($H457:$K457,0,MATCH(Y$448,$H$448:$K$448,0))*HLOOKUP(Y$447,$J$444:$R$445,2)</f>
        <v>1</v>
      </c>
      <c r="Z457" s="1004" cm="1">
        <f t="array" ref="Z457">INDEX($H457:$K457,0,MATCH(Z$448,$H$448:$K$448,0))*HLOOKUP(Z$447,$J$444:$R$445,2)</f>
        <v>0</v>
      </c>
      <c r="AA457" s="1004" cm="1">
        <f t="array" ref="AA457">INDEX($H457:$K457,0,MATCH(AA$448,$H$448:$K$448,0))*HLOOKUP(AA$447,$J$444:$R$445,2)</f>
        <v>1</v>
      </c>
      <c r="AB457" s="1004" cm="1">
        <f t="array" ref="AB457">INDEX($H457:$K457,0,MATCH(AB$448,$H$448:$K$448,0))*HLOOKUP(AB$447,$J$444:$R$445,2)</f>
        <v>1</v>
      </c>
      <c r="AC457" s="1004" cm="1">
        <f t="array" ref="AC457">INDEX($H457:$K457,0,MATCH(AC$448,$H$448:$K$448,0))*HLOOKUP(AC$447,$J$444:$R$445,2)</f>
        <v>1</v>
      </c>
      <c r="AD457" s="1004" cm="1">
        <f t="array" ref="AD457">INDEX($H457:$K457,0,MATCH(AD$448,$H$448:$K$448,0))*HLOOKUP(AD$447,$J$444:$R$445,2)</f>
        <v>0</v>
      </c>
      <c r="AE457" s="1004" cm="1">
        <f t="array" ref="AE457">INDEX($H457:$K457,0,MATCH(AE$448,$H$448:$K$448,0))*HLOOKUP(AE$447,$J$444:$R$445,2)</f>
        <v>1</v>
      </c>
      <c r="AF457" s="1004" cm="1">
        <f t="array" ref="AF457">INDEX($H457:$K457,0,MATCH(AF$448,$H$448:$K$448,0))*HLOOKUP(AF$447,$J$444:$R$445,2)</f>
        <v>1</v>
      </c>
      <c r="AG457" s="1004" cm="1">
        <f t="array" ref="AG457">INDEX($H457:$K457,0,MATCH(AG$448,$H$448:$K$448,0))*HLOOKUP(AG$447,$J$444:$R$445,2)</f>
        <v>1</v>
      </c>
      <c r="AH457" s="1004" cm="1">
        <f t="array" ref="AH457">INDEX($H457:$K457,0,MATCH(AH$448,$H$448:$K$448,0))*HLOOKUP(AH$447,$J$444:$R$445,2)</f>
        <v>0</v>
      </c>
      <c r="AI457" s="1004" cm="1">
        <f t="array" ref="AI457">INDEX($H457:$K457,0,MATCH(AI$448,$H$448:$K$448,0))*HLOOKUP(AI$447,$J$444:$R$445,2)</f>
        <v>1</v>
      </c>
      <c r="AJ457" s="1004" cm="1">
        <f t="array" ref="AJ457">INDEX($H457:$K457,0,MATCH(AJ$448,$H$448:$K$448,0))*HLOOKUP(AJ$447,$J$444:$R$445,2)</f>
        <v>1</v>
      </c>
      <c r="AK457" s="1004" cm="1">
        <f t="array" ref="AK457">INDEX($H457:$K457,0,MATCH(AK$448,$H$448:$K$448,0))*HLOOKUP(AK$447,$J$444:$R$445,2)</f>
        <v>1</v>
      </c>
      <c r="AL457" s="1004" cm="1">
        <f t="array" ref="AL457">INDEX($H457:$K457,0,MATCH(AL$448,$H$448:$K$448,0))*HLOOKUP(AL$447,$J$444:$R$445,2)</f>
        <v>0</v>
      </c>
      <c r="AM457" s="1004" cm="1">
        <f t="array" ref="AM457">INDEX($H457:$K457,0,MATCH(AM$448,$H$448:$K$448,0))*HLOOKUP(AM$447,$J$444:$R$445,2)</f>
        <v>1</v>
      </c>
      <c r="AN457" s="1004" cm="1">
        <f t="array" ref="AN457">INDEX($H457:$K457,0,MATCH(AN$448,$H$448:$K$448,0))*HLOOKUP(AN$447,$J$444:$R$445,2)</f>
        <v>1</v>
      </c>
      <c r="AO457" s="1004" cm="1">
        <f t="array" ref="AO457">INDEX($H457:$K457,0,MATCH(AO$448,$H$448:$K$448,0))*HLOOKUP(AO$447,$J$444:$R$445,2)</f>
        <v>1</v>
      </c>
      <c r="AP457" s="1004" cm="1">
        <f t="array" ref="AP457">INDEX($H457:$K457,0,MATCH(AP$448,$H$448:$K$448,0))*HLOOKUP(AP$447,$J$444:$R$445,2)</f>
        <v>0</v>
      </c>
      <c r="AQ457" s="1004" cm="1">
        <f t="array" ref="AQ457">INDEX($H457:$K457,0,MATCH(AQ$448,$H$448:$K$448,0))*HLOOKUP(AQ$447,$J$444:$R$445,2)</f>
        <v>1</v>
      </c>
      <c r="AR457" s="1004" cm="1">
        <f t="array" ref="AR457">INDEX($H457:$K457,0,MATCH(AR$448,$H$448:$K$448,0))*HLOOKUP(AR$447,$J$444:$R$445,2)</f>
        <v>1</v>
      </c>
      <c r="AS457" s="1004" cm="1">
        <f t="array" ref="AS457">INDEX($H457:$K457,0,MATCH(AS$448,$H$448:$K$448,0))*HLOOKUP(AS$447,$J$444:$R$445,2)</f>
        <v>1</v>
      </c>
      <c r="AT457" s="1004" cm="1">
        <f t="array" ref="AT457">INDEX($H457:$K457,0,MATCH(AT$448,$H$448:$K$448,0))*HLOOKUP(AT$447,$J$444:$R$445,2)</f>
        <v>0</v>
      </c>
      <c r="AU457" s="1004"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4" cm="1">
        <f t="array" ref="L458">INDEX($H458:$K458,0,MATCH(L$448,$H$448:$K$448,0))*HLOOKUP(L$447,$J$444:$R$445,2)</f>
        <v>1</v>
      </c>
      <c r="M458" s="1004" cm="1">
        <f t="array" ref="M458">INDEX($H458:$K458,0,MATCH(M$448,$H$448:$K$448,0))*HLOOKUP(M$447,$J$444:$R$445,2)</f>
        <v>1</v>
      </c>
      <c r="N458" s="1004" cm="1">
        <f t="array" ref="N458">INDEX($H458:$K458,0,MATCH(N$448,$H$448:$K$448,0))*HLOOKUP(N$447,$J$444:$R$445,2)</f>
        <v>0</v>
      </c>
      <c r="O458" s="1004" cm="1">
        <f t="array" ref="O458">INDEX($H458:$K458,0,MATCH(O$448,$H$448:$K$448,0))*HLOOKUP(O$447,$J$444:$R$445,2)</f>
        <v>1</v>
      </c>
      <c r="P458" s="1004" cm="1">
        <f t="array" ref="P458">INDEX($H458:$K458,0,MATCH(P$448,$H$448:$K$448,0))*HLOOKUP(P$447,$J$444:$R$445,2)</f>
        <v>1</v>
      </c>
      <c r="Q458" s="1004" cm="1">
        <f t="array" ref="Q458">INDEX($H458:$K458,0,MATCH(Q$448,$H$448:$K$448,0))*HLOOKUP(Q$447,$J$444:$R$445,2)</f>
        <v>1</v>
      </c>
      <c r="R458" s="1004" cm="1">
        <f t="array" ref="R458">INDEX($H458:$K458,0,MATCH(R$448,$H$448:$K$448,0))*HLOOKUP(R$447,$J$444:$R$445,2)</f>
        <v>0</v>
      </c>
      <c r="S458" s="1004" cm="1">
        <f t="array" ref="S458">INDEX($H458:$K458,0,MATCH(S$448,$H$448:$K$448,0))*HLOOKUP(S$447,$J$444:$R$445,2)</f>
        <v>1</v>
      </c>
      <c r="T458" s="1004" cm="1">
        <f t="array" ref="T458">INDEX($H458:$K458,0,MATCH(T$448,$H$448:$K$448,0))*HLOOKUP(T$447,$J$444:$R$445,2)</f>
        <v>1</v>
      </c>
      <c r="U458" s="1004" cm="1">
        <f t="array" ref="U458">INDEX($H458:$K458,0,MATCH(U$448,$H$448:$K$448,0))*HLOOKUP(U$447,$J$444:$R$445,2)</f>
        <v>1</v>
      </c>
      <c r="V458" s="1004" cm="1">
        <f t="array" ref="V458">INDEX($H458:$K458,0,MATCH(V$448,$H$448:$K$448,0))*HLOOKUP(V$447,$J$444:$R$445,2)</f>
        <v>0</v>
      </c>
      <c r="W458" s="1004" cm="1">
        <f t="array" ref="W458">INDEX($H458:$K458,0,MATCH(W$448,$H$448:$K$448,0))*HLOOKUP(W$447,$J$444:$R$445,2)</f>
        <v>1</v>
      </c>
      <c r="X458" s="1004" cm="1">
        <f t="array" ref="X458">INDEX($H458:$K458,0,MATCH(X$448,$H$448:$K$448,0))*HLOOKUP(X$447,$J$444:$R$445,2)</f>
        <v>1</v>
      </c>
      <c r="Y458" s="1004" cm="1">
        <f t="array" ref="Y458">INDEX($H458:$K458,0,MATCH(Y$448,$H$448:$K$448,0))*HLOOKUP(Y$447,$J$444:$R$445,2)</f>
        <v>1</v>
      </c>
      <c r="Z458" s="1004" cm="1">
        <f t="array" ref="Z458">INDEX($H458:$K458,0,MATCH(Z$448,$H$448:$K$448,0))*HLOOKUP(Z$447,$J$444:$R$445,2)</f>
        <v>0</v>
      </c>
      <c r="AA458" s="1004" cm="1">
        <f t="array" ref="AA458">INDEX($H458:$K458,0,MATCH(AA$448,$H$448:$K$448,0))*HLOOKUP(AA$447,$J$444:$R$445,2)</f>
        <v>1</v>
      </c>
      <c r="AB458" s="1004" cm="1">
        <f t="array" ref="AB458">INDEX($H458:$K458,0,MATCH(AB$448,$H$448:$K$448,0))*HLOOKUP(AB$447,$J$444:$R$445,2)</f>
        <v>1</v>
      </c>
      <c r="AC458" s="1004" cm="1">
        <f t="array" ref="AC458">INDEX($H458:$K458,0,MATCH(AC$448,$H$448:$K$448,0))*HLOOKUP(AC$447,$J$444:$R$445,2)</f>
        <v>1</v>
      </c>
      <c r="AD458" s="1004" cm="1">
        <f t="array" ref="AD458">INDEX($H458:$K458,0,MATCH(AD$448,$H$448:$K$448,0))*HLOOKUP(AD$447,$J$444:$R$445,2)</f>
        <v>0</v>
      </c>
      <c r="AE458" s="1004" cm="1">
        <f t="array" ref="AE458">INDEX($H458:$K458,0,MATCH(AE$448,$H$448:$K$448,0))*HLOOKUP(AE$447,$J$444:$R$445,2)</f>
        <v>1</v>
      </c>
      <c r="AF458" s="1004" cm="1">
        <f t="array" ref="AF458">INDEX($H458:$K458,0,MATCH(AF$448,$H$448:$K$448,0))*HLOOKUP(AF$447,$J$444:$R$445,2)</f>
        <v>1</v>
      </c>
      <c r="AG458" s="1004" cm="1">
        <f t="array" ref="AG458">INDEX($H458:$K458,0,MATCH(AG$448,$H$448:$K$448,0))*HLOOKUP(AG$447,$J$444:$R$445,2)</f>
        <v>1</v>
      </c>
      <c r="AH458" s="1004" cm="1">
        <f t="array" ref="AH458">INDEX($H458:$K458,0,MATCH(AH$448,$H$448:$K$448,0))*HLOOKUP(AH$447,$J$444:$R$445,2)</f>
        <v>0</v>
      </c>
      <c r="AI458" s="1004" cm="1">
        <f t="array" ref="AI458">INDEX($H458:$K458,0,MATCH(AI$448,$H$448:$K$448,0))*HLOOKUP(AI$447,$J$444:$R$445,2)</f>
        <v>1</v>
      </c>
      <c r="AJ458" s="1004" cm="1">
        <f t="array" ref="AJ458">INDEX($H458:$K458,0,MATCH(AJ$448,$H$448:$K$448,0))*HLOOKUP(AJ$447,$J$444:$R$445,2)</f>
        <v>1</v>
      </c>
      <c r="AK458" s="1004" cm="1">
        <f t="array" ref="AK458">INDEX($H458:$K458,0,MATCH(AK$448,$H$448:$K$448,0))*HLOOKUP(AK$447,$J$444:$R$445,2)</f>
        <v>1</v>
      </c>
      <c r="AL458" s="1004" cm="1">
        <f t="array" ref="AL458">INDEX($H458:$K458,0,MATCH(AL$448,$H$448:$K$448,0))*HLOOKUP(AL$447,$J$444:$R$445,2)</f>
        <v>0</v>
      </c>
      <c r="AM458" s="1004" cm="1">
        <f t="array" ref="AM458">INDEX($H458:$K458,0,MATCH(AM$448,$H$448:$K$448,0))*HLOOKUP(AM$447,$J$444:$R$445,2)</f>
        <v>1</v>
      </c>
      <c r="AN458" s="1004" cm="1">
        <f t="array" ref="AN458">INDEX($H458:$K458,0,MATCH(AN$448,$H$448:$K$448,0))*HLOOKUP(AN$447,$J$444:$R$445,2)</f>
        <v>1</v>
      </c>
      <c r="AO458" s="1004" cm="1">
        <f t="array" ref="AO458">INDEX($H458:$K458,0,MATCH(AO$448,$H$448:$K$448,0))*HLOOKUP(AO$447,$J$444:$R$445,2)</f>
        <v>1</v>
      </c>
      <c r="AP458" s="1004" cm="1">
        <f t="array" ref="AP458">INDEX($H458:$K458,0,MATCH(AP$448,$H$448:$K$448,0))*HLOOKUP(AP$447,$J$444:$R$445,2)</f>
        <v>0</v>
      </c>
      <c r="AQ458" s="1004" cm="1">
        <f t="array" ref="AQ458">INDEX($H458:$K458,0,MATCH(AQ$448,$H$448:$K$448,0))*HLOOKUP(AQ$447,$J$444:$R$445,2)</f>
        <v>1</v>
      </c>
      <c r="AR458" s="1004" cm="1">
        <f t="array" ref="AR458">INDEX($H458:$K458,0,MATCH(AR$448,$H$448:$K$448,0))*HLOOKUP(AR$447,$J$444:$R$445,2)</f>
        <v>1</v>
      </c>
      <c r="AS458" s="1004" cm="1">
        <f t="array" ref="AS458">INDEX($H458:$K458,0,MATCH(AS$448,$H$448:$K$448,0))*HLOOKUP(AS$447,$J$444:$R$445,2)</f>
        <v>1</v>
      </c>
      <c r="AT458" s="1004" cm="1">
        <f t="array" ref="AT458">INDEX($H458:$K458,0,MATCH(AT$448,$H$448:$K$448,0))*HLOOKUP(AT$447,$J$444:$R$445,2)</f>
        <v>0</v>
      </c>
      <c r="AU458" s="1004"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4" cm="1">
        <f t="array" ref="L459">INDEX($H459:$K459,0,MATCH(L$448,$H$448:$K$448,0))*HLOOKUP(L$447,$J$444:$R$445,2)</f>
        <v>1</v>
      </c>
      <c r="M459" s="1004" cm="1">
        <f t="array" ref="M459">INDEX($H459:$K459,0,MATCH(M$448,$H$448:$K$448,0))*HLOOKUP(M$447,$J$444:$R$445,2)</f>
        <v>1</v>
      </c>
      <c r="N459" s="1004" cm="1">
        <f t="array" ref="N459">INDEX($H459:$K459,0,MATCH(N$448,$H$448:$K$448,0))*HLOOKUP(N$447,$J$444:$R$445,2)</f>
        <v>1</v>
      </c>
      <c r="O459" s="1004" cm="1">
        <f t="array" ref="O459">INDEX($H459:$K459,0,MATCH(O$448,$H$448:$K$448,0))*HLOOKUP(O$447,$J$444:$R$445,2)</f>
        <v>0</v>
      </c>
      <c r="P459" s="1004" cm="1">
        <f t="array" ref="P459">INDEX($H459:$K459,0,MATCH(P$448,$H$448:$K$448,0))*HLOOKUP(P$447,$J$444:$R$445,2)</f>
        <v>1</v>
      </c>
      <c r="Q459" s="1004" cm="1">
        <f t="array" ref="Q459">INDEX($H459:$K459,0,MATCH(Q$448,$H$448:$K$448,0))*HLOOKUP(Q$447,$J$444:$R$445,2)</f>
        <v>1</v>
      </c>
      <c r="R459" s="1004" cm="1">
        <f t="array" ref="R459">INDEX($H459:$K459,0,MATCH(R$448,$H$448:$K$448,0))*HLOOKUP(R$447,$J$444:$R$445,2)</f>
        <v>1</v>
      </c>
      <c r="S459" s="1004" cm="1">
        <f t="array" ref="S459">INDEX($H459:$K459,0,MATCH(S$448,$H$448:$K$448,0))*HLOOKUP(S$447,$J$444:$R$445,2)</f>
        <v>0</v>
      </c>
      <c r="T459" s="1004" cm="1">
        <f t="array" ref="T459">INDEX($H459:$K459,0,MATCH(T$448,$H$448:$K$448,0))*HLOOKUP(T$447,$J$444:$R$445,2)</f>
        <v>1</v>
      </c>
      <c r="U459" s="1004" cm="1">
        <f t="array" ref="U459">INDEX($H459:$K459,0,MATCH(U$448,$H$448:$K$448,0))*HLOOKUP(U$447,$J$444:$R$445,2)</f>
        <v>1</v>
      </c>
      <c r="V459" s="1004" cm="1">
        <f t="array" ref="V459">INDEX($H459:$K459,0,MATCH(V$448,$H$448:$K$448,0))*HLOOKUP(V$447,$J$444:$R$445,2)</f>
        <v>1</v>
      </c>
      <c r="W459" s="1004" cm="1">
        <f t="array" ref="W459">INDEX($H459:$K459,0,MATCH(W$448,$H$448:$K$448,0))*HLOOKUP(W$447,$J$444:$R$445,2)</f>
        <v>0</v>
      </c>
      <c r="X459" s="1004" cm="1">
        <f t="array" ref="X459">INDEX($H459:$K459,0,MATCH(X$448,$H$448:$K$448,0))*HLOOKUP(X$447,$J$444:$R$445,2)</f>
        <v>1</v>
      </c>
      <c r="Y459" s="1004" cm="1">
        <f t="array" ref="Y459">INDEX($H459:$K459,0,MATCH(Y$448,$H$448:$K$448,0))*HLOOKUP(Y$447,$J$444:$R$445,2)</f>
        <v>1</v>
      </c>
      <c r="Z459" s="1004" cm="1">
        <f t="array" ref="Z459">INDEX($H459:$K459,0,MATCH(Z$448,$H$448:$K$448,0))*HLOOKUP(Z$447,$J$444:$R$445,2)</f>
        <v>1</v>
      </c>
      <c r="AA459" s="1004" cm="1">
        <f t="array" ref="AA459">INDEX($H459:$K459,0,MATCH(AA$448,$H$448:$K$448,0))*HLOOKUP(AA$447,$J$444:$R$445,2)</f>
        <v>0</v>
      </c>
      <c r="AB459" s="1004" cm="1">
        <f t="array" ref="AB459">INDEX($H459:$K459,0,MATCH(AB$448,$H$448:$K$448,0))*HLOOKUP(AB$447,$J$444:$R$445,2)</f>
        <v>1</v>
      </c>
      <c r="AC459" s="1004" cm="1">
        <f t="array" ref="AC459">INDEX($H459:$K459,0,MATCH(AC$448,$H$448:$K$448,0))*HLOOKUP(AC$447,$J$444:$R$445,2)</f>
        <v>1</v>
      </c>
      <c r="AD459" s="1004" cm="1">
        <f t="array" ref="AD459">INDEX($H459:$K459,0,MATCH(AD$448,$H$448:$K$448,0))*HLOOKUP(AD$447,$J$444:$R$445,2)</f>
        <v>1</v>
      </c>
      <c r="AE459" s="1004" cm="1">
        <f t="array" ref="AE459">INDEX($H459:$K459,0,MATCH(AE$448,$H$448:$K$448,0))*HLOOKUP(AE$447,$J$444:$R$445,2)</f>
        <v>0</v>
      </c>
      <c r="AF459" s="1004" cm="1">
        <f t="array" ref="AF459">INDEX($H459:$K459,0,MATCH(AF$448,$H$448:$K$448,0))*HLOOKUP(AF$447,$J$444:$R$445,2)</f>
        <v>1</v>
      </c>
      <c r="AG459" s="1004" cm="1">
        <f t="array" ref="AG459">INDEX($H459:$K459,0,MATCH(AG$448,$H$448:$K$448,0))*HLOOKUP(AG$447,$J$444:$R$445,2)</f>
        <v>1</v>
      </c>
      <c r="AH459" s="1004" cm="1">
        <f t="array" ref="AH459">INDEX($H459:$K459,0,MATCH(AH$448,$H$448:$K$448,0))*HLOOKUP(AH$447,$J$444:$R$445,2)</f>
        <v>1</v>
      </c>
      <c r="AI459" s="1004" cm="1">
        <f t="array" ref="AI459">INDEX($H459:$K459,0,MATCH(AI$448,$H$448:$K$448,0))*HLOOKUP(AI$447,$J$444:$R$445,2)</f>
        <v>0</v>
      </c>
      <c r="AJ459" s="1004" cm="1">
        <f t="array" ref="AJ459">INDEX($H459:$K459,0,MATCH(AJ$448,$H$448:$K$448,0))*HLOOKUP(AJ$447,$J$444:$R$445,2)</f>
        <v>1</v>
      </c>
      <c r="AK459" s="1004" cm="1">
        <f t="array" ref="AK459">INDEX($H459:$K459,0,MATCH(AK$448,$H$448:$K$448,0))*HLOOKUP(AK$447,$J$444:$R$445,2)</f>
        <v>1</v>
      </c>
      <c r="AL459" s="1004" cm="1">
        <f t="array" ref="AL459">INDEX($H459:$K459,0,MATCH(AL$448,$H$448:$K$448,0))*HLOOKUP(AL$447,$J$444:$R$445,2)</f>
        <v>1</v>
      </c>
      <c r="AM459" s="1004" cm="1">
        <f t="array" ref="AM459">INDEX($H459:$K459,0,MATCH(AM$448,$H$448:$K$448,0))*HLOOKUP(AM$447,$J$444:$R$445,2)</f>
        <v>0</v>
      </c>
      <c r="AN459" s="1004" cm="1">
        <f t="array" ref="AN459">INDEX($H459:$K459,0,MATCH(AN$448,$H$448:$K$448,0))*HLOOKUP(AN$447,$J$444:$R$445,2)</f>
        <v>1</v>
      </c>
      <c r="AO459" s="1004" cm="1">
        <f t="array" ref="AO459">INDEX($H459:$K459,0,MATCH(AO$448,$H$448:$K$448,0))*HLOOKUP(AO$447,$J$444:$R$445,2)</f>
        <v>1</v>
      </c>
      <c r="AP459" s="1004" cm="1">
        <f t="array" ref="AP459">INDEX($H459:$K459,0,MATCH(AP$448,$H$448:$K$448,0))*HLOOKUP(AP$447,$J$444:$R$445,2)</f>
        <v>1</v>
      </c>
      <c r="AQ459" s="1004" cm="1">
        <f t="array" ref="AQ459">INDEX($H459:$K459,0,MATCH(AQ$448,$H$448:$K$448,0))*HLOOKUP(AQ$447,$J$444:$R$445,2)</f>
        <v>0</v>
      </c>
      <c r="AR459" s="1004" cm="1">
        <f t="array" ref="AR459">INDEX($H459:$K459,0,MATCH(AR$448,$H$448:$K$448,0))*HLOOKUP(AR$447,$J$444:$R$445,2)</f>
        <v>1</v>
      </c>
      <c r="AS459" s="1004" cm="1">
        <f t="array" ref="AS459">INDEX($H459:$K459,0,MATCH(AS$448,$H$448:$K$448,0))*HLOOKUP(AS$447,$J$444:$R$445,2)</f>
        <v>1</v>
      </c>
      <c r="AT459" s="1004" cm="1">
        <f t="array" ref="AT459">INDEX($H459:$K459,0,MATCH(AT$448,$H$448:$K$448,0))*HLOOKUP(AT$447,$J$444:$R$445,2)</f>
        <v>1</v>
      </c>
      <c r="AU459" s="1004"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4" cm="1">
        <f t="array" ref="L460">INDEX($H460:$K460,0,MATCH(L$448,$H$448:$K$448,0))*HLOOKUP(L$447,$J$444:$R$445,2)</f>
        <v>1</v>
      </c>
      <c r="M460" s="1004" cm="1">
        <f t="array" ref="M460">INDEX($H460:$K460,0,MATCH(M$448,$H$448:$K$448,0))*HLOOKUP(M$447,$J$444:$R$445,2)</f>
        <v>1</v>
      </c>
      <c r="N460" s="1004" cm="1">
        <f t="array" ref="N460">INDEX($H460:$K460,0,MATCH(N$448,$H$448:$K$448,0))*HLOOKUP(N$447,$J$444:$R$445,2)</f>
        <v>1</v>
      </c>
      <c r="O460" s="1004" cm="1">
        <f t="array" ref="O460">INDEX($H460:$K460,0,MATCH(O$448,$H$448:$K$448,0))*HLOOKUP(O$447,$J$444:$R$445,2)</f>
        <v>0</v>
      </c>
      <c r="P460" s="1004" cm="1">
        <f t="array" ref="P460">INDEX($H460:$K460,0,MATCH(P$448,$H$448:$K$448,0))*HLOOKUP(P$447,$J$444:$R$445,2)</f>
        <v>1</v>
      </c>
      <c r="Q460" s="1004" cm="1">
        <f t="array" ref="Q460">INDEX($H460:$K460,0,MATCH(Q$448,$H$448:$K$448,0))*HLOOKUP(Q$447,$J$444:$R$445,2)</f>
        <v>1</v>
      </c>
      <c r="R460" s="1004" cm="1">
        <f t="array" ref="R460">INDEX($H460:$K460,0,MATCH(R$448,$H$448:$K$448,0))*HLOOKUP(R$447,$J$444:$R$445,2)</f>
        <v>1</v>
      </c>
      <c r="S460" s="1004" cm="1">
        <f t="array" ref="S460">INDEX($H460:$K460,0,MATCH(S$448,$H$448:$K$448,0))*HLOOKUP(S$447,$J$444:$R$445,2)</f>
        <v>0</v>
      </c>
      <c r="T460" s="1004" cm="1">
        <f t="array" ref="T460">INDEX($H460:$K460,0,MATCH(T$448,$H$448:$K$448,0))*HLOOKUP(T$447,$J$444:$R$445,2)</f>
        <v>1</v>
      </c>
      <c r="U460" s="1004" cm="1">
        <f t="array" ref="U460">INDEX($H460:$K460,0,MATCH(U$448,$H$448:$K$448,0))*HLOOKUP(U$447,$J$444:$R$445,2)</f>
        <v>1</v>
      </c>
      <c r="V460" s="1004" cm="1">
        <f t="array" ref="V460">INDEX($H460:$K460,0,MATCH(V$448,$H$448:$K$448,0))*HLOOKUP(V$447,$J$444:$R$445,2)</f>
        <v>1</v>
      </c>
      <c r="W460" s="1004" cm="1">
        <f t="array" ref="W460">INDEX($H460:$K460,0,MATCH(W$448,$H$448:$K$448,0))*HLOOKUP(W$447,$J$444:$R$445,2)</f>
        <v>0</v>
      </c>
      <c r="X460" s="1004" cm="1">
        <f t="array" ref="X460">INDEX($H460:$K460,0,MATCH(X$448,$H$448:$K$448,0))*HLOOKUP(X$447,$J$444:$R$445,2)</f>
        <v>1</v>
      </c>
      <c r="Y460" s="1004" cm="1">
        <f t="array" ref="Y460">INDEX($H460:$K460,0,MATCH(Y$448,$H$448:$K$448,0))*HLOOKUP(Y$447,$J$444:$R$445,2)</f>
        <v>1</v>
      </c>
      <c r="Z460" s="1004" cm="1">
        <f t="array" ref="Z460">INDEX($H460:$K460,0,MATCH(Z$448,$H$448:$K$448,0))*HLOOKUP(Z$447,$J$444:$R$445,2)</f>
        <v>1</v>
      </c>
      <c r="AA460" s="1004" cm="1">
        <f t="array" ref="AA460">INDEX($H460:$K460,0,MATCH(AA$448,$H$448:$K$448,0))*HLOOKUP(AA$447,$J$444:$R$445,2)</f>
        <v>0</v>
      </c>
      <c r="AB460" s="1004" cm="1">
        <f t="array" ref="AB460">INDEX($H460:$K460,0,MATCH(AB$448,$H$448:$K$448,0))*HLOOKUP(AB$447,$J$444:$R$445,2)</f>
        <v>1</v>
      </c>
      <c r="AC460" s="1004" cm="1">
        <f t="array" ref="AC460">INDEX($H460:$K460,0,MATCH(AC$448,$H$448:$K$448,0))*HLOOKUP(AC$447,$J$444:$R$445,2)</f>
        <v>1</v>
      </c>
      <c r="AD460" s="1004" cm="1">
        <f t="array" ref="AD460">INDEX($H460:$K460,0,MATCH(AD$448,$H$448:$K$448,0))*HLOOKUP(AD$447,$J$444:$R$445,2)</f>
        <v>1</v>
      </c>
      <c r="AE460" s="1004" cm="1">
        <f t="array" ref="AE460">INDEX($H460:$K460,0,MATCH(AE$448,$H$448:$K$448,0))*HLOOKUP(AE$447,$J$444:$R$445,2)</f>
        <v>0</v>
      </c>
      <c r="AF460" s="1004" cm="1">
        <f t="array" ref="AF460">INDEX($H460:$K460,0,MATCH(AF$448,$H$448:$K$448,0))*HLOOKUP(AF$447,$J$444:$R$445,2)</f>
        <v>1</v>
      </c>
      <c r="AG460" s="1004" cm="1">
        <f t="array" ref="AG460">INDEX($H460:$K460,0,MATCH(AG$448,$H$448:$K$448,0))*HLOOKUP(AG$447,$J$444:$R$445,2)</f>
        <v>1</v>
      </c>
      <c r="AH460" s="1004" cm="1">
        <f t="array" ref="AH460">INDEX($H460:$K460,0,MATCH(AH$448,$H$448:$K$448,0))*HLOOKUP(AH$447,$J$444:$R$445,2)</f>
        <v>1</v>
      </c>
      <c r="AI460" s="1004" cm="1">
        <f t="array" ref="AI460">INDEX($H460:$K460,0,MATCH(AI$448,$H$448:$K$448,0))*HLOOKUP(AI$447,$J$444:$R$445,2)</f>
        <v>0</v>
      </c>
      <c r="AJ460" s="1004" cm="1">
        <f t="array" ref="AJ460">INDEX($H460:$K460,0,MATCH(AJ$448,$H$448:$K$448,0))*HLOOKUP(AJ$447,$J$444:$R$445,2)</f>
        <v>1</v>
      </c>
      <c r="AK460" s="1004" cm="1">
        <f t="array" ref="AK460">INDEX($H460:$K460,0,MATCH(AK$448,$H$448:$K$448,0))*HLOOKUP(AK$447,$J$444:$R$445,2)</f>
        <v>1</v>
      </c>
      <c r="AL460" s="1004" cm="1">
        <f t="array" ref="AL460">INDEX($H460:$K460,0,MATCH(AL$448,$H$448:$K$448,0))*HLOOKUP(AL$447,$J$444:$R$445,2)</f>
        <v>1</v>
      </c>
      <c r="AM460" s="1004" cm="1">
        <f t="array" ref="AM460">INDEX($H460:$K460,0,MATCH(AM$448,$H$448:$K$448,0))*HLOOKUP(AM$447,$J$444:$R$445,2)</f>
        <v>0</v>
      </c>
      <c r="AN460" s="1004" cm="1">
        <f t="array" ref="AN460">INDEX($H460:$K460,0,MATCH(AN$448,$H$448:$K$448,0))*HLOOKUP(AN$447,$J$444:$R$445,2)</f>
        <v>1</v>
      </c>
      <c r="AO460" s="1004" cm="1">
        <f t="array" ref="AO460">INDEX($H460:$K460,0,MATCH(AO$448,$H$448:$K$448,0))*HLOOKUP(AO$447,$J$444:$R$445,2)</f>
        <v>1</v>
      </c>
      <c r="AP460" s="1004" cm="1">
        <f t="array" ref="AP460">INDEX($H460:$K460,0,MATCH(AP$448,$H$448:$K$448,0))*HLOOKUP(AP$447,$J$444:$R$445,2)</f>
        <v>1</v>
      </c>
      <c r="AQ460" s="1004" cm="1">
        <f t="array" ref="AQ460">INDEX($H460:$K460,0,MATCH(AQ$448,$H$448:$K$448,0))*HLOOKUP(AQ$447,$J$444:$R$445,2)</f>
        <v>0</v>
      </c>
      <c r="AR460" s="1004" cm="1">
        <f t="array" ref="AR460">INDEX($H460:$K460,0,MATCH(AR$448,$H$448:$K$448,0))*HLOOKUP(AR$447,$J$444:$R$445,2)</f>
        <v>1</v>
      </c>
      <c r="AS460" s="1004" cm="1">
        <f t="array" ref="AS460">INDEX($H460:$K460,0,MATCH(AS$448,$H$448:$K$448,0))*HLOOKUP(AS$447,$J$444:$R$445,2)</f>
        <v>1</v>
      </c>
      <c r="AT460" s="1004" cm="1">
        <f t="array" ref="AT460">INDEX($H460:$K460,0,MATCH(AT$448,$H$448:$K$448,0))*HLOOKUP(AT$447,$J$444:$R$445,2)</f>
        <v>1</v>
      </c>
      <c r="AU460" s="1004"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4" cm="1">
        <f t="array" ref="L461">INDEX($H461:$K461,0,MATCH(L$448,$H$448:$K$448,0))*HLOOKUP(L$447,$J$444:$R$445,2)</f>
        <v>1</v>
      </c>
      <c r="M461" s="1004" cm="1">
        <f t="array" ref="M461">INDEX($H461:$K461,0,MATCH(M$448,$H$448:$K$448,0))*HLOOKUP(M$447,$J$444:$R$445,2)</f>
        <v>1</v>
      </c>
      <c r="N461" s="1004" cm="1">
        <f t="array" ref="N461">INDEX($H461:$K461,0,MATCH(N$448,$H$448:$K$448,0))*HLOOKUP(N$447,$J$444:$R$445,2)</f>
        <v>0</v>
      </c>
      <c r="O461" s="1004" cm="1">
        <f t="array" ref="O461">INDEX($H461:$K461,0,MATCH(O$448,$H$448:$K$448,0))*HLOOKUP(O$447,$J$444:$R$445,2)</f>
        <v>1</v>
      </c>
      <c r="P461" s="1004" cm="1">
        <f t="array" ref="P461">INDEX($H461:$K461,0,MATCH(P$448,$H$448:$K$448,0))*HLOOKUP(P$447,$J$444:$R$445,2)</f>
        <v>1</v>
      </c>
      <c r="Q461" s="1004" cm="1">
        <f t="array" ref="Q461">INDEX($H461:$K461,0,MATCH(Q$448,$H$448:$K$448,0))*HLOOKUP(Q$447,$J$444:$R$445,2)</f>
        <v>1</v>
      </c>
      <c r="R461" s="1004" cm="1">
        <f t="array" ref="R461">INDEX($H461:$K461,0,MATCH(R$448,$H$448:$K$448,0))*HLOOKUP(R$447,$J$444:$R$445,2)</f>
        <v>0</v>
      </c>
      <c r="S461" s="1004" cm="1">
        <f t="array" ref="S461">INDEX($H461:$K461,0,MATCH(S$448,$H$448:$K$448,0))*HLOOKUP(S$447,$J$444:$R$445,2)</f>
        <v>1</v>
      </c>
      <c r="T461" s="1004" cm="1">
        <f t="array" ref="T461">INDEX($H461:$K461,0,MATCH(T$448,$H$448:$K$448,0))*HLOOKUP(T$447,$J$444:$R$445,2)</f>
        <v>1</v>
      </c>
      <c r="U461" s="1004" cm="1">
        <f t="array" ref="U461">INDEX($H461:$K461,0,MATCH(U$448,$H$448:$K$448,0))*HLOOKUP(U$447,$J$444:$R$445,2)</f>
        <v>1</v>
      </c>
      <c r="V461" s="1004" cm="1">
        <f t="array" ref="V461">INDEX($H461:$K461,0,MATCH(V$448,$H$448:$K$448,0))*HLOOKUP(V$447,$J$444:$R$445,2)</f>
        <v>0</v>
      </c>
      <c r="W461" s="1004" cm="1">
        <f t="array" ref="W461">INDEX($H461:$K461,0,MATCH(W$448,$H$448:$K$448,0))*HLOOKUP(W$447,$J$444:$R$445,2)</f>
        <v>1</v>
      </c>
      <c r="X461" s="1004" cm="1">
        <f t="array" ref="X461">INDEX($H461:$K461,0,MATCH(X$448,$H$448:$K$448,0))*HLOOKUP(X$447,$J$444:$R$445,2)</f>
        <v>1</v>
      </c>
      <c r="Y461" s="1004" cm="1">
        <f t="array" ref="Y461">INDEX($H461:$K461,0,MATCH(Y$448,$H$448:$K$448,0))*HLOOKUP(Y$447,$J$444:$R$445,2)</f>
        <v>1</v>
      </c>
      <c r="Z461" s="1004" cm="1">
        <f t="array" ref="Z461">INDEX($H461:$K461,0,MATCH(Z$448,$H$448:$K$448,0))*HLOOKUP(Z$447,$J$444:$R$445,2)</f>
        <v>0</v>
      </c>
      <c r="AA461" s="1004" cm="1">
        <f t="array" ref="AA461">INDEX($H461:$K461,0,MATCH(AA$448,$H$448:$K$448,0))*HLOOKUP(AA$447,$J$444:$R$445,2)</f>
        <v>1</v>
      </c>
      <c r="AB461" s="1004" cm="1">
        <f t="array" ref="AB461">INDEX($H461:$K461,0,MATCH(AB$448,$H$448:$K$448,0))*HLOOKUP(AB$447,$J$444:$R$445,2)</f>
        <v>1</v>
      </c>
      <c r="AC461" s="1004" cm="1">
        <f t="array" ref="AC461">INDEX($H461:$K461,0,MATCH(AC$448,$H$448:$K$448,0))*HLOOKUP(AC$447,$J$444:$R$445,2)</f>
        <v>1</v>
      </c>
      <c r="AD461" s="1004" cm="1">
        <f t="array" ref="AD461">INDEX($H461:$K461,0,MATCH(AD$448,$H$448:$K$448,0))*HLOOKUP(AD$447,$J$444:$R$445,2)</f>
        <v>0</v>
      </c>
      <c r="AE461" s="1004" cm="1">
        <f t="array" ref="AE461">INDEX($H461:$K461,0,MATCH(AE$448,$H$448:$K$448,0))*HLOOKUP(AE$447,$J$444:$R$445,2)</f>
        <v>1</v>
      </c>
      <c r="AF461" s="1004" cm="1">
        <f t="array" ref="AF461">INDEX($H461:$K461,0,MATCH(AF$448,$H$448:$K$448,0))*HLOOKUP(AF$447,$J$444:$R$445,2)</f>
        <v>1</v>
      </c>
      <c r="AG461" s="1004" cm="1">
        <f t="array" ref="AG461">INDEX($H461:$K461,0,MATCH(AG$448,$H$448:$K$448,0))*HLOOKUP(AG$447,$J$444:$R$445,2)</f>
        <v>1</v>
      </c>
      <c r="AH461" s="1004" cm="1">
        <f t="array" ref="AH461">INDEX($H461:$K461,0,MATCH(AH$448,$H$448:$K$448,0))*HLOOKUP(AH$447,$J$444:$R$445,2)</f>
        <v>0</v>
      </c>
      <c r="AI461" s="1004" cm="1">
        <f t="array" ref="AI461">INDEX($H461:$K461,0,MATCH(AI$448,$H$448:$K$448,0))*HLOOKUP(AI$447,$J$444:$R$445,2)</f>
        <v>1</v>
      </c>
      <c r="AJ461" s="1004" cm="1">
        <f t="array" ref="AJ461">INDEX($H461:$K461,0,MATCH(AJ$448,$H$448:$K$448,0))*HLOOKUP(AJ$447,$J$444:$R$445,2)</f>
        <v>1</v>
      </c>
      <c r="AK461" s="1004" cm="1">
        <f t="array" ref="AK461">INDEX($H461:$K461,0,MATCH(AK$448,$H$448:$K$448,0))*HLOOKUP(AK$447,$J$444:$R$445,2)</f>
        <v>1</v>
      </c>
      <c r="AL461" s="1004" cm="1">
        <f t="array" ref="AL461">INDEX($H461:$K461,0,MATCH(AL$448,$H$448:$K$448,0))*HLOOKUP(AL$447,$J$444:$R$445,2)</f>
        <v>0</v>
      </c>
      <c r="AM461" s="1004" cm="1">
        <f t="array" ref="AM461">INDEX($H461:$K461,0,MATCH(AM$448,$H$448:$K$448,0))*HLOOKUP(AM$447,$J$444:$R$445,2)</f>
        <v>1</v>
      </c>
      <c r="AN461" s="1004" cm="1">
        <f t="array" ref="AN461">INDEX($H461:$K461,0,MATCH(AN$448,$H$448:$K$448,0))*HLOOKUP(AN$447,$J$444:$R$445,2)</f>
        <v>1</v>
      </c>
      <c r="AO461" s="1004" cm="1">
        <f t="array" ref="AO461">INDEX($H461:$K461,0,MATCH(AO$448,$H$448:$K$448,0))*HLOOKUP(AO$447,$J$444:$R$445,2)</f>
        <v>1</v>
      </c>
      <c r="AP461" s="1004" cm="1">
        <f t="array" ref="AP461">INDEX($H461:$K461,0,MATCH(AP$448,$H$448:$K$448,0))*HLOOKUP(AP$447,$J$444:$R$445,2)</f>
        <v>0</v>
      </c>
      <c r="AQ461" s="1004" cm="1">
        <f t="array" ref="AQ461">INDEX($H461:$K461,0,MATCH(AQ$448,$H$448:$K$448,0))*HLOOKUP(AQ$447,$J$444:$R$445,2)</f>
        <v>1</v>
      </c>
      <c r="AR461" s="1004" cm="1">
        <f t="array" ref="AR461">INDEX($H461:$K461,0,MATCH(AR$448,$H$448:$K$448,0))*HLOOKUP(AR$447,$J$444:$R$445,2)</f>
        <v>1</v>
      </c>
      <c r="AS461" s="1004" cm="1">
        <f t="array" ref="AS461">INDEX($H461:$K461,0,MATCH(AS$448,$H$448:$K$448,0))*HLOOKUP(AS$447,$J$444:$R$445,2)</f>
        <v>1</v>
      </c>
      <c r="AT461" s="1004" cm="1">
        <f t="array" ref="AT461">INDEX($H461:$K461,0,MATCH(AT$448,$H$448:$K$448,0))*HLOOKUP(AT$447,$J$444:$R$445,2)</f>
        <v>0</v>
      </c>
      <c r="AU461" s="1004"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4" cm="1">
        <f t="array" ref="L462">INDEX($H462:$K462,0,MATCH(L$448,$H$448:$K$448,0))*HLOOKUP(L$447,$J$444:$R$445,2)</f>
        <v>1</v>
      </c>
      <c r="M462" s="1004" cm="1">
        <f t="array" ref="M462">INDEX($H462:$K462,0,MATCH(M$448,$H$448:$K$448,0))*HLOOKUP(M$447,$J$444:$R$445,2)</f>
        <v>1</v>
      </c>
      <c r="N462" s="1004" cm="1">
        <f t="array" ref="N462">INDEX($H462:$K462,0,MATCH(N$448,$H$448:$K$448,0))*HLOOKUP(N$447,$J$444:$R$445,2)</f>
        <v>1</v>
      </c>
      <c r="O462" s="1004" cm="1">
        <f t="array" ref="O462">INDEX($H462:$K462,0,MATCH(O$448,$H$448:$K$448,0))*HLOOKUP(O$447,$J$444:$R$445,2)</f>
        <v>0</v>
      </c>
      <c r="P462" s="1004" cm="1">
        <f t="array" ref="P462">INDEX($H462:$K462,0,MATCH(P$448,$H$448:$K$448,0))*HLOOKUP(P$447,$J$444:$R$445,2)</f>
        <v>1</v>
      </c>
      <c r="Q462" s="1004" cm="1">
        <f t="array" ref="Q462">INDEX($H462:$K462,0,MATCH(Q$448,$H$448:$K$448,0))*HLOOKUP(Q$447,$J$444:$R$445,2)</f>
        <v>1</v>
      </c>
      <c r="R462" s="1004" cm="1">
        <f t="array" ref="R462">INDEX($H462:$K462,0,MATCH(R$448,$H$448:$K$448,0))*HLOOKUP(R$447,$J$444:$R$445,2)</f>
        <v>1</v>
      </c>
      <c r="S462" s="1004" cm="1">
        <f t="array" ref="S462">INDEX($H462:$K462,0,MATCH(S$448,$H$448:$K$448,0))*HLOOKUP(S$447,$J$444:$R$445,2)</f>
        <v>0</v>
      </c>
      <c r="T462" s="1004" cm="1">
        <f t="array" ref="T462">INDEX($H462:$K462,0,MATCH(T$448,$H$448:$K$448,0))*HLOOKUP(T$447,$J$444:$R$445,2)</f>
        <v>1</v>
      </c>
      <c r="U462" s="1004" cm="1">
        <f t="array" ref="U462">INDEX($H462:$K462,0,MATCH(U$448,$H$448:$K$448,0))*HLOOKUP(U$447,$J$444:$R$445,2)</f>
        <v>1</v>
      </c>
      <c r="V462" s="1004" cm="1">
        <f t="array" ref="V462">INDEX($H462:$K462,0,MATCH(V$448,$H$448:$K$448,0))*HLOOKUP(V$447,$J$444:$R$445,2)</f>
        <v>1</v>
      </c>
      <c r="W462" s="1004" cm="1">
        <f t="array" ref="W462">INDEX($H462:$K462,0,MATCH(W$448,$H$448:$K$448,0))*HLOOKUP(W$447,$J$444:$R$445,2)</f>
        <v>0</v>
      </c>
      <c r="X462" s="1004" cm="1">
        <f t="array" ref="X462">INDEX($H462:$K462,0,MATCH(X$448,$H$448:$K$448,0))*HLOOKUP(X$447,$J$444:$R$445,2)</f>
        <v>1</v>
      </c>
      <c r="Y462" s="1004" cm="1">
        <f t="array" ref="Y462">INDEX($H462:$K462,0,MATCH(Y$448,$H$448:$K$448,0))*HLOOKUP(Y$447,$J$444:$R$445,2)</f>
        <v>1</v>
      </c>
      <c r="Z462" s="1004" cm="1">
        <f t="array" ref="Z462">INDEX($H462:$K462,0,MATCH(Z$448,$H$448:$K$448,0))*HLOOKUP(Z$447,$J$444:$R$445,2)</f>
        <v>1</v>
      </c>
      <c r="AA462" s="1004" cm="1">
        <f t="array" ref="AA462">INDEX($H462:$K462,0,MATCH(AA$448,$H$448:$K$448,0))*HLOOKUP(AA$447,$J$444:$R$445,2)</f>
        <v>0</v>
      </c>
      <c r="AB462" s="1004" cm="1">
        <f t="array" ref="AB462">INDEX($H462:$K462,0,MATCH(AB$448,$H$448:$K$448,0))*HLOOKUP(AB$447,$J$444:$R$445,2)</f>
        <v>1</v>
      </c>
      <c r="AC462" s="1004" cm="1">
        <f t="array" ref="AC462">INDEX($H462:$K462,0,MATCH(AC$448,$H$448:$K$448,0))*HLOOKUP(AC$447,$J$444:$R$445,2)</f>
        <v>1</v>
      </c>
      <c r="AD462" s="1004" cm="1">
        <f t="array" ref="AD462">INDEX($H462:$K462,0,MATCH(AD$448,$H$448:$K$448,0))*HLOOKUP(AD$447,$J$444:$R$445,2)</f>
        <v>1</v>
      </c>
      <c r="AE462" s="1004" cm="1">
        <f t="array" ref="AE462">INDEX($H462:$K462,0,MATCH(AE$448,$H$448:$K$448,0))*HLOOKUP(AE$447,$J$444:$R$445,2)</f>
        <v>0</v>
      </c>
      <c r="AF462" s="1004" cm="1">
        <f t="array" ref="AF462">INDEX($H462:$K462,0,MATCH(AF$448,$H$448:$K$448,0))*HLOOKUP(AF$447,$J$444:$R$445,2)</f>
        <v>1</v>
      </c>
      <c r="AG462" s="1004" cm="1">
        <f t="array" ref="AG462">INDEX($H462:$K462,0,MATCH(AG$448,$H$448:$K$448,0))*HLOOKUP(AG$447,$J$444:$R$445,2)</f>
        <v>1</v>
      </c>
      <c r="AH462" s="1004" cm="1">
        <f t="array" ref="AH462">INDEX($H462:$K462,0,MATCH(AH$448,$H$448:$K$448,0))*HLOOKUP(AH$447,$J$444:$R$445,2)</f>
        <v>1</v>
      </c>
      <c r="AI462" s="1004" cm="1">
        <f t="array" ref="AI462">INDEX($H462:$K462,0,MATCH(AI$448,$H$448:$K$448,0))*HLOOKUP(AI$447,$J$444:$R$445,2)</f>
        <v>0</v>
      </c>
      <c r="AJ462" s="1004" cm="1">
        <f t="array" ref="AJ462">INDEX($H462:$K462,0,MATCH(AJ$448,$H$448:$K$448,0))*HLOOKUP(AJ$447,$J$444:$R$445,2)</f>
        <v>1</v>
      </c>
      <c r="AK462" s="1004" cm="1">
        <f t="array" ref="AK462">INDEX($H462:$K462,0,MATCH(AK$448,$H$448:$K$448,0))*HLOOKUP(AK$447,$J$444:$R$445,2)</f>
        <v>1</v>
      </c>
      <c r="AL462" s="1004" cm="1">
        <f t="array" ref="AL462">INDEX($H462:$K462,0,MATCH(AL$448,$H$448:$K$448,0))*HLOOKUP(AL$447,$J$444:$R$445,2)</f>
        <v>1</v>
      </c>
      <c r="AM462" s="1004" cm="1">
        <f t="array" ref="AM462">INDEX($H462:$K462,0,MATCH(AM$448,$H$448:$K$448,0))*HLOOKUP(AM$447,$J$444:$R$445,2)</f>
        <v>0</v>
      </c>
      <c r="AN462" s="1004" cm="1">
        <f t="array" ref="AN462">INDEX($H462:$K462,0,MATCH(AN$448,$H$448:$K$448,0))*HLOOKUP(AN$447,$J$444:$R$445,2)</f>
        <v>1</v>
      </c>
      <c r="AO462" s="1004" cm="1">
        <f t="array" ref="AO462">INDEX($H462:$K462,0,MATCH(AO$448,$H$448:$K$448,0))*HLOOKUP(AO$447,$J$444:$R$445,2)</f>
        <v>1</v>
      </c>
      <c r="AP462" s="1004" cm="1">
        <f t="array" ref="AP462">INDEX($H462:$K462,0,MATCH(AP$448,$H$448:$K$448,0))*HLOOKUP(AP$447,$J$444:$R$445,2)</f>
        <v>1</v>
      </c>
      <c r="AQ462" s="1004" cm="1">
        <f t="array" ref="AQ462">INDEX($H462:$K462,0,MATCH(AQ$448,$H$448:$K$448,0))*HLOOKUP(AQ$447,$J$444:$R$445,2)</f>
        <v>0</v>
      </c>
      <c r="AR462" s="1004" cm="1">
        <f t="array" ref="AR462">INDEX($H462:$K462,0,MATCH(AR$448,$H$448:$K$448,0))*HLOOKUP(AR$447,$J$444:$R$445,2)</f>
        <v>1</v>
      </c>
      <c r="AS462" s="1004" cm="1">
        <f t="array" ref="AS462">INDEX($H462:$K462,0,MATCH(AS$448,$H$448:$K$448,0))*HLOOKUP(AS$447,$J$444:$R$445,2)</f>
        <v>1</v>
      </c>
      <c r="AT462" s="1004" cm="1">
        <f t="array" ref="AT462">INDEX($H462:$K462,0,MATCH(AT$448,$H$448:$K$448,0))*HLOOKUP(AT$447,$J$444:$R$445,2)</f>
        <v>1</v>
      </c>
      <c r="AU462" s="1004"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4" cm="1">
        <f t="array" ref="L463">INDEX($H463:$K463,0,MATCH(L$448,$H$448:$K$448,0))*HLOOKUP(L$447,$J$444:$R$445,2)</f>
        <v>1</v>
      </c>
      <c r="M463" s="1004" cm="1">
        <f t="array" ref="M463">INDEX($H463:$K463,0,MATCH(M$448,$H$448:$K$448,0))*HLOOKUP(M$447,$J$444:$R$445,2)</f>
        <v>1</v>
      </c>
      <c r="N463" s="1004" cm="1">
        <f t="array" ref="N463">INDEX($H463:$K463,0,MATCH(N$448,$H$448:$K$448,0))*HLOOKUP(N$447,$J$444:$R$445,2)</f>
        <v>1</v>
      </c>
      <c r="O463" s="1004" cm="1">
        <f t="array" ref="O463">INDEX($H463:$K463,0,MATCH(O$448,$H$448:$K$448,0))*HLOOKUP(O$447,$J$444:$R$445,2)</f>
        <v>0</v>
      </c>
      <c r="P463" s="1004" cm="1">
        <f t="array" ref="P463">INDEX($H463:$K463,0,MATCH(P$448,$H$448:$K$448,0))*HLOOKUP(P$447,$J$444:$R$445,2)</f>
        <v>1</v>
      </c>
      <c r="Q463" s="1004" cm="1">
        <f t="array" ref="Q463">INDEX($H463:$K463,0,MATCH(Q$448,$H$448:$K$448,0))*HLOOKUP(Q$447,$J$444:$R$445,2)</f>
        <v>1</v>
      </c>
      <c r="R463" s="1004" cm="1">
        <f t="array" ref="R463">INDEX($H463:$K463,0,MATCH(R$448,$H$448:$K$448,0))*HLOOKUP(R$447,$J$444:$R$445,2)</f>
        <v>1</v>
      </c>
      <c r="S463" s="1004" cm="1">
        <f t="array" ref="S463">INDEX($H463:$K463,0,MATCH(S$448,$H$448:$K$448,0))*HLOOKUP(S$447,$J$444:$R$445,2)</f>
        <v>0</v>
      </c>
      <c r="T463" s="1004" cm="1">
        <f t="array" ref="T463">INDEX($H463:$K463,0,MATCH(T$448,$H$448:$K$448,0))*HLOOKUP(T$447,$J$444:$R$445,2)</f>
        <v>1</v>
      </c>
      <c r="U463" s="1004" cm="1">
        <f t="array" ref="U463">INDEX($H463:$K463,0,MATCH(U$448,$H$448:$K$448,0))*HLOOKUP(U$447,$J$444:$R$445,2)</f>
        <v>1</v>
      </c>
      <c r="V463" s="1004" cm="1">
        <f t="array" ref="V463">INDEX($H463:$K463,0,MATCH(V$448,$H$448:$K$448,0))*HLOOKUP(V$447,$J$444:$R$445,2)</f>
        <v>1</v>
      </c>
      <c r="W463" s="1004" cm="1">
        <f t="array" ref="W463">INDEX($H463:$K463,0,MATCH(W$448,$H$448:$K$448,0))*HLOOKUP(W$447,$J$444:$R$445,2)</f>
        <v>0</v>
      </c>
      <c r="X463" s="1004" cm="1">
        <f t="array" ref="X463">INDEX($H463:$K463,0,MATCH(X$448,$H$448:$K$448,0))*HLOOKUP(X$447,$J$444:$R$445,2)</f>
        <v>1</v>
      </c>
      <c r="Y463" s="1004" cm="1">
        <f t="array" ref="Y463">INDEX($H463:$K463,0,MATCH(Y$448,$H$448:$K$448,0))*HLOOKUP(Y$447,$J$444:$R$445,2)</f>
        <v>1</v>
      </c>
      <c r="Z463" s="1004" cm="1">
        <f t="array" ref="Z463">INDEX($H463:$K463,0,MATCH(Z$448,$H$448:$K$448,0))*HLOOKUP(Z$447,$J$444:$R$445,2)</f>
        <v>1</v>
      </c>
      <c r="AA463" s="1004" cm="1">
        <f t="array" ref="AA463">INDEX($H463:$K463,0,MATCH(AA$448,$H$448:$K$448,0))*HLOOKUP(AA$447,$J$444:$R$445,2)</f>
        <v>0</v>
      </c>
      <c r="AB463" s="1004" cm="1">
        <f t="array" ref="AB463">INDEX($H463:$K463,0,MATCH(AB$448,$H$448:$K$448,0))*HLOOKUP(AB$447,$J$444:$R$445,2)</f>
        <v>1</v>
      </c>
      <c r="AC463" s="1004" cm="1">
        <f t="array" ref="AC463">INDEX($H463:$K463,0,MATCH(AC$448,$H$448:$K$448,0))*HLOOKUP(AC$447,$J$444:$R$445,2)</f>
        <v>1</v>
      </c>
      <c r="AD463" s="1004" cm="1">
        <f t="array" ref="AD463">INDEX($H463:$K463,0,MATCH(AD$448,$H$448:$K$448,0))*HLOOKUP(AD$447,$J$444:$R$445,2)</f>
        <v>1</v>
      </c>
      <c r="AE463" s="1004" cm="1">
        <f t="array" ref="AE463">INDEX($H463:$K463,0,MATCH(AE$448,$H$448:$K$448,0))*HLOOKUP(AE$447,$J$444:$R$445,2)</f>
        <v>0</v>
      </c>
      <c r="AF463" s="1004" cm="1">
        <f t="array" ref="AF463">INDEX($H463:$K463,0,MATCH(AF$448,$H$448:$K$448,0))*HLOOKUP(AF$447,$J$444:$R$445,2)</f>
        <v>1</v>
      </c>
      <c r="AG463" s="1004" cm="1">
        <f t="array" ref="AG463">INDEX($H463:$K463,0,MATCH(AG$448,$H$448:$K$448,0))*HLOOKUP(AG$447,$J$444:$R$445,2)</f>
        <v>1</v>
      </c>
      <c r="AH463" s="1004" cm="1">
        <f t="array" ref="AH463">INDEX($H463:$K463,0,MATCH(AH$448,$H$448:$K$448,0))*HLOOKUP(AH$447,$J$444:$R$445,2)</f>
        <v>1</v>
      </c>
      <c r="AI463" s="1004" cm="1">
        <f t="array" ref="AI463">INDEX($H463:$K463,0,MATCH(AI$448,$H$448:$K$448,0))*HLOOKUP(AI$447,$J$444:$R$445,2)</f>
        <v>0</v>
      </c>
      <c r="AJ463" s="1004" cm="1">
        <f t="array" ref="AJ463">INDEX($H463:$K463,0,MATCH(AJ$448,$H$448:$K$448,0))*HLOOKUP(AJ$447,$J$444:$R$445,2)</f>
        <v>1</v>
      </c>
      <c r="AK463" s="1004" cm="1">
        <f t="array" ref="AK463">INDEX($H463:$K463,0,MATCH(AK$448,$H$448:$K$448,0))*HLOOKUP(AK$447,$J$444:$R$445,2)</f>
        <v>1</v>
      </c>
      <c r="AL463" s="1004" cm="1">
        <f t="array" ref="AL463">INDEX($H463:$K463,0,MATCH(AL$448,$H$448:$K$448,0))*HLOOKUP(AL$447,$J$444:$R$445,2)</f>
        <v>1</v>
      </c>
      <c r="AM463" s="1004" cm="1">
        <f t="array" ref="AM463">INDEX($H463:$K463,0,MATCH(AM$448,$H$448:$K$448,0))*HLOOKUP(AM$447,$J$444:$R$445,2)</f>
        <v>0</v>
      </c>
      <c r="AN463" s="1004" cm="1">
        <f t="array" ref="AN463">INDEX($H463:$K463,0,MATCH(AN$448,$H$448:$K$448,0))*HLOOKUP(AN$447,$J$444:$R$445,2)</f>
        <v>1</v>
      </c>
      <c r="AO463" s="1004" cm="1">
        <f t="array" ref="AO463">INDEX($H463:$K463,0,MATCH(AO$448,$H$448:$K$448,0))*HLOOKUP(AO$447,$J$444:$R$445,2)</f>
        <v>1</v>
      </c>
      <c r="AP463" s="1004" cm="1">
        <f t="array" ref="AP463">INDEX($H463:$K463,0,MATCH(AP$448,$H$448:$K$448,0))*HLOOKUP(AP$447,$J$444:$R$445,2)</f>
        <v>1</v>
      </c>
      <c r="AQ463" s="1004" cm="1">
        <f t="array" ref="AQ463">INDEX($H463:$K463,0,MATCH(AQ$448,$H$448:$K$448,0))*HLOOKUP(AQ$447,$J$444:$R$445,2)</f>
        <v>0</v>
      </c>
      <c r="AR463" s="1004" cm="1">
        <f t="array" ref="AR463">INDEX($H463:$K463,0,MATCH(AR$448,$H$448:$K$448,0))*HLOOKUP(AR$447,$J$444:$R$445,2)</f>
        <v>1</v>
      </c>
      <c r="AS463" s="1004" cm="1">
        <f t="array" ref="AS463">INDEX($H463:$K463,0,MATCH(AS$448,$H$448:$K$448,0))*HLOOKUP(AS$447,$J$444:$R$445,2)</f>
        <v>1</v>
      </c>
      <c r="AT463" s="1004" cm="1">
        <f t="array" ref="AT463">INDEX($H463:$K463,0,MATCH(AT$448,$H$448:$K$448,0))*HLOOKUP(AT$447,$J$444:$R$445,2)</f>
        <v>1</v>
      </c>
      <c r="AU463" s="1004"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4" cm="1">
        <f t="array" ref="L464">INDEX($H464:$K464,0,MATCH(L$448,$H$448:$K$448,0))*HLOOKUP(L$447,$J$444:$R$445,2)</f>
        <v>0</v>
      </c>
      <c r="M464" s="1004" cm="1">
        <f t="array" ref="M464">INDEX($H464:$K464,0,MATCH(M$448,$H$448:$K$448,0))*HLOOKUP(M$447,$J$444:$R$445,2)</f>
        <v>0</v>
      </c>
      <c r="N464" s="1004" cm="1">
        <f t="array" ref="N464">INDEX($H464:$K464,0,MATCH(N$448,$H$448:$K$448,0))*HLOOKUP(N$447,$J$444:$R$445,2)</f>
        <v>0</v>
      </c>
      <c r="O464" s="1004" cm="1">
        <f t="array" ref="O464">INDEX($H464:$K464,0,MATCH(O$448,$H$448:$K$448,0))*HLOOKUP(O$447,$J$444:$R$445,2)</f>
        <v>0</v>
      </c>
      <c r="P464" s="1004" cm="1">
        <f t="array" ref="P464">INDEX($H464:$K464,0,MATCH(P$448,$H$448:$K$448,0))*HLOOKUP(P$447,$J$444:$R$445,2)</f>
        <v>0</v>
      </c>
      <c r="Q464" s="1004" cm="1">
        <f t="array" ref="Q464">INDEX($H464:$K464,0,MATCH(Q$448,$H$448:$K$448,0))*HLOOKUP(Q$447,$J$444:$R$445,2)</f>
        <v>0</v>
      </c>
      <c r="R464" s="1004" cm="1">
        <f t="array" ref="R464">INDEX($H464:$K464,0,MATCH(R$448,$H$448:$K$448,0))*HLOOKUP(R$447,$J$444:$R$445,2)</f>
        <v>0</v>
      </c>
      <c r="S464" s="1004" cm="1">
        <f t="array" ref="S464">INDEX($H464:$K464,0,MATCH(S$448,$H$448:$K$448,0))*HLOOKUP(S$447,$J$444:$R$445,2)</f>
        <v>0</v>
      </c>
      <c r="T464" s="1004" cm="1">
        <f t="array" ref="T464">INDEX($H464:$K464,0,MATCH(T$448,$H$448:$K$448,0))*HLOOKUP(T$447,$J$444:$R$445,2)</f>
        <v>0</v>
      </c>
      <c r="U464" s="1004" cm="1">
        <f t="array" ref="U464">INDEX($H464:$K464,0,MATCH(U$448,$H$448:$K$448,0))*HLOOKUP(U$447,$J$444:$R$445,2)</f>
        <v>0</v>
      </c>
      <c r="V464" s="1004" cm="1">
        <f t="array" ref="V464">INDEX($H464:$K464,0,MATCH(V$448,$H$448:$K$448,0))*HLOOKUP(V$447,$J$444:$R$445,2)</f>
        <v>0</v>
      </c>
      <c r="W464" s="1004" cm="1">
        <f t="array" ref="W464">INDEX($H464:$K464,0,MATCH(W$448,$H$448:$K$448,0))*HLOOKUP(W$447,$J$444:$R$445,2)</f>
        <v>0</v>
      </c>
      <c r="X464" s="1004" cm="1">
        <f t="array" ref="X464">INDEX($H464:$K464,0,MATCH(X$448,$H$448:$K$448,0))*HLOOKUP(X$447,$J$444:$R$445,2)</f>
        <v>0</v>
      </c>
      <c r="Y464" s="1004" cm="1">
        <f t="array" ref="Y464">INDEX($H464:$K464,0,MATCH(Y$448,$H$448:$K$448,0))*HLOOKUP(Y$447,$J$444:$R$445,2)</f>
        <v>0</v>
      </c>
      <c r="Z464" s="1004" cm="1">
        <f t="array" ref="Z464">INDEX($H464:$K464,0,MATCH(Z$448,$H$448:$K$448,0))*HLOOKUP(Z$447,$J$444:$R$445,2)</f>
        <v>0</v>
      </c>
      <c r="AA464" s="1004" cm="1">
        <f t="array" ref="AA464">INDEX($H464:$K464,0,MATCH(AA$448,$H$448:$K$448,0))*HLOOKUP(AA$447,$J$444:$R$445,2)</f>
        <v>0</v>
      </c>
      <c r="AB464" s="1004" cm="1">
        <f t="array" ref="AB464">INDEX($H464:$K464,0,MATCH(AB$448,$H$448:$K$448,0))*HLOOKUP(AB$447,$J$444:$R$445,2)</f>
        <v>0</v>
      </c>
      <c r="AC464" s="1004" cm="1">
        <f t="array" ref="AC464">INDEX($H464:$K464,0,MATCH(AC$448,$H$448:$K$448,0))*HLOOKUP(AC$447,$J$444:$R$445,2)</f>
        <v>0</v>
      </c>
      <c r="AD464" s="1004" cm="1">
        <f t="array" ref="AD464">INDEX($H464:$K464,0,MATCH(AD$448,$H$448:$K$448,0))*HLOOKUP(AD$447,$J$444:$R$445,2)</f>
        <v>0</v>
      </c>
      <c r="AE464" s="1004" cm="1">
        <f t="array" ref="AE464">INDEX($H464:$K464,0,MATCH(AE$448,$H$448:$K$448,0))*HLOOKUP(AE$447,$J$444:$R$445,2)</f>
        <v>0</v>
      </c>
      <c r="AF464" s="1004" cm="1">
        <f t="array" ref="AF464">INDEX($H464:$K464,0,MATCH(AF$448,$H$448:$K$448,0))*HLOOKUP(AF$447,$J$444:$R$445,2)</f>
        <v>0</v>
      </c>
      <c r="AG464" s="1004" cm="1">
        <f t="array" ref="AG464">INDEX($H464:$K464,0,MATCH(AG$448,$H$448:$K$448,0))*HLOOKUP(AG$447,$J$444:$R$445,2)</f>
        <v>0</v>
      </c>
      <c r="AH464" s="1004" cm="1">
        <f t="array" ref="AH464">INDEX($H464:$K464,0,MATCH(AH$448,$H$448:$K$448,0))*HLOOKUP(AH$447,$J$444:$R$445,2)</f>
        <v>0</v>
      </c>
      <c r="AI464" s="1004" cm="1">
        <f t="array" ref="AI464">INDEX($H464:$K464,0,MATCH(AI$448,$H$448:$K$448,0))*HLOOKUP(AI$447,$J$444:$R$445,2)</f>
        <v>0</v>
      </c>
      <c r="AJ464" s="1004" cm="1">
        <f t="array" ref="AJ464">INDEX($H464:$K464,0,MATCH(AJ$448,$H$448:$K$448,0))*HLOOKUP(AJ$447,$J$444:$R$445,2)</f>
        <v>0</v>
      </c>
      <c r="AK464" s="1004" cm="1">
        <f t="array" ref="AK464">INDEX($H464:$K464,0,MATCH(AK$448,$H$448:$K$448,0))*HLOOKUP(AK$447,$J$444:$R$445,2)</f>
        <v>0</v>
      </c>
      <c r="AL464" s="1004" cm="1">
        <f t="array" ref="AL464">INDEX($H464:$K464,0,MATCH(AL$448,$H$448:$K$448,0))*HLOOKUP(AL$447,$J$444:$R$445,2)</f>
        <v>0</v>
      </c>
      <c r="AM464" s="1004" cm="1">
        <f t="array" ref="AM464">INDEX($H464:$K464,0,MATCH(AM$448,$H$448:$K$448,0))*HLOOKUP(AM$447,$J$444:$R$445,2)</f>
        <v>0</v>
      </c>
      <c r="AN464" s="1004" cm="1">
        <f t="array" ref="AN464">INDEX($H464:$K464,0,MATCH(AN$448,$H$448:$K$448,0))*HLOOKUP(AN$447,$J$444:$R$445,2)</f>
        <v>0</v>
      </c>
      <c r="AO464" s="1004" cm="1">
        <f t="array" ref="AO464">INDEX($H464:$K464,0,MATCH(AO$448,$H$448:$K$448,0))*HLOOKUP(AO$447,$J$444:$R$445,2)</f>
        <v>0</v>
      </c>
      <c r="AP464" s="1004" cm="1">
        <f t="array" ref="AP464">INDEX($H464:$K464,0,MATCH(AP$448,$H$448:$K$448,0))*HLOOKUP(AP$447,$J$444:$R$445,2)</f>
        <v>0</v>
      </c>
      <c r="AQ464" s="1004" cm="1">
        <f t="array" ref="AQ464">INDEX($H464:$K464,0,MATCH(AQ$448,$H$448:$K$448,0))*HLOOKUP(AQ$447,$J$444:$R$445,2)</f>
        <v>0</v>
      </c>
      <c r="AR464" s="1004" cm="1">
        <f t="array" ref="AR464">INDEX($H464:$K464,0,MATCH(AR$448,$H$448:$K$448,0))*HLOOKUP(AR$447,$J$444:$R$445,2)</f>
        <v>0</v>
      </c>
      <c r="AS464" s="1004" cm="1">
        <f t="array" ref="AS464">INDEX($H464:$K464,0,MATCH(AS$448,$H$448:$K$448,0))*HLOOKUP(AS$447,$J$444:$R$445,2)</f>
        <v>0</v>
      </c>
      <c r="AT464" s="1004" cm="1">
        <f t="array" ref="AT464">INDEX($H464:$K464,0,MATCH(AT$448,$H$448:$K$448,0))*HLOOKUP(AT$447,$J$444:$R$445,2)</f>
        <v>0</v>
      </c>
      <c r="AU464" s="1004"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4" cm="1">
        <f t="array" ref="L465">INDEX($H465:$K465,0,MATCH(L$448,$H$448:$K$448,0))*HLOOKUP(L$447,$J$444:$R$445,2)</f>
        <v>0</v>
      </c>
      <c r="M465" s="1004" cm="1">
        <f t="array" ref="M465">INDEX($H465:$K465,0,MATCH(M$448,$H$448:$K$448,0))*HLOOKUP(M$447,$J$444:$R$445,2)</f>
        <v>0</v>
      </c>
      <c r="N465" s="1004" cm="1">
        <f t="array" ref="N465">INDEX($H465:$K465,0,MATCH(N$448,$H$448:$K$448,0))*HLOOKUP(N$447,$J$444:$R$445,2)</f>
        <v>0</v>
      </c>
      <c r="O465" s="1004" cm="1">
        <f t="array" ref="O465">INDEX($H465:$K465,0,MATCH(O$448,$H$448:$K$448,0))*HLOOKUP(O$447,$J$444:$R$445,2)</f>
        <v>0</v>
      </c>
      <c r="P465" s="1004" cm="1">
        <f t="array" ref="P465">INDEX($H465:$K465,0,MATCH(P$448,$H$448:$K$448,0))*HLOOKUP(P$447,$J$444:$R$445,2)</f>
        <v>0</v>
      </c>
      <c r="Q465" s="1004" cm="1">
        <f t="array" ref="Q465">INDEX($H465:$K465,0,MATCH(Q$448,$H$448:$K$448,0))*HLOOKUP(Q$447,$J$444:$R$445,2)</f>
        <v>0</v>
      </c>
      <c r="R465" s="1004" cm="1">
        <f t="array" ref="R465">INDEX($H465:$K465,0,MATCH(R$448,$H$448:$K$448,0))*HLOOKUP(R$447,$J$444:$R$445,2)</f>
        <v>0</v>
      </c>
      <c r="S465" s="1004" cm="1">
        <f t="array" ref="S465">INDEX($H465:$K465,0,MATCH(S$448,$H$448:$K$448,0))*HLOOKUP(S$447,$J$444:$R$445,2)</f>
        <v>0</v>
      </c>
      <c r="T465" s="1004" cm="1">
        <f t="array" ref="T465">INDEX($H465:$K465,0,MATCH(T$448,$H$448:$K$448,0))*HLOOKUP(T$447,$J$444:$R$445,2)</f>
        <v>0</v>
      </c>
      <c r="U465" s="1004" cm="1">
        <f t="array" ref="U465">INDEX($H465:$K465,0,MATCH(U$448,$H$448:$K$448,0))*HLOOKUP(U$447,$J$444:$R$445,2)</f>
        <v>0</v>
      </c>
      <c r="V465" s="1004" cm="1">
        <f t="array" ref="V465">INDEX($H465:$K465,0,MATCH(V$448,$H$448:$K$448,0))*HLOOKUP(V$447,$J$444:$R$445,2)</f>
        <v>0</v>
      </c>
      <c r="W465" s="1004" cm="1">
        <f t="array" ref="W465">INDEX($H465:$K465,0,MATCH(W$448,$H$448:$K$448,0))*HLOOKUP(W$447,$J$444:$R$445,2)</f>
        <v>0</v>
      </c>
      <c r="X465" s="1004" cm="1">
        <f t="array" ref="X465">INDEX($H465:$K465,0,MATCH(X$448,$H$448:$K$448,0))*HLOOKUP(X$447,$J$444:$R$445,2)</f>
        <v>0</v>
      </c>
      <c r="Y465" s="1004" cm="1">
        <f t="array" ref="Y465">INDEX($H465:$K465,0,MATCH(Y$448,$H$448:$K$448,0))*HLOOKUP(Y$447,$J$444:$R$445,2)</f>
        <v>0</v>
      </c>
      <c r="Z465" s="1004" cm="1">
        <f t="array" ref="Z465">INDEX($H465:$K465,0,MATCH(Z$448,$H$448:$K$448,0))*HLOOKUP(Z$447,$J$444:$R$445,2)</f>
        <v>0</v>
      </c>
      <c r="AA465" s="1004" cm="1">
        <f t="array" ref="AA465">INDEX($H465:$K465,0,MATCH(AA$448,$H$448:$K$448,0))*HLOOKUP(AA$447,$J$444:$R$445,2)</f>
        <v>0</v>
      </c>
      <c r="AB465" s="1004" cm="1">
        <f t="array" ref="AB465">INDEX($H465:$K465,0,MATCH(AB$448,$H$448:$K$448,0))*HLOOKUP(AB$447,$J$444:$R$445,2)</f>
        <v>0</v>
      </c>
      <c r="AC465" s="1004" cm="1">
        <f t="array" ref="AC465">INDEX($H465:$K465,0,MATCH(AC$448,$H$448:$K$448,0))*HLOOKUP(AC$447,$J$444:$R$445,2)</f>
        <v>0</v>
      </c>
      <c r="AD465" s="1004" cm="1">
        <f t="array" ref="AD465">INDEX($H465:$K465,0,MATCH(AD$448,$H$448:$K$448,0))*HLOOKUP(AD$447,$J$444:$R$445,2)</f>
        <v>0</v>
      </c>
      <c r="AE465" s="1004" cm="1">
        <f t="array" ref="AE465">INDEX($H465:$K465,0,MATCH(AE$448,$H$448:$K$448,0))*HLOOKUP(AE$447,$J$444:$R$445,2)</f>
        <v>0</v>
      </c>
      <c r="AF465" s="1004" cm="1">
        <f t="array" ref="AF465">INDEX($H465:$K465,0,MATCH(AF$448,$H$448:$K$448,0))*HLOOKUP(AF$447,$J$444:$R$445,2)</f>
        <v>0</v>
      </c>
      <c r="AG465" s="1004" cm="1">
        <f t="array" ref="AG465">INDEX($H465:$K465,0,MATCH(AG$448,$H$448:$K$448,0))*HLOOKUP(AG$447,$J$444:$R$445,2)</f>
        <v>0</v>
      </c>
      <c r="AH465" s="1004" cm="1">
        <f t="array" ref="AH465">INDEX($H465:$K465,0,MATCH(AH$448,$H$448:$K$448,0))*HLOOKUP(AH$447,$J$444:$R$445,2)</f>
        <v>0</v>
      </c>
      <c r="AI465" s="1004" cm="1">
        <f t="array" ref="AI465">INDEX($H465:$K465,0,MATCH(AI$448,$H$448:$K$448,0))*HLOOKUP(AI$447,$J$444:$R$445,2)</f>
        <v>0</v>
      </c>
      <c r="AJ465" s="1004" cm="1">
        <f t="array" ref="AJ465">INDEX($H465:$K465,0,MATCH(AJ$448,$H$448:$K$448,0))*HLOOKUP(AJ$447,$J$444:$R$445,2)</f>
        <v>0</v>
      </c>
      <c r="AK465" s="1004" cm="1">
        <f t="array" ref="AK465">INDEX($H465:$K465,0,MATCH(AK$448,$H$448:$K$448,0))*HLOOKUP(AK$447,$J$444:$R$445,2)</f>
        <v>0</v>
      </c>
      <c r="AL465" s="1004" cm="1">
        <f t="array" ref="AL465">INDEX($H465:$K465,0,MATCH(AL$448,$H$448:$K$448,0))*HLOOKUP(AL$447,$J$444:$R$445,2)</f>
        <v>0</v>
      </c>
      <c r="AM465" s="1004" cm="1">
        <f t="array" ref="AM465">INDEX($H465:$K465,0,MATCH(AM$448,$H$448:$K$448,0))*HLOOKUP(AM$447,$J$444:$R$445,2)</f>
        <v>0</v>
      </c>
      <c r="AN465" s="1004" cm="1">
        <f t="array" ref="AN465">INDEX($H465:$K465,0,MATCH(AN$448,$H$448:$K$448,0))*HLOOKUP(AN$447,$J$444:$R$445,2)</f>
        <v>0</v>
      </c>
      <c r="AO465" s="1004" cm="1">
        <f t="array" ref="AO465">INDEX($H465:$K465,0,MATCH(AO$448,$H$448:$K$448,0))*HLOOKUP(AO$447,$J$444:$R$445,2)</f>
        <v>0</v>
      </c>
      <c r="AP465" s="1004" cm="1">
        <f t="array" ref="AP465">INDEX($H465:$K465,0,MATCH(AP$448,$H$448:$K$448,0))*HLOOKUP(AP$447,$J$444:$R$445,2)</f>
        <v>0</v>
      </c>
      <c r="AQ465" s="1004" cm="1">
        <f t="array" ref="AQ465">INDEX($H465:$K465,0,MATCH(AQ$448,$H$448:$K$448,0))*HLOOKUP(AQ$447,$J$444:$R$445,2)</f>
        <v>0</v>
      </c>
      <c r="AR465" s="1004" cm="1">
        <f t="array" ref="AR465">INDEX($H465:$K465,0,MATCH(AR$448,$H$448:$K$448,0))*HLOOKUP(AR$447,$J$444:$R$445,2)</f>
        <v>0</v>
      </c>
      <c r="AS465" s="1004" cm="1">
        <f t="array" ref="AS465">INDEX($H465:$K465,0,MATCH(AS$448,$H$448:$K$448,0))*HLOOKUP(AS$447,$J$444:$R$445,2)</f>
        <v>0</v>
      </c>
      <c r="AT465" s="1004" cm="1">
        <f t="array" ref="AT465">INDEX($H465:$K465,0,MATCH(AT$448,$H$448:$K$448,0))*HLOOKUP(AT$447,$J$444:$R$445,2)</f>
        <v>0</v>
      </c>
      <c r="AU465" s="1004"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4" cm="1">
        <f t="array" ref="L466">INDEX($H466:$K466,0,MATCH(L$448,$H$448:$K$448,0))*HLOOKUP(L$447,$J$444:$R$445,2)</f>
        <v>0</v>
      </c>
      <c r="M466" s="1004" cm="1">
        <f t="array" ref="M466">INDEX($H466:$K466,0,MATCH(M$448,$H$448:$K$448,0))*HLOOKUP(M$447,$J$444:$R$445,2)</f>
        <v>0</v>
      </c>
      <c r="N466" s="1004" cm="1">
        <f t="array" ref="N466">INDEX($H466:$K466,0,MATCH(N$448,$H$448:$K$448,0))*HLOOKUP(N$447,$J$444:$R$445,2)</f>
        <v>0</v>
      </c>
      <c r="O466" s="1004" cm="1">
        <f t="array" ref="O466">INDEX($H466:$K466,0,MATCH(O$448,$H$448:$K$448,0))*HLOOKUP(O$447,$J$444:$R$445,2)</f>
        <v>0</v>
      </c>
      <c r="P466" s="1004" cm="1">
        <f t="array" ref="P466">INDEX($H466:$K466,0,MATCH(P$448,$H$448:$K$448,0))*HLOOKUP(P$447,$J$444:$R$445,2)</f>
        <v>0</v>
      </c>
      <c r="Q466" s="1004" cm="1">
        <f t="array" ref="Q466">INDEX($H466:$K466,0,MATCH(Q$448,$H$448:$K$448,0))*HLOOKUP(Q$447,$J$444:$R$445,2)</f>
        <v>0</v>
      </c>
      <c r="R466" s="1004" cm="1">
        <f t="array" ref="R466">INDEX($H466:$K466,0,MATCH(R$448,$H$448:$K$448,0))*HLOOKUP(R$447,$J$444:$R$445,2)</f>
        <v>0</v>
      </c>
      <c r="S466" s="1004" cm="1">
        <f t="array" ref="S466">INDEX($H466:$K466,0,MATCH(S$448,$H$448:$K$448,0))*HLOOKUP(S$447,$J$444:$R$445,2)</f>
        <v>0</v>
      </c>
      <c r="T466" s="1004" cm="1">
        <f t="array" ref="T466">INDEX($H466:$K466,0,MATCH(T$448,$H$448:$K$448,0))*HLOOKUP(T$447,$J$444:$R$445,2)</f>
        <v>0</v>
      </c>
      <c r="U466" s="1004" cm="1">
        <f t="array" ref="U466">INDEX($H466:$K466,0,MATCH(U$448,$H$448:$K$448,0))*HLOOKUP(U$447,$J$444:$R$445,2)</f>
        <v>0</v>
      </c>
      <c r="V466" s="1004" cm="1">
        <f t="array" ref="V466">INDEX($H466:$K466,0,MATCH(V$448,$H$448:$K$448,0))*HLOOKUP(V$447,$J$444:$R$445,2)</f>
        <v>0</v>
      </c>
      <c r="W466" s="1004" cm="1">
        <f t="array" ref="W466">INDEX($H466:$K466,0,MATCH(W$448,$H$448:$K$448,0))*HLOOKUP(W$447,$J$444:$R$445,2)</f>
        <v>0</v>
      </c>
      <c r="X466" s="1004" cm="1">
        <f t="array" ref="X466">INDEX($H466:$K466,0,MATCH(X$448,$H$448:$K$448,0))*HLOOKUP(X$447,$J$444:$R$445,2)</f>
        <v>0</v>
      </c>
      <c r="Y466" s="1004" cm="1">
        <f t="array" ref="Y466">INDEX($H466:$K466,0,MATCH(Y$448,$H$448:$K$448,0))*HLOOKUP(Y$447,$J$444:$R$445,2)</f>
        <v>0</v>
      </c>
      <c r="Z466" s="1004" cm="1">
        <f t="array" ref="Z466">INDEX($H466:$K466,0,MATCH(Z$448,$H$448:$K$448,0))*HLOOKUP(Z$447,$J$444:$R$445,2)</f>
        <v>0</v>
      </c>
      <c r="AA466" s="1004" cm="1">
        <f t="array" ref="AA466">INDEX($H466:$K466,0,MATCH(AA$448,$H$448:$K$448,0))*HLOOKUP(AA$447,$J$444:$R$445,2)</f>
        <v>0</v>
      </c>
      <c r="AB466" s="1004" cm="1">
        <f t="array" ref="AB466">INDEX($H466:$K466,0,MATCH(AB$448,$H$448:$K$448,0))*HLOOKUP(AB$447,$J$444:$R$445,2)</f>
        <v>0</v>
      </c>
      <c r="AC466" s="1004" cm="1">
        <f t="array" ref="AC466">INDEX($H466:$K466,0,MATCH(AC$448,$H$448:$K$448,0))*HLOOKUP(AC$447,$J$444:$R$445,2)</f>
        <v>0</v>
      </c>
      <c r="AD466" s="1004" cm="1">
        <f t="array" ref="AD466">INDEX($H466:$K466,0,MATCH(AD$448,$H$448:$K$448,0))*HLOOKUP(AD$447,$J$444:$R$445,2)</f>
        <v>0</v>
      </c>
      <c r="AE466" s="1004" cm="1">
        <f t="array" ref="AE466">INDEX($H466:$K466,0,MATCH(AE$448,$H$448:$K$448,0))*HLOOKUP(AE$447,$J$444:$R$445,2)</f>
        <v>0</v>
      </c>
      <c r="AF466" s="1004" cm="1">
        <f t="array" ref="AF466">INDEX($H466:$K466,0,MATCH(AF$448,$H$448:$K$448,0))*HLOOKUP(AF$447,$J$444:$R$445,2)</f>
        <v>0</v>
      </c>
      <c r="AG466" s="1004" cm="1">
        <f t="array" ref="AG466">INDEX($H466:$K466,0,MATCH(AG$448,$H$448:$K$448,0))*HLOOKUP(AG$447,$J$444:$R$445,2)</f>
        <v>0</v>
      </c>
      <c r="AH466" s="1004" cm="1">
        <f t="array" ref="AH466">INDEX($H466:$K466,0,MATCH(AH$448,$H$448:$K$448,0))*HLOOKUP(AH$447,$J$444:$R$445,2)</f>
        <v>0</v>
      </c>
      <c r="AI466" s="1004" cm="1">
        <f t="array" ref="AI466">INDEX($H466:$K466,0,MATCH(AI$448,$H$448:$K$448,0))*HLOOKUP(AI$447,$J$444:$R$445,2)</f>
        <v>0</v>
      </c>
      <c r="AJ466" s="1004" cm="1">
        <f t="array" ref="AJ466">INDEX($H466:$K466,0,MATCH(AJ$448,$H$448:$K$448,0))*HLOOKUP(AJ$447,$J$444:$R$445,2)</f>
        <v>0</v>
      </c>
      <c r="AK466" s="1004" cm="1">
        <f t="array" ref="AK466">INDEX($H466:$K466,0,MATCH(AK$448,$H$448:$K$448,0))*HLOOKUP(AK$447,$J$444:$R$445,2)</f>
        <v>0</v>
      </c>
      <c r="AL466" s="1004" cm="1">
        <f t="array" ref="AL466">INDEX($H466:$K466,0,MATCH(AL$448,$H$448:$K$448,0))*HLOOKUP(AL$447,$J$444:$R$445,2)</f>
        <v>0</v>
      </c>
      <c r="AM466" s="1004" cm="1">
        <f t="array" ref="AM466">INDEX($H466:$K466,0,MATCH(AM$448,$H$448:$K$448,0))*HLOOKUP(AM$447,$J$444:$R$445,2)</f>
        <v>0</v>
      </c>
      <c r="AN466" s="1004" cm="1">
        <f t="array" ref="AN466">INDEX($H466:$K466,0,MATCH(AN$448,$H$448:$K$448,0))*HLOOKUP(AN$447,$J$444:$R$445,2)</f>
        <v>0</v>
      </c>
      <c r="AO466" s="1004" cm="1">
        <f t="array" ref="AO466">INDEX($H466:$K466,0,MATCH(AO$448,$H$448:$K$448,0))*HLOOKUP(AO$447,$J$444:$R$445,2)</f>
        <v>0</v>
      </c>
      <c r="AP466" s="1004" cm="1">
        <f t="array" ref="AP466">INDEX($H466:$K466,0,MATCH(AP$448,$H$448:$K$448,0))*HLOOKUP(AP$447,$J$444:$R$445,2)</f>
        <v>0</v>
      </c>
      <c r="AQ466" s="1004" cm="1">
        <f t="array" ref="AQ466">INDEX($H466:$K466,0,MATCH(AQ$448,$H$448:$K$448,0))*HLOOKUP(AQ$447,$J$444:$R$445,2)</f>
        <v>0</v>
      </c>
      <c r="AR466" s="1004" cm="1">
        <f t="array" ref="AR466">INDEX($H466:$K466,0,MATCH(AR$448,$H$448:$K$448,0))*HLOOKUP(AR$447,$J$444:$R$445,2)</f>
        <v>0</v>
      </c>
      <c r="AS466" s="1004" cm="1">
        <f t="array" ref="AS466">INDEX($H466:$K466,0,MATCH(AS$448,$H$448:$K$448,0))*HLOOKUP(AS$447,$J$444:$R$445,2)</f>
        <v>0</v>
      </c>
      <c r="AT466" s="1004" cm="1">
        <f t="array" ref="AT466">INDEX($H466:$K466,0,MATCH(AT$448,$H$448:$K$448,0))*HLOOKUP(AT$447,$J$444:$R$445,2)</f>
        <v>0</v>
      </c>
      <c r="AU466" s="1004"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4" cm="1">
        <f t="array" ref="L467">INDEX($H467:$K467,0,MATCH(L$448,$H$448:$K$448,0))*HLOOKUP(L$447,$J$444:$R$445,2)</f>
        <v>0</v>
      </c>
      <c r="M467" s="1004" cm="1">
        <f t="array" ref="M467">INDEX($H467:$K467,0,MATCH(M$448,$H$448:$K$448,0))*HLOOKUP(M$447,$J$444:$R$445,2)</f>
        <v>0</v>
      </c>
      <c r="N467" s="1004" cm="1">
        <f t="array" ref="N467">INDEX($H467:$K467,0,MATCH(N$448,$H$448:$K$448,0))*HLOOKUP(N$447,$J$444:$R$445,2)</f>
        <v>0</v>
      </c>
      <c r="O467" s="1004" cm="1">
        <f t="array" ref="O467">INDEX($H467:$K467,0,MATCH(O$448,$H$448:$K$448,0))*HLOOKUP(O$447,$J$444:$R$445,2)</f>
        <v>0</v>
      </c>
      <c r="P467" s="1004" cm="1">
        <f t="array" ref="P467">INDEX($H467:$K467,0,MATCH(P$448,$H$448:$K$448,0))*HLOOKUP(P$447,$J$444:$R$445,2)</f>
        <v>0</v>
      </c>
      <c r="Q467" s="1004" cm="1">
        <f t="array" ref="Q467">INDEX($H467:$K467,0,MATCH(Q$448,$H$448:$K$448,0))*HLOOKUP(Q$447,$J$444:$R$445,2)</f>
        <v>0</v>
      </c>
      <c r="R467" s="1004" cm="1">
        <f t="array" ref="R467">INDEX($H467:$K467,0,MATCH(R$448,$H$448:$K$448,0))*HLOOKUP(R$447,$J$444:$R$445,2)</f>
        <v>0</v>
      </c>
      <c r="S467" s="1004" cm="1">
        <f t="array" ref="S467">INDEX($H467:$K467,0,MATCH(S$448,$H$448:$K$448,0))*HLOOKUP(S$447,$J$444:$R$445,2)</f>
        <v>0</v>
      </c>
      <c r="T467" s="1004" cm="1">
        <f t="array" ref="T467">INDEX($H467:$K467,0,MATCH(T$448,$H$448:$K$448,0))*HLOOKUP(T$447,$J$444:$R$445,2)</f>
        <v>0</v>
      </c>
      <c r="U467" s="1004" cm="1">
        <f t="array" ref="U467">INDEX($H467:$K467,0,MATCH(U$448,$H$448:$K$448,0))*HLOOKUP(U$447,$J$444:$R$445,2)</f>
        <v>0</v>
      </c>
      <c r="V467" s="1004" cm="1">
        <f t="array" ref="V467">INDEX($H467:$K467,0,MATCH(V$448,$H$448:$K$448,0))*HLOOKUP(V$447,$J$444:$R$445,2)</f>
        <v>0</v>
      </c>
      <c r="W467" s="1004" cm="1">
        <f t="array" ref="W467">INDEX($H467:$K467,0,MATCH(W$448,$H$448:$K$448,0))*HLOOKUP(W$447,$J$444:$R$445,2)</f>
        <v>0</v>
      </c>
      <c r="X467" s="1004" cm="1">
        <f t="array" ref="X467">INDEX($H467:$K467,0,MATCH(X$448,$H$448:$K$448,0))*HLOOKUP(X$447,$J$444:$R$445,2)</f>
        <v>0</v>
      </c>
      <c r="Y467" s="1004" cm="1">
        <f t="array" ref="Y467">INDEX($H467:$K467,0,MATCH(Y$448,$H$448:$K$448,0))*HLOOKUP(Y$447,$J$444:$R$445,2)</f>
        <v>0</v>
      </c>
      <c r="Z467" s="1004" cm="1">
        <f t="array" ref="Z467">INDEX($H467:$K467,0,MATCH(Z$448,$H$448:$K$448,0))*HLOOKUP(Z$447,$J$444:$R$445,2)</f>
        <v>0</v>
      </c>
      <c r="AA467" s="1004" cm="1">
        <f t="array" ref="AA467">INDEX($H467:$K467,0,MATCH(AA$448,$H$448:$K$448,0))*HLOOKUP(AA$447,$J$444:$R$445,2)</f>
        <v>0</v>
      </c>
      <c r="AB467" s="1004" cm="1">
        <f t="array" ref="AB467">INDEX($H467:$K467,0,MATCH(AB$448,$H$448:$K$448,0))*HLOOKUP(AB$447,$J$444:$R$445,2)</f>
        <v>0</v>
      </c>
      <c r="AC467" s="1004" cm="1">
        <f t="array" ref="AC467">INDEX($H467:$K467,0,MATCH(AC$448,$H$448:$K$448,0))*HLOOKUP(AC$447,$J$444:$R$445,2)</f>
        <v>0</v>
      </c>
      <c r="AD467" s="1004" cm="1">
        <f t="array" ref="AD467">INDEX($H467:$K467,0,MATCH(AD$448,$H$448:$K$448,0))*HLOOKUP(AD$447,$J$444:$R$445,2)</f>
        <v>0</v>
      </c>
      <c r="AE467" s="1004" cm="1">
        <f t="array" ref="AE467">INDEX($H467:$K467,0,MATCH(AE$448,$H$448:$K$448,0))*HLOOKUP(AE$447,$J$444:$R$445,2)</f>
        <v>0</v>
      </c>
      <c r="AF467" s="1004" cm="1">
        <f t="array" ref="AF467">INDEX($H467:$K467,0,MATCH(AF$448,$H$448:$K$448,0))*HLOOKUP(AF$447,$J$444:$R$445,2)</f>
        <v>0</v>
      </c>
      <c r="AG467" s="1004" cm="1">
        <f t="array" ref="AG467">INDEX($H467:$K467,0,MATCH(AG$448,$H$448:$K$448,0))*HLOOKUP(AG$447,$J$444:$R$445,2)</f>
        <v>0</v>
      </c>
      <c r="AH467" s="1004" cm="1">
        <f t="array" ref="AH467">INDEX($H467:$K467,0,MATCH(AH$448,$H$448:$K$448,0))*HLOOKUP(AH$447,$J$444:$R$445,2)</f>
        <v>0</v>
      </c>
      <c r="AI467" s="1004" cm="1">
        <f t="array" ref="AI467">INDEX($H467:$K467,0,MATCH(AI$448,$H$448:$K$448,0))*HLOOKUP(AI$447,$J$444:$R$445,2)</f>
        <v>0</v>
      </c>
      <c r="AJ467" s="1004" cm="1">
        <f t="array" ref="AJ467">INDEX($H467:$K467,0,MATCH(AJ$448,$H$448:$K$448,0))*HLOOKUP(AJ$447,$J$444:$R$445,2)</f>
        <v>0</v>
      </c>
      <c r="AK467" s="1004" cm="1">
        <f t="array" ref="AK467">INDEX($H467:$K467,0,MATCH(AK$448,$H$448:$K$448,0))*HLOOKUP(AK$447,$J$444:$R$445,2)</f>
        <v>0</v>
      </c>
      <c r="AL467" s="1004" cm="1">
        <f t="array" ref="AL467">INDEX($H467:$K467,0,MATCH(AL$448,$H$448:$K$448,0))*HLOOKUP(AL$447,$J$444:$R$445,2)</f>
        <v>0</v>
      </c>
      <c r="AM467" s="1004" cm="1">
        <f t="array" ref="AM467">INDEX($H467:$K467,0,MATCH(AM$448,$H$448:$K$448,0))*HLOOKUP(AM$447,$J$444:$R$445,2)</f>
        <v>0</v>
      </c>
      <c r="AN467" s="1004" cm="1">
        <f t="array" ref="AN467">INDEX($H467:$K467,0,MATCH(AN$448,$H$448:$K$448,0))*HLOOKUP(AN$447,$J$444:$R$445,2)</f>
        <v>0</v>
      </c>
      <c r="AO467" s="1004" cm="1">
        <f t="array" ref="AO467">INDEX($H467:$K467,0,MATCH(AO$448,$H$448:$K$448,0))*HLOOKUP(AO$447,$J$444:$R$445,2)</f>
        <v>0</v>
      </c>
      <c r="AP467" s="1004" cm="1">
        <f t="array" ref="AP467">INDEX($H467:$K467,0,MATCH(AP$448,$H$448:$K$448,0))*HLOOKUP(AP$447,$J$444:$R$445,2)</f>
        <v>0</v>
      </c>
      <c r="AQ467" s="1004" cm="1">
        <f t="array" ref="AQ467">INDEX($H467:$K467,0,MATCH(AQ$448,$H$448:$K$448,0))*HLOOKUP(AQ$447,$J$444:$R$445,2)</f>
        <v>0</v>
      </c>
      <c r="AR467" s="1004" cm="1">
        <f t="array" ref="AR467">INDEX($H467:$K467,0,MATCH(AR$448,$H$448:$K$448,0))*HLOOKUP(AR$447,$J$444:$R$445,2)</f>
        <v>0</v>
      </c>
      <c r="AS467" s="1004" cm="1">
        <f t="array" ref="AS467">INDEX($H467:$K467,0,MATCH(AS$448,$H$448:$K$448,0))*HLOOKUP(AS$447,$J$444:$R$445,2)</f>
        <v>0</v>
      </c>
      <c r="AT467" s="1004" cm="1">
        <f t="array" ref="AT467">INDEX($H467:$K467,0,MATCH(AT$448,$H$448:$K$448,0))*HLOOKUP(AT$447,$J$444:$R$445,2)</f>
        <v>0</v>
      </c>
      <c r="AU467" s="1004"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4" cm="1">
        <f t="array" ref="L468">INDEX($H468:$K468,0,MATCH(L$448,$H$448:$K$448,0))*HLOOKUP(L$447,$J$444:$R$445,2)</f>
        <v>0</v>
      </c>
      <c r="M468" s="1004" cm="1">
        <f t="array" ref="M468">INDEX($H468:$K468,0,MATCH(M$448,$H$448:$K$448,0))*HLOOKUP(M$447,$J$444:$R$445,2)</f>
        <v>0</v>
      </c>
      <c r="N468" s="1004" cm="1">
        <f t="array" ref="N468">INDEX($H468:$K468,0,MATCH(N$448,$H$448:$K$448,0))*HLOOKUP(N$447,$J$444:$R$445,2)</f>
        <v>0</v>
      </c>
      <c r="O468" s="1004" cm="1">
        <f t="array" ref="O468">INDEX($H468:$K468,0,MATCH(O$448,$H$448:$K$448,0))*HLOOKUP(O$447,$J$444:$R$445,2)</f>
        <v>0</v>
      </c>
      <c r="P468" s="1004" cm="1">
        <f t="array" ref="P468">INDEX($H468:$K468,0,MATCH(P$448,$H$448:$K$448,0))*HLOOKUP(P$447,$J$444:$R$445,2)</f>
        <v>0</v>
      </c>
      <c r="Q468" s="1004" cm="1">
        <f t="array" ref="Q468">INDEX($H468:$K468,0,MATCH(Q$448,$H$448:$K$448,0))*HLOOKUP(Q$447,$J$444:$R$445,2)</f>
        <v>0</v>
      </c>
      <c r="R468" s="1004" cm="1">
        <f t="array" ref="R468">INDEX($H468:$K468,0,MATCH(R$448,$H$448:$K$448,0))*HLOOKUP(R$447,$J$444:$R$445,2)</f>
        <v>0</v>
      </c>
      <c r="S468" s="1004" cm="1">
        <f t="array" ref="S468">INDEX($H468:$K468,0,MATCH(S$448,$H$448:$K$448,0))*HLOOKUP(S$447,$J$444:$R$445,2)</f>
        <v>0</v>
      </c>
      <c r="T468" s="1004" cm="1">
        <f t="array" ref="T468">INDEX($H468:$K468,0,MATCH(T$448,$H$448:$K$448,0))*HLOOKUP(T$447,$J$444:$R$445,2)</f>
        <v>0</v>
      </c>
      <c r="U468" s="1004" cm="1">
        <f t="array" ref="U468">INDEX($H468:$K468,0,MATCH(U$448,$H$448:$K$448,0))*HLOOKUP(U$447,$J$444:$R$445,2)</f>
        <v>0</v>
      </c>
      <c r="V468" s="1004" cm="1">
        <f t="array" ref="V468">INDEX($H468:$K468,0,MATCH(V$448,$H$448:$K$448,0))*HLOOKUP(V$447,$J$444:$R$445,2)</f>
        <v>0</v>
      </c>
      <c r="W468" s="1004" cm="1">
        <f t="array" ref="W468">INDEX($H468:$K468,0,MATCH(W$448,$H$448:$K$448,0))*HLOOKUP(W$447,$J$444:$R$445,2)</f>
        <v>0</v>
      </c>
      <c r="X468" s="1004" cm="1">
        <f t="array" ref="X468">INDEX($H468:$K468,0,MATCH(X$448,$H$448:$K$448,0))*HLOOKUP(X$447,$J$444:$R$445,2)</f>
        <v>0</v>
      </c>
      <c r="Y468" s="1004" cm="1">
        <f t="array" ref="Y468">INDEX($H468:$K468,0,MATCH(Y$448,$H$448:$K$448,0))*HLOOKUP(Y$447,$J$444:$R$445,2)</f>
        <v>0</v>
      </c>
      <c r="Z468" s="1004" cm="1">
        <f t="array" ref="Z468">INDEX($H468:$K468,0,MATCH(Z$448,$H$448:$K$448,0))*HLOOKUP(Z$447,$J$444:$R$445,2)</f>
        <v>0</v>
      </c>
      <c r="AA468" s="1004" cm="1">
        <f t="array" ref="AA468">INDEX($H468:$K468,0,MATCH(AA$448,$H$448:$K$448,0))*HLOOKUP(AA$447,$J$444:$R$445,2)</f>
        <v>0</v>
      </c>
      <c r="AB468" s="1004" cm="1">
        <f t="array" ref="AB468">INDEX($H468:$K468,0,MATCH(AB$448,$H$448:$K$448,0))*HLOOKUP(AB$447,$J$444:$R$445,2)</f>
        <v>0</v>
      </c>
      <c r="AC468" s="1004" cm="1">
        <f t="array" ref="AC468">INDEX($H468:$K468,0,MATCH(AC$448,$H$448:$K$448,0))*HLOOKUP(AC$447,$J$444:$R$445,2)</f>
        <v>0</v>
      </c>
      <c r="AD468" s="1004" cm="1">
        <f t="array" ref="AD468">INDEX($H468:$K468,0,MATCH(AD$448,$H$448:$K$448,0))*HLOOKUP(AD$447,$J$444:$R$445,2)</f>
        <v>0</v>
      </c>
      <c r="AE468" s="1004" cm="1">
        <f t="array" ref="AE468">INDEX($H468:$K468,0,MATCH(AE$448,$H$448:$K$448,0))*HLOOKUP(AE$447,$J$444:$R$445,2)</f>
        <v>0</v>
      </c>
      <c r="AF468" s="1004" cm="1">
        <f t="array" ref="AF468">INDEX($H468:$K468,0,MATCH(AF$448,$H$448:$K$448,0))*HLOOKUP(AF$447,$J$444:$R$445,2)</f>
        <v>0</v>
      </c>
      <c r="AG468" s="1004" cm="1">
        <f t="array" ref="AG468">INDEX($H468:$K468,0,MATCH(AG$448,$H$448:$K$448,0))*HLOOKUP(AG$447,$J$444:$R$445,2)</f>
        <v>0</v>
      </c>
      <c r="AH468" s="1004" cm="1">
        <f t="array" ref="AH468">INDEX($H468:$K468,0,MATCH(AH$448,$H$448:$K$448,0))*HLOOKUP(AH$447,$J$444:$R$445,2)</f>
        <v>0</v>
      </c>
      <c r="AI468" s="1004" cm="1">
        <f t="array" ref="AI468">INDEX($H468:$K468,0,MATCH(AI$448,$H$448:$K$448,0))*HLOOKUP(AI$447,$J$444:$R$445,2)</f>
        <v>0</v>
      </c>
      <c r="AJ468" s="1004" cm="1">
        <f t="array" ref="AJ468">INDEX($H468:$K468,0,MATCH(AJ$448,$H$448:$K$448,0))*HLOOKUP(AJ$447,$J$444:$R$445,2)</f>
        <v>0</v>
      </c>
      <c r="AK468" s="1004" cm="1">
        <f t="array" ref="AK468">INDEX($H468:$K468,0,MATCH(AK$448,$H$448:$K$448,0))*HLOOKUP(AK$447,$J$444:$R$445,2)</f>
        <v>0</v>
      </c>
      <c r="AL468" s="1004" cm="1">
        <f t="array" ref="AL468">INDEX($H468:$K468,0,MATCH(AL$448,$H$448:$K$448,0))*HLOOKUP(AL$447,$J$444:$R$445,2)</f>
        <v>0</v>
      </c>
      <c r="AM468" s="1004" cm="1">
        <f t="array" ref="AM468">INDEX($H468:$K468,0,MATCH(AM$448,$H$448:$K$448,0))*HLOOKUP(AM$447,$J$444:$R$445,2)</f>
        <v>0</v>
      </c>
      <c r="AN468" s="1004" cm="1">
        <f t="array" ref="AN468">INDEX($H468:$K468,0,MATCH(AN$448,$H$448:$K$448,0))*HLOOKUP(AN$447,$J$444:$R$445,2)</f>
        <v>0</v>
      </c>
      <c r="AO468" s="1004" cm="1">
        <f t="array" ref="AO468">INDEX($H468:$K468,0,MATCH(AO$448,$H$448:$K$448,0))*HLOOKUP(AO$447,$J$444:$R$445,2)</f>
        <v>0</v>
      </c>
      <c r="AP468" s="1004" cm="1">
        <f t="array" ref="AP468">INDEX($H468:$K468,0,MATCH(AP$448,$H$448:$K$448,0))*HLOOKUP(AP$447,$J$444:$R$445,2)</f>
        <v>0</v>
      </c>
      <c r="AQ468" s="1004" cm="1">
        <f t="array" ref="AQ468">INDEX($H468:$K468,0,MATCH(AQ$448,$H$448:$K$448,0))*HLOOKUP(AQ$447,$J$444:$R$445,2)</f>
        <v>0</v>
      </c>
      <c r="AR468" s="1004" cm="1">
        <f t="array" ref="AR468">INDEX($H468:$K468,0,MATCH(AR$448,$H$448:$K$448,0))*HLOOKUP(AR$447,$J$444:$R$445,2)</f>
        <v>0</v>
      </c>
      <c r="AS468" s="1004" cm="1">
        <f t="array" ref="AS468">INDEX($H468:$K468,0,MATCH(AS$448,$H$448:$K$448,0))*HLOOKUP(AS$447,$J$444:$R$445,2)</f>
        <v>0</v>
      </c>
      <c r="AT468" s="1004" cm="1">
        <f t="array" ref="AT468">INDEX($H468:$K468,0,MATCH(AT$448,$H$448:$K$448,0))*HLOOKUP(AT$447,$J$444:$R$445,2)</f>
        <v>0</v>
      </c>
      <c r="AU468" s="1004"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4" cm="1">
        <f t="array" ref="L469">INDEX($H469:$K469,0,MATCH(L$448,$H$448:$K$448,0))*HLOOKUP(L$447,$J$444:$R$445,2)</f>
        <v>1</v>
      </c>
      <c r="M469" s="1004" cm="1">
        <f t="array" ref="M469">INDEX($H469:$K469,0,MATCH(M$448,$H$448:$K$448,0))*HLOOKUP(M$447,$J$444:$R$445,2)</f>
        <v>1</v>
      </c>
      <c r="N469" s="1004" cm="1">
        <f t="array" ref="N469">INDEX($H469:$K469,0,MATCH(N$448,$H$448:$K$448,0))*HLOOKUP(N$447,$J$444:$R$445,2)</f>
        <v>0</v>
      </c>
      <c r="O469" s="1004" cm="1">
        <f t="array" ref="O469">INDEX($H469:$K469,0,MATCH(O$448,$H$448:$K$448,0))*HLOOKUP(O$447,$J$444:$R$445,2)</f>
        <v>1</v>
      </c>
      <c r="P469" s="1004" cm="1">
        <f t="array" ref="P469">INDEX($H469:$K469,0,MATCH(P$448,$H$448:$K$448,0))*HLOOKUP(P$447,$J$444:$R$445,2)</f>
        <v>1</v>
      </c>
      <c r="Q469" s="1004" cm="1">
        <f t="array" ref="Q469">INDEX($H469:$K469,0,MATCH(Q$448,$H$448:$K$448,0))*HLOOKUP(Q$447,$J$444:$R$445,2)</f>
        <v>1</v>
      </c>
      <c r="R469" s="1004" cm="1">
        <f t="array" ref="R469">INDEX($H469:$K469,0,MATCH(R$448,$H$448:$K$448,0))*HLOOKUP(R$447,$J$444:$R$445,2)</f>
        <v>0</v>
      </c>
      <c r="S469" s="1004" cm="1">
        <f t="array" ref="S469">INDEX($H469:$K469,0,MATCH(S$448,$H$448:$K$448,0))*HLOOKUP(S$447,$J$444:$R$445,2)</f>
        <v>1</v>
      </c>
      <c r="T469" s="1004" cm="1">
        <f t="array" ref="T469">INDEX($H469:$K469,0,MATCH(T$448,$H$448:$K$448,0))*HLOOKUP(T$447,$J$444:$R$445,2)</f>
        <v>1</v>
      </c>
      <c r="U469" s="1004" cm="1">
        <f t="array" ref="U469">INDEX($H469:$K469,0,MATCH(U$448,$H$448:$K$448,0))*HLOOKUP(U$447,$J$444:$R$445,2)</f>
        <v>1</v>
      </c>
      <c r="V469" s="1004" cm="1">
        <f t="array" ref="V469">INDEX($H469:$K469,0,MATCH(V$448,$H$448:$K$448,0))*HLOOKUP(V$447,$J$444:$R$445,2)</f>
        <v>0</v>
      </c>
      <c r="W469" s="1004" cm="1">
        <f t="array" ref="W469">INDEX($H469:$K469,0,MATCH(W$448,$H$448:$K$448,0))*HLOOKUP(W$447,$J$444:$R$445,2)</f>
        <v>1</v>
      </c>
      <c r="X469" s="1004" cm="1">
        <f t="array" ref="X469">INDEX($H469:$K469,0,MATCH(X$448,$H$448:$K$448,0))*HLOOKUP(X$447,$J$444:$R$445,2)</f>
        <v>1</v>
      </c>
      <c r="Y469" s="1004" cm="1">
        <f t="array" ref="Y469">INDEX($H469:$K469,0,MATCH(Y$448,$H$448:$K$448,0))*HLOOKUP(Y$447,$J$444:$R$445,2)</f>
        <v>1</v>
      </c>
      <c r="Z469" s="1004" cm="1">
        <f t="array" ref="Z469">INDEX($H469:$K469,0,MATCH(Z$448,$H$448:$K$448,0))*HLOOKUP(Z$447,$J$444:$R$445,2)</f>
        <v>0</v>
      </c>
      <c r="AA469" s="1004" cm="1">
        <f t="array" ref="AA469">INDEX($H469:$K469,0,MATCH(AA$448,$H$448:$K$448,0))*HLOOKUP(AA$447,$J$444:$R$445,2)</f>
        <v>1</v>
      </c>
      <c r="AB469" s="1004" cm="1">
        <f t="array" ref="AB469">INDEX($H469:$K469,0,MATCH(AB$448,$H$448:$K$448,0))*HLOOKUP(AB$447,$J$444:$R$445,2)</f>
        <v>1</v>
      </c>
      <c r="AC469" s="1004" cm="1">
        <f t="array" ref="AC469">INDEX($H469:$K469,0,MATCH(AC$448,$H$448:$K$448,0))*HLOOKUP(AC$447,$J$444:$R$445,2)</f>
        <v>1</v>
      </c>
      <c r="AD469" s="1004" cm="1">
        <f t="array" ref="AD469">INDEX($H469:$K469,0,MATCH(AD$448,$H$448:$K$448,0))*HLOOKUP(AD$447,$J$444:$R$445,2)</f>
        <v>0</v>
      </c>
      <c r="AE469" s="1004" cm="1">
        <f t="array" ref="AE469">INDEX($H469:$K469,0,MATCH(AE$448,$H$448:$K$448,0))*HLOOKUP(AE$447,$J$444:$R$445,2)</f>
        <v>1</v>
      </c>
      <c r="AF469" s="1004" cm="1">
        <f t="array" ref="AF469">INDEX($H469:$K469,0,MATCH(AF$448,$H$448:$K$448,0))*HLOOKUP(AF$447,$J$444:$R$445,2)</f>
        <v>1</v>
      </c>
      <c r="AG469" s="1004" cm="1">
        <f t="array" ref="AG469">INDEX($H469:$K469,0,MATCH(AG$448,$H$448:$K$448,0))*HLOOKUP(AG$447,$J$444:$R$445,2)</f>
        <v>1</v>
      </c>
      <c r="AH469" s="1004" cm="1">
        <f t="array" ref="AH469">INDEX($H469:$K469,0,MATCH(AH$448,$H$448:$K$448,0))*HLOOKUP(AH$447,$J$444:$R$445,2)</f>
        <v>0</v>
      </c>
      <c r="AI469" s="1004" cm="1">
        <f t="array" ref="AI469">INDEX($H469:$K469,0,MATCH(AI$448,$H$448:$K$448,0))*HLOOKUP(AI$447,$J$444:$R$445,2)</f>
        <v>1</v>
      </c>
      <c r="AJ469" s="1004" cm="1">
        <f t="array" ref="AJ469">INDEX($H469:$K469,0,MATCH(AJ$448,$H$448:$K$448,0))*HLOOKUP(AJ$447,$J$444:$R$445,2)</f>
        <v>1</v>
      </c>
      <c r="AK469" s="1004" cm="1">
        <f t="array" ref="AK469">INDEX($H469:$K469,0,MATCH(AK$448,$H$448:$K$448,0))*HLOOKUP(AK$447,$J$444:$R$445,2)</f>
        <v>1</v>
      </c>
      <c r="AL469" s="1004" cm="1">
        <f t="array" ref="AL469">INDEX($H469:$K469,0,MATCH(AL$448,$H$448:$K$448,0))*HLOOKUP(AL$447,$J$444:$R$445,2)</f>
        <v>0</v>
      </c>
      <c r="AM469" s="1004" cm="1">
        <f t="array" ref="AM469">INDEX($H469:$K469,0,MATCH(AM$448,$H$448:$K$448,0))*HLOOKUP(AM$447,$J$444:$R$445,2)</f>
        <v>1</v>
      </c>
      <c r="AN469" s="1004" cm="1">
        <f t="array" ref="AN469">INDEX($H469:$K469,0,MATCH(AN$448,$H$448:$K$448,0))*HLOOKUP(AN$447,$J$444:$R$445,2)</f>
        <v>1</v>
      </c>
      <c r="AO469" s="1004" cm="1">
        <f t="array" ref="AO469">INDEX($H469:$K469,0,MATCH(AO$448,$H$448:$K$448,0))*HLOOKUP(AO$447,$J$444:$R$445,2)</f>
        <v>1</v>
      </c>
      <c r="AP469" s="1004" cm="1">
        <f t="array" ref="AP469">INDEX($H469:$K469,0,MATCH(AP$448,$H$448:$K$448,0))*HLOOKUP(AP$447,$J$444:$R$445,2)</f>
        <v>0</v>
      </c>
      <c r="AQ469" s="1004" cm="1">
        <f t="array" ref="AQ469">INDEX($H469:$K469,0,MATCH(AQ$448,$H$448:$K$448,0))*HLOOKUP(AQ$447,$J$444:$R$445,2)</f>
        <v>1</v>
      </c>
      <c r="AR469" s="1004" cm="1">
        <f t="array" ref="AR469">INDEX($H469:$K469,0,MATCH(AR$448,$H$448:$K$448,0))*HLOOKUP(AR$447,$J$444:$R$445,2)</f>
        <v>1</v>
      </c>
      <c r="AS469" s="1004" cm="1">
        <f t="array" ref="AS469">INDEX($H469:$K469,0,MATCH(AS$448,$H$448:$K$448,0))*HLOOKUP(AS$447,$J$444:$R$445,2)</f>
        <v>1</v>
      </c>
      <c r="AT469" s="1004" cm="1">
        <f t="array" ref="AT469">INDEX($H469:$K469,0,MATCH(AT$448,$H$448:$K$448,0))*HLOOKUP(AT$447,$J$444:$R$445,2)</f>
        <v>0</v>
      </c>
      <c r="AU469" s="1004"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4" cm="1">
        <f t="array" ref="L470">INDEX($H470:$K470,0,MATCH(L$448,$H$448:$K$448,0))*HLOOKUP(L$447,$J$444:$R$445,2)</f>
        <v>1</v>
      </c>
      <c r="M470" s="1004" cm="1">
        <f t="array" ref="M470">INDEX($H470:$K470,0,MATCH(M$448,$H$448:$K$448,0))*HLOOKUP(M$447,$J$444:$R$445,2)</f>
        <v>0</v>
      </c>
      <c r="N470" s="1004" cm="1">
        <f t="array" ref="N470">INDEX($H470:$K470,0,MATCH(N$448,$H$448:$K$448,0))*HLOOKUP(N$447,$J$444:$R$445,2)</f>
        <v>0</v>
      </c>
      <c r="O470" s="1004" cm="1">
        <f t="array" ref="O470">INDEX($H470:$K470,0,MATCH(O$448,$H$448:$K$448,0))*HLOOKUP(O$447,$J$444:$R$445,2)</f>
        <v>0</v>
      </c>
      <c r="P470" s="1004" cm="1">
        <f t="array" ref="P470">INDEX($H470:$K470,0,MATCH(P$448,$H$448:$K$448,0))*HLOOKUP(P$447,$J$444:$R$445,2)</f>
        <v>1</v>
      </c>
      <c r="Q470" s="1004" cm="1">
        <f t="array" ref="Q470">INDEX($H470:$K470,0,MATCH(Q$448,$H$448:$K$448,0))*HLOOKUP(Q$447,$J$444:$R$445,2)</f>
        <v>0</v>
      </c>
      <c r="R470" s="1004" cm="1">
        <f t="array" ref="R470">INDEX($H470:$K470,0,MATCH(R$448,$H$448:$K$448,0))*HLOOKUP(R$447,$J$444:$R$445,2)</f>
        <v>0</v>
      </c>
      <c r="S470" s="1004" cm="1">
        <f t="array" ref="S470">INDEX($H470:$K470,0,MATCH(S$448,$H$448:$K$448,0))*HLOOKUP(S$447,$J$444:$R$445,2)</f>
        <v>0</v>
      </c>
      <c r="T470" s="1004" cm="1">
        <f t="array" ref="T470">INDEX($H470:$K470,0,MATCH(T$448,$H$448:$K$448,0))*HLOOKUP(T$447,$J$444:$R$445,2)</f>
        <v>1</v>
      </c>
      <c r="U470" s="1004" cm="1">
        <f t="array" ref="U470">INDEX($H470:$K470,0,MATCH(U$448,$H$448:$K$448,0))*HLOOKUP(U$447,$J$444:$R$445,2)</f>
        <v>0</v>
      </c>
      <c r="V470" s="1004" cm="1">
        <f t="array" ref="V470">INDEX($H470:$K470,0,MATCH(V$448,$H$448:$K$448,0))*HLOOKUP(V$447,$J$444:$R$445,2)</f>
        <v>0</v>
      </c>
      <c r="W470" s="1004" cm="1">
        <f t="array" ref="W470">INDEX($H470:$K470,0,MATCH(W$448,$H$448:$K$448,0))*HLOOKUP(W$447,$J$444:$R$445,2)</f>
        <v>0</v>
      </c>
      <c r="X470" s="1004" cm="1">
        <f t="array" ref="X470">INDEX($H470:$K470,0,MATCH(X$448,$H$448:$K$448,0))*HLOOKUP(X$447,$J$444:$R$445,2)</f>
        <v>1</v>
      </c>
      <c r="Y470" s="1004" cm="1">
        <f t="array" ref="Y470">INDEX($H470:$K470,0,MATCH(Y$448,$H$448:$K$448,0))*HLOOKUP(Y$447,$J$444:$R$445,2)</f>
        <v>0</v>
      </c>
      <c r="Z470" s="1004" cm="1">
        <f t="array" ref="Z470">INDEX($H470:$K470,0,MATCH(Z$448,$H$448:$K$448,0))*HLOOKUP(Z$447,$J$444:$R$445,2)</f>
        <v>0</v>
      </c>
      <c r="AA470" s="1004" cm="1">
        <f t="array" ref="AA470">INDEX($H470:$K470,0,MATCH(AA$448,$H$448:$K$448,0))*HLOOKUP(AA$447,$J$444:$R$445,2)</f>
        <v>0</v>
      </c>
      <c r="AB470" s="1004" cm="1">
        <f t="array" ref="AB470">INDEX($H470:$K470,0,MATCH(AB$448,$H$448:$K$448,0))*HLOOKUP(AB$447,$J$444:$R$445,2)</f>
        <v>1</v>
      </c>
      <c r="AC470" s="1004" cm="1">
        <f t="array" ref="AC470">INDEX($H470:$K470,0,MATCH(AC$448,$H$448:$K$448,0))*HLOOKUP(AC$447,$J$444:$R$445,2)</f>
        <v>0</v>
      </c>
      <c r="AD470" s="1004" cm="1">
        <f t="array" ref="AD470">INDEX($H470:$K470,0,MATCH(AD$448,$H$448:$K$448,0))*HLOOKUP(AD$447,$J$444:$R$445,2)</f>
        <v>0</v>
      </c>
      <c r="AE470" s="1004" cm="1">
        <f t="array" ref="AE470">INDEX($H470:$K470,0,MATCH(AE$448,$H$448:$K$448,0))*HLOOKUP(AE$447,$J$444:$R$445,2)</f>
        <v>0</v>
      </c>
      <c r="AF470" s="1004" cm="1">
        <f t="array" ref="AF470">INDEX($H470:$K470,0,MATCH(AF$448,$H$448:$K$448,0))*HLOOKUP(AF$447,$J$444:$R$445,2)</f>
        <v>1</v>
      </c>
      <c r="AG470" s="1004" cm="1">
        <f t="array" ref="AG470">INDEX($H470:$K470,0,MATCH(AG$448,$H$448:$K$448,0))*HLOOKUP(AG$447,$J$444:$R$445,2)</f>
        <v>0</v>
      </c>
      <c r="AH470" s="1004" cm="1">
        <f t="array" ref="AH470">INDEX($H470:$K470,0,MATCH(AH$448,$H$448:$K$448,0))*HLOOKUP(AH$447,$J$444:$R$445,2)</f>
        <v>0</v>
      </c>
      <c r="AI470" s="1004" cm="1">
        <f t="array" ref="AI470">INDEX($H470:$K470,0,MATCH(AI$448,$H$448:$K$448,0))*HLOOKUP(AI$447,$J$444:$R$445,2)</f>
        <v>0</v>
      </c>
      <c r="AJ470" s="1004" cm="1">
        <f t="array" ref="AJ470">INDEX($H470:$K470,0,MATCH(AJ$448,$H$448:$K$448,0))*HLOOKUP(AJ$447,$J$444:$R$445,2)</f>
        <v>1</v>
      </c>
      <c r="AK470" s="1004" cm="1">
        <f t="array" ref="AK470">INDEX($H470:$K470,0,MATCH(AK$448,$H$448:$K$448,0))*HLOOKUP(AK$447,$J$444:$R$445,2)</f>
        <v>0</v>
      </c>
      <c r="AL470" s="1004" cm="1">
        <f t="array" ref="AL470">INDEX($H470:$K470,0,MATCH(AL$448,$H$448:$K$448,0))*HLOOKUP(AL$447,$J$444:$R$445,2)</f>
        <v>0</v>
      </c>
      <c r="AM470" s="1004" cm="1">
        <f t="array" ref="AM470">INDEX($H470:$K470,0,MATCH(AM$448,$H$448:$K$448,0))*HLOOKUP(AM$447,$J$444:$R$445,2)</f>
        <v>0</v>
      </c>
      <c r="AN470" s="1004" cm="1">
        <f t="array" ref="AN470">INDEX($H470:$K470,0,MATCH(AN$448,$H$448:$K$448,0))*HLOOKUP(AN$447,$J$444:$R$445,2)</f>
        <v>1</v>
      </c>
      <c r="AO470" s="1004" cm="1">
        <f t="array" ref="AO470">INDEX($H470:$K470,0,MATCH(AO$448,$H$448:$K$448,0))*HLOOKUP(AO$447,$J$444:$R$445,2)</f>
        <v>0</v>
      </c>
      <c r="AP470" s="1004" cm="1">
        <f t="array" ref="AP470">INDEX($H470:$K470,0,MATCH(AP$448,$H$448:$K$448,0))*HLOOKUP(AP$447,$J$444:$R$445,2)</f>
        <v>0</v>
      </c>
      <c r="AQ470" s="1004" cm="1">
        <f t="array" ref="AQ470">INDEX($H470:$K470,0,MATCH(AQ$448,$H$448:$K$448,0))*HLOOKUP(AQ$447,$J$444:$R$445,2)</f>
        <v>0</v>
      </c>
      <c r="AR470" s="1004" cm="1">
        <f t="array" ref="AR470">INDEX($H470:$K470,0,MATCH(AR$448,$H$448:$K$448,0))*HLOOKUP(AR$447,$J$444:$R$445,2)</f>
        <v>1</v>
      </c>
      <c r="AS470" s="1004" cm="1">
        <f t="array" ref="AS470">INDEX($H470:$K470,0,MATCH(AS$448,$H$448:$K$448,0))*HLOOKUP(AS$447,$J$444:$R$445,2)</f>
        <v>0</v>
      </c>
      <c r="AT470" s="1004" cm="1">
        <f t="array" ref="AT470">INDEX($H470:$K470,0,MATCH(AT$448,$H$448:$K$448,0))*HLOOKUP(AT$447,$J$444:$R$445,2)</f>
        <v>0</v>
      </c>
      <c r="AU470" s="1004"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4" cm="1">
        <f t="array" ref="L471">INDEX($H471:$K471,0,MATCH(L$448,$H$448:$K$448,0))*HLOOKUP(L$447,$J$444:$R$445,2)</f>
        <v>1</v>
      </c>
      <c r="M471" s="1004" cm="1">
        <f t="array" ref="M471">INDEX($H471:$K471,0,MATCH(M$448,$H$448:$K$448,0))*HLOOKUP(M$447,$J$444:$R$445,2)</f>
        <v>1</v>
      </c>
      <c r="N471" s="1004" cm="1">
        <f t="array" ref="N471">INDEX($H471:$K471,0,MATCH(N$448,$H$448:$K$448,0))*HLOOKUP(N$447,$J$444:$R$445,2)</f>
        <v>1</v>
      </c>
      <c r="O471" s="1004" cm="1">
        <f t="array" ref="O471">INDEX($H471:$K471,0,MATCH(O$448,$H$448:$K$448,0))*HLOOKUP(O$447,$J$444:$R$445,2)</f>
        <v>0</v>
      </c>
      <c r="P471" s="1004" cm="1">
        <f t="array" ref="P471">INDEX($H471:$K471,0,MATCH(P$448,$H$448:$K$448,0))*HLOOKUP(P$447,$J$444:$R$445,2)</f>
        <v>1</v>
      </c>
      <c r="Q471" s="1004" cm="1">
        <f t="array" ref="Q471">INDEX($H471:$K471,0,MATCH(Q$448,$H$448:$K$448,0))*HLOOKUP(Q$447,$J$444:$R$445,2)</f>
        <v>1</v>
      </c>
      <c r="R471" s="1004" cm="1">
        <f t="array" ref="R471">INDEX($H471:$K471,0,MATCH(R$448,$H$448:$K$448,0))*HLOOKUP(R$447,$J$444:$R$445,2)</f>
        <v>1</v>
      </c>
      <c r="S471" s="1004" cm="1">
        <f t="array" ref="S471">INDEX($H471:$K471,0,MATCH(S$448,$H$448:$K$448,0))*HLOOKUP(S$447,$J$444:$R$445,2)</f>
        <v>0</v>
      </c>
      <c r="T471" s="1004" cm="1">
        <f t="array" ref="T471">INDEX($H471:$K471,0,MATCH(T$448,$H$448:$K$448,0))*HLOOKUP(T$447,$J$444:$R$445,2)</f>
        <v>1</v>
      </c>
      <c r="U471" s="1004" cm="1">
        <f t="array" ref="U471">INDEX($H471:$K471,0,MATCH(U$448,$H$448:$K$448,0))*HLOOKUP(U$447,$J$444:$R$445,2)</f>
        <v>1</v>
      </c>
      <c r="V471" s="1004" cm="1">
        <f t="array" ref="V471">INDEX($H471:$K471,0,MATCH(V$448,$H$448:$K$448,0))*HLOOKUP(V$447,$J$444:$R$445,2)</f>
        <v>1</v>
      </c>
      <c r="W471" s="1004" cm="1">
        <f t="array" ref="W471">INDEX($H471:$K471,0,MATCH(W$448,$H$448:$K$448,0))*HLOOKUP(W$447,$J$444:$R$445,2)</f>
        <v>0</v>
      </c>
      <c r="X471" s="1004" cm="1">
        <f t="array" ref="X471">INDEX($H471:$K471,0,MATCH(X$448,$H$448:$K$448,0))*HLOOKUP(X$447,$J$444:$R$445,2)</f>
        <v>1</v>
      </c>
      <c r="Y471" s="1004" cm="1">
        <f t="array" ref="Y471">INDEX($H471:$K471,0,MATCH(Y$448,$H$448:$K$448,0))*HLOOKUP(Y$447,$J$444:$R$445,2)</f>
        <v>1</v>
      </c>
      <c r="Z471" s="1004" cm="1">
        <f t="array" ref="Z471">INDEX($H471:$K471,0,MATCH(Z$448,$H$448:$K$448,0))*HLOOKUP(Z$447,$J$444:$R$445,2)</f>
        <v>1</v>
      </c>
      <c r="AA471" s="1004" cm="1">
        <f t="array" ref="AA471">INDEX($H471:$K471,0,MATCH(AA$448,$H$448:$K$448,0))*HLOOKUP(AA$447,$J$444:$R$445,2)</f>
        <v>0</v>
      </c>
      <c r="AB471" s="1004" cm="1">
        <f t="array" ref="AB471">INDEX($H471:$K471,0,MATCH(AB$448,$H$448:$K$448,0))*HLOOKUP(AB$447,$J$444:$R$445,2)</f>
        <v>1</v>
      </c>
      <c r="AC471" s="1004" cm="1">
        <f t="array" ref="AC471">INDEX($H471:$K471,0,MATCH(AC$448,$H$448:$K$448,0))*HLOOKUP(AC$447,$J$444:$R$445,2)</f>
        <v>1</v>
      </c>
      <c r="AD471" s="1004" cm="1">
        <f t="array" ref="AD471">INDEX($H471:$K471,0,MATCH(AD$448,$H$448:$K$448,0))*HLOOKUP(AD$447,$J$444:$R$445,2)</f>
        <v>1</v>
      </c>
      <c r="AE471" s="1004" cm="1">
        <f t="array" ref="AE471">INDEX($H471:$K471,0,MATCH(AE$448,$H$448:$K$448,0))*HLOOKUP(AE$447,$J$444:$R$445,2)</f>
        <v>0</v>
      </c>
      <c r="AF471" s="1004" cm="1">
        <f t="array" ref="AF471">INDEX($H471:$K471,0,MATCH(AF$448,$H$448:$K$448,0))*HLOOKUP(AF$447,$J$444:$R$445,2)</f>
        <v>1</v>
      </c>
      <c r="AG471" s="1004" cm="1">
        <f t="array" ref="AG471">INDEX($H471:$K471,0,MATCH(AG$448,$H$448:$K$448,0))*HLOOKUP(AG$447,$J$444:$R$445,2)</f>
        <v>1</v>
      </c>
      <c r="AH471" s="1004" cm="1">
        <f t="array" ref="AH471">INDEX($H471:$K471,0,MATCH(AH$448,$H$448:$K$448,0))*HLOOKUP(AH$447,$J$444:$R$445,2)</f>
        <v>1</v>
      </c>
      <c r="AI471" s="1004" cm="1">
        <f t="array" ref="AI471">INDEX($H471:$K471,0,MATCH(AI$448,$H$448:$K$448,0))*HLOOKUP(AI$447,$J$444:$R$445,2)</f>
        <v>0</v>
      </c>
      <c r="AJ471" s="1004" cm="1">
        <f t="array" ref="AJ471">INDEX($H471:$K471,0,MATCH(AJ$448,$H$448:$K$448,0))*HLOOKUP(AJ$447,$J$444:$R$445,2)</f>
        <v>1</v>
      </c>
      <c r="AK471" s="1004" cm="1">
        <f t="array" ref="AK471">INDEX($H471:$K471,0,MATCH(AK$448,$H$448:$K$448,0))*HLOOKUP(AK$447,$J$444:$R$445,2)</f>
        <v>1</v>
      </c>
      <c r="AL471" s="1004" cm="1">
        <f t="array" ref="AL471">INDEX($H471:$K471,0,MATCH(AL$448,$H$448:$K$448,0))*HLOOKUP(AL$447,$J$444:$R$445,2)</f>
        <v>1</v>
      </c>
      <c r="AM471" s="1004" cm="1">
        <f t="array" ref="AM471">INDEX($H471:$K471,0,MATCH(AM$448,$H$448:$K$448,0))*HLOOKUP(AM$447,$J$444:$R$445,2)</f>
        <v>0</v>
      </c>
      <c r="AN471" s="1004" cm="1">
        <f t="array" ref="AN471">INDEX($H471:$K471,0,MATCH(AN$448,$H$448:$K$448,0))*HLOOKUP(AN$447,$J$444:$R$445,2)</f>
        <v>1</v>
      </c>
      <c r="AO471" s="1004" cm="1">
        <f t="array" ref="AO471">INDEX($H471:$K471,0,MATCH(AO$448,$H$448:$K$448,0))*HLOOKUP(AO$447,$J$444:$R$445,2)</f>
        <v>1</v>
      </c>
      <c r="AP471" s="1004" cm="1">
        <f t="array" ref="AP471">INDEX($H471:$K471,0,MATCH(AP$448,$H$448:$K$448,0))*HLOOKUP(AP$447,$J$444:$R$445,2)</f>
        <v>1</v>
      </c>
      <c r="AQ471" s="1004" cm="1">
        <f t="array" ref="AQ471">INDEX($H471:$K471,0,MATCH(AQ$448,$H$448:$K$448,0))*HLOOKUP(AQ$447,$J$444:$R$445,2)</f>
        <v>0</v>
      </c>
      <c r="AR471" s="1004" cm="1">
        <f t="array" ref="AR471">INDEX($H471:$K471,0,MATCH(AR$448,$H$448:$K$448,0))*HLOOKUP(AR$447,$J$444:$R$445,2)</f>
        <v>1</v>
      </c>
      <c r="AS471" s="1004" cm="1">
        <f t="array" ref="AS471">INDEX($H471:$K471,0,MATCH(AS$448,$H$448:$K$448,0))*HLOOKUP(AS$447,$J$444:$R$445,2)</f>
        <v>1</v>
      </c>
      <c r="AT471" s="1004" cm="1">
        <f t="array" ref="AT471">INDEX($H471:$K471,0,MATCH(AT$448,$H$448:$K$448,0))*HLOOKUP(AT$447,$J$444:$R$445,2)</f>
        <v>1</v>
      </c>
      <c r="AU471" s="1004"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4" cm="1">
        <f t="array" ref="L472">INDEX($H472:$K472,0,MATCH(L$448,$H$448:$K$448,0))*HLOOKUP(L$447,$J$444:$R$445,2)</f>
        <v>1</v>
      </c>
      <c r="M472" s="1004" cm="1">
        <f t="array" ref="M472">INDEX($H472:$K472,0,MATCH(M$448,$H$448:$K$448,0))*HLOOKUP(M$447,$J$444:$R$445,2)</f>
        <v>1</v>
      </c>
      <c r="N472" s="1004" cm="1">
        <f t="array" ref="N472">INDEX($H472:$K472,0,MATCH(N$448,$H$448:$K$448,0))*HLOOKUP(N$447,$J$444:$R$445,2)</f>
        <v>1</v>
      </c>
      <c r="O472" s="1004" cm="1">
        <f t="array" ref="O472">INDEX($H472:$K472,0,MATCH(O$448,$H$448:$K$448,0))*HLOOKUP(O$447,$J$444:$R$445,2)</f>
        <v>0</v>
      </c>
      <c r="P472" s="1004" cm="1">
        <f t="array" ref="P472">INDEX($H472:$K472,0,MATCH(P$448,$H$448:$K$448,0))*HLOOKUP(P$447,$J$444:$R$445,2)</f>
        <v>1</v>
      </c>
      <c r="Q472" s="1004" cm="1">
        <f t="array" ref="Q472">INDEX($H472:$K472,0,MATCH(Q$448,$H$448:$K$448,0))*HLOOKUP(Q$447,$J$444:$R$445,2)</f>
        <v>1</v>
      </c>
      <c r="R472" s="1004" cm="1">
        <f t="array" ref="R472">INDEX($H472:$K472,0,MATCH(R$448,$H$448:$K$448,0))*HLOOKUP(R$447,$J$444:$R$445,2)</f>
        <v>1</v>
      </c>
      <c r="S472" s="1004" cm="1">
        <f t="array" ref="S472">INDEX($H472:$K472,0,MATCH(S$448,$H$448:$K$448,0))*HLOOKUP(S$447,$J$444:$R$445,2)</f>
        <v>0</v>
      </c>
      <c r="T472" s="1004" cm="1">
        <f t="array" ref="T472">INDEX($H472:$K472,0,MATCH(T$448,$H$448:$K$448,0))*HLOOKUP(T$447,$J$444:$R$445,2)</f>
        <v>1</v>
      </c>
      <c r="U472" s="1004" cm="1">
        <f t="array" ref="U472">INDEX($H472:$K472,0,MATCH(U$448,$H$448:$K$448,0))*HLOOKUP(U$447,$J$444:$R$445,2)</f>
        <v>1</v>
      </c>
      <c r="V472" s="1004" cm="1">
        <f t="array" ref="V472">INDEX($H472:$K472,0,MATCH(V$448,$H$448:$K$448,0))*HLOOKUP(V$447,$J$444:$R$445,2)</f>
        <v>1</v>
      </c>
      <c r="W472" s="1004" cm="1">
        <f t="array" ref="W472">INDEX($H472:$K472,0,MATCH(W$448,$H$448:$K$448,0))*HLOOKUP(W$447,$J$444:$R$445,2)</f>
        <v>0</v>
      </c>
      <c r="X472" s="1004" cm="1">
        <f t="array" ref="X472">INDEX($H472:$K472,0,MATCH(X$448,$H$448:$K$448,0))*HLOOKUP(X$447,$J$444:$R$445,2)</f>
        <v>1</v>
      </c>
      <c r="Y472" s="1004" cm="1">
        <f t="array" ref="Y472">INDEX($H472:$K472,0,MATCH(Y$448,$H$448:$K$448,0))*HLOOKUP(Y$447,$J$444:$R$445,2)</f>
        <v>1</v>
      </c>
      <c r="Z472" s="1004" cm="1">
        <f t="array" ref="Z472">INDEX($H472:$K472,0,MATCH(Z$448,$H$448:$K$448,0))*HLOOKUP(Z$447,$J$444:$R$445,2)</f>
        <v>1</v>
      </c>
      <c r="AA472" s="1004" cm="1">
        <f t="array" ref="AA472">INDEX($H472:$K472,0,MATCH(AA$448,$H$448:$K$448,0))*HLOOKUP(AA$447,$J$444:$R$445,2)</f>
        <v>0</v>
      </c>
      <c r="AB472" s="1004" cm="1">
        <f t="array" ref="AB472">INDEX($H472:$K472,0,MATCH(AB$448,$H$448:$K$448,0))*HLOOKUP(AB$447,$J$444:$R$445,2)</f>
        <v>1</v>
      </c>
      <c r="AC472" s="1004" cm="1">
        <f t="array" ref="AC472">INDEX($H472:$K472,0,MATCH(AC$448,$H$448:$K$448,0))*HLOOKUP(AC$447,$J$444:$R$445,2)</f>
        <v>1</v>
      </c>
      <c r="AD472" s="1004" cm="1">
        <f t="array" ref="AD472">INDEX($H472:$K472,0,MATCH(AD$448,$H$448:$K$448,0))*HLOOKUP(AD$447,$J$444:$R$445,2)</f>
        <v>1</v>
      </c>
      <c r="AE472" s="1004" cm="1">
        <f t="array" ref="AE472">INDEX($H472:$K472,0,MATCH(AE$448,$H$448:$K$448,0))*HLOOKUP(AE$447,$J$444:$R$445,2)</f>
        <v>0</v>
      </c>
      <c r="AF472" s="1004" cm="1">
        <f t="array" ref="AF472">INDEX($H472:$K472,0,MATCH(AF$448,$H$448:$K$448,0))*HLOOKUP(AF$447,$J$444:$R$445,2)</f>
        <v>1</v>
      </c>
      <c r="AG472" s="1004" cm="1">
        <f t="array" ref="AG472">INDEX($H472:$K472,0,MATCH(AG$448,$H$448:$K$448,0))*HLOOKUP(AG$447,$J$444:$R$445,2)</f>
        <v>1</v>
      </c>
      <c r="AH472" s="1004" cm="1">
        <f t="array" ref="AH472">INDEX($H472:$K472,0,MATCH(AH$448,$H$448:$K$448,0))*HLOOKUP(AH$447,$J$444:$R$445,2)</f>
        <v>1</v>
      </c>
      <c r="AI472" s="1004" cm="1">
        <f t="array" ref="AI472">INDEX($H472:$K472,0,MATCH(AI$448,$H$448:$K$448,0))*HLOOKUP(AI$447,$J$444:$R$445,2)</f>
        <v>0</v>
      </c>
      <c r="AJ472" s="1004" cm="1">
        <f t="array" ref="AJ472">INDEX($H472:$K472,0,MATCH(AJ$448,$H$448:$K$448,0))*HLOOKUP(AJ$447,$J$444:$R$445,2)</f>
        <v>1</v>
      </c>
      <c r="AK472" s="1004" cm="1">
        <f t="array" ref="AK472">INDEX($H472:$K472,0,MATCH(AK$448,$H$448:$K$448,0))*HLOOKUP(AK$447,$J$444:$R$445,2)</f>
        <v>1</v>
      </c>
      <c r="AL472" s="1004" cm="1">
        <f t="array" ref="AL472">INDEX($H472:$K472,0,MATCH(AL$448,$H$448:$K$448,0))*HLOOKUP(AL$447,$J$444:$R$445,2)</f>
        <v>1</v>
      </c>
      <c r="AM472" s="1004" cm="1">
        <f t="array" ref="AM472">INDEX($H472:$K472,0,MATCH(AM$448,$H$448:$K$448,0))*HLOOKUP(AM$447,$J$444:$R$445,2)</f>
        <v>0</v>
      </c>
      <c r="AN472" s="1004" cm="1">
        <f t="array" ref="AN472">INDEX($H472:$K472,0,MATCH(AN$448,$H$448:$K$448,0))*HLOOKUP(AN$447,$J$444:$R$445,2)</f>
        <v>1</v>
      </c>
      <c r="AO472" s="1004" cm="1">
        <f t="array" ref="AO472">INDEX($H472:$K472,0,MATCH(AO$448,$H$448:$K$448,0))*HLOOKUP(AO$447,$J$444:$R$445,2)</f>
        <v>1</v>
      </c>
      <c r="AP472" s="1004" cm="1">
        <f t="array" ref="AP472">INDEX($H472:$K472,0,MATCH(AP$448,$H$448:$K$448,0))*HLOOKUP(AP$447,$J$444:$R$445,2)</f>
        <v>1</v>
      </c>
      <c r="AQ472" s="1004" cm="1">
        <f t="array" ref="AQ472">INDEX($H472:$K472,0,MATCH(AQ$448,$H$448:$K$448,0))*HLOOKUP(AQ$447,$J$444:$R$445,2)</f>
        <v>0</v>
      </c>
      <c r="AR472" s="1004" cm="1">
        <f t="array" ref="AR472">INDEX($H472:$K472,0,MATCH(AR$448,$H$448:$K$448,0))*HLOOKUP(AR$447,$J$444:$R$445,2)</f>
        <v>1</v>
      </c>
      <c r="AS472" s="1004" cm="1">
        <f t="array" ref="AS472">INDEX($H472:$K472,0,MATCH(AS$448,$H$448:$K$448,0))*HLOOKUP(AS$447,$J$444:$R$445,2)</f>
        <v>1</v>
      </c>
      <c r="AT472" s="1004" cm="1">
        <f t="array" ref="AT472">INDEX($H472:$K472,0,MATCH(AT$448,$H$448:$K$448,0))*HLOOKUP(AT$447,$J$444:$R$445,2)</f>
        <v>1</v>
      </c>
      <c r="AU472" s="1004"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4" cm="1">
        <f t="array" ref="L473">INDEX($H473:$K473,0,MATCH(L$448,$H$448:$K$448,0))*HLOOKUP(L$447,$J$444:$R$445,2)</f>
        <v>0</v>
      </c>
      <c r="M473" s="1004" cm="1">
        <f t="array" ref="M473">INDEX($H473:$K473,0,MATCH(M$448,$H$448:$K$448,0))*HLOOKUP(M$447,$J$444:$R$445,2)</f>
        <v>0</v>
      </c>
      <c r="N473" s="1004" cm="1">
        <f t="array" ref="N473">INDEX($H473:$K473,0,MATCH(N$448,$H$448:$K$448,0))*HLOOKUP(N$447,$J$444:$R$445,2)</f>
        <v>0</v>
      </c>
      <c r="O473" s="1004" cm="1">
        <f t="array" ref="O473">INDEX($H473:$K473,0,MATCH(O$448,$H$448:$K$448,0))*HLOOKUP(O$447,$J$444:$R$445,2)</f>
        <v>0</v>
      </c>
      <c r="P473" s="1004" cm="1">
        <f t="array" ref="P473">INDEX($H473:$K473,0,MATCH(P$448,$H$448:$K$448,0))*HLOOKUP(P$447,$J$444:$R$445,2)</f>
        <v>0</v>
      </c>
      <c r="Q473" s="1004" cm="1">
        <f t="array" ref="Q473">INDEX($H473:$K473,0,MATCH(Q$448,$H$448:$K$448,0))*HLOOKUP(Q$447,$J$444:$R$445,2)</f>
        <v>0</v>
      </c>
      <c r="R473" s="1004" cm="1">
        <f t="array" ref="R473">INDEX($H473:$K473,0,MATCH(R$448,$H$448:$K$448,0))*HLOOKUP(R$447,$J$444:$R$445,2)</f>
        <v>0</v>
      </c>
      <c r="S473" s="1004" cm="1">
        <f t="array" ref="S473">INDEX($H473:$K473,0,MATCH(S$448,$H$448:$K$448,0))*HLOOKUP(S$447,$J$444:$R$445,2)</f>
        <v>0</v>
      </c>
      <c r="T473" s="1004" cm="1">
        <f t="array" ref="T473">INDEX($H473:$K473,0,MATCH(T$448,$H$448:$K$448,0))*HLOOKUP(T$447,$J$444:$R$445,2)</f>
        <v>0</v>
      </c>
      <c r="U473" s="1004" cm="1">
        <f t="array" ref="U473">INDEX($H473:$K473,0,MATCH(U$448,$H$448:$K$448,0))*HLOOKUP(U$447,$J$444:$R$445,2)</f>
        <v>0</v>
      </c>
      <c r="V473" s="1004" cm="1">
        <f t="array" ref="V473">INDEX($H473:$K473,0,MATCH(V$448,$H$448:$K$448,0))*HLOOKUP(V$447,$J$444:$R$445,2)</f>
        <v>0</v>
      </c>
      <c r="W473" s="1004" cm="1">
        <f t="array" ref="W473">INDEX($H473:$K473,0,MATCH(W$448,$H$448:$K$448,0))*HLOOKUP(W$447,$J$444:$R$445,2)</f>
        <v>0</v>
      </c>
      <c r="X473" s="1004" cm="1">
        <f t="array" ref="X473">INDEX($H473:$K473,0,MATCH(X$448,$H$448:$K$448,0))*HLOOKUP(X$447,$J$444:$R$445,2)</f>
        <v>0</v>
      </c>
      <c r="Y473" s="1004" cm="1">
        <f t="array" ref="Y473">INDEX($H473:$K473,0,MATCH(Y$448,$H$448:$K$448,0))*HLOOKUP(Y$447,$J$444:$R$445,2)</f>
        <v>0</v>
      </c>
      <c r="Z473" s="1004" cm="1">
        <f t="array" ref="Z473">INDEX($H473:$K473,0,MATCH(Z$448,$H$448:$K$448,0))*HLOOKUP(Z$447,$J$444:$R$445,2)</f>
        <v>0</v>
      </c>
      <c r="AA473" s="1004" cm="1">
        <f t="array" ref="AA473">INDEX($H473:$K473,0,MATCH(AA$448,$H$448:$K$448,0))*HLOOKUP(AA$447,$J$444:$R$445,2)</f>
        <v>0</v>
      </c>
      <c r="AB473" s="1004" cm="1">
        <f t="array" ref="AB473">INDEX($H473:$K473,0,MATCH(AB$448,$H$448:$K$448,0))*HLOOKUP(AB$447,$J$444:$R$445,2)</f>
        <v>0</v>
      </c>
      <c r="AC473" s="1004" cm="1">
        <f t="array" ref="AC473">INDEX($H473:$K473,0,MATCH(AC$448,$H$448:$K$448,0))*HLOOKUP(AC$447,$J$444:$R$445,2)</f>
        <v>0</v>
      </c>
      <c r="AD473" s="1004" cm="1">
        <f t="array" ref="AD473">INDEX($H473:$K473,0,MATCH(AD$448,$H$448:$K$448,0))*HLOOKUP(AD$447,$J$444:$R$445,2)</f>
        <v>0</v>
      </c>
      <c r="AE473" s="1004" cm="1">
        <f t="array" ref="AE473">INDEX($H473:$K473,0,MATCH(AE$448,$H$448:$K$448,0))*HLOOKUP(AE$447,$J$444:$R$445,2)</f>
        <v>0</v>
      </c>
      <c r="AF473" s="1004" cm="1">
        <f t="array" ref="AF473">INDEX($H473:$K473,0,MATCH(AF$448,$H$448:$K$448,0))*HLOOKUP(AF$447,$J$444:$R$445,2)</f>
        <v>0</v>
      </c>
      <c r="AG473" s="1004" cm="1">
        <f t="array" ref="AG473">INDEX($H473:$K473,0,MATCH(AG$448,$H$448:$K$448,0))*HLOOKUP(AG$447,$J$444:$R$445,2)</f>
        <v>0</v>
      </c>
      <c r="AH473" s="1004" cm="1">
        <f t="array" ref="AH473">INDEX($H473:$K473,0,MATCH(AH$448,$H$448:$K$448,0))*HLOOKUP(AH$447,$J$444:$R$445,2)</f>
        <v>0</v>
      </c>
      <c r="AI473" s="1004" cm="1">
        <f t="array" ref="AI473">INDEX($H473:$K473,0,MATCH(AI$448,$H$448:$K$448,0))*HLOOKUP(AI$447,$J$444:$R$445,2)</f>
        <v>0</v>
      </c>
      <c r="AJ473" s="1004" cm="1">
        <f t="array" ref="AJ473">INDEX($H473:$K473,0,MATCH(AJ$448,$H$448:$K$448,0))*HLOOKUP(AJ$447,$J$444:$R$445,2)</f>
        <v>0</v>
      </c>
      <c r="AK473" s="1004" cm="1">
        <f t="array" ref="AK473">INDEX($H473:$K473,0,MATCH(AK$448,$H$448:$K$448,0))*HLOOKUP(AK$447,$J$444:$R$445,2)</f>
        <v>0</v>
      </c>
      <c r="AL473" s="1004" cm="1">
        <f t="array" ref="AL473">INDEX($H473:$K473,0,MATCH(AL$448,$H$448:$K$448,0))*HLOOKUP(AL$447,$J$444:$R$445,2)</f>
        <v>0</v>
      </c>
      <c r="AM473" s="1004" cm="1">
        <f t="array" ref="AM473">INDEX($H473:$K473,0,MATCH(AM$448,$H$448:$K$448,0))*HLOOKUP(AM$447,$J$444:$R$445,2)</f>
        <v>0</v>
      </c>
      <c r="AN473" s="1004" cm="1">
        <f t="array" ref="AN473">INDEX($H473:$K473,0,MATCH(AN$448,$H$448:$K$448,0))*HLOOKUP(AN$447,$J$444:$R$445,2)</f>
        <v>0</v>
      </c>
      <c r="AO473" s="1004" cm="1">
        <f t="array" ref="AO473">INDEX($H473:$K473,0,MATCH(AO$448,$H$448:$K$448,0))*HLOOKUP(AO$447,$J$444:$R$445,2)</f>
        <v>0</v>
      </c>
      <c r="AP473" s="1004" cm="1">
        <f t="array" ref="AP473">INDEX($H473:$K473,0,MATCH(AP$448,$H$448:$K$448,0))*HLOOKUP(AP$447,$J$444:$R$445,2)</f>
        <v>0</v>
      </c>
      <c r="AQ473" s="1004" cm="1">
        <f t="array" ref="AQ473">INDEX($H473:$K473,0,MATCH(AQ$448,$H$448:$K$448,0))*HLOOKUP(AQ$447,$J$444:$R$445,2)</f>
        <v>0</v>
      </c>
      <c r="AR473" s="1004" cm="1">
        <f t="array" ref="AR473">INDEX($H473:$K473,0,MATCH(AR$448,$H$448:$K$448,0))*HLOOKUP(AR$447,$J$444:$R$445,2)</f>
        <v>0</v>
      </c>
      <c r="AS473" s="1004" cm="1">
        <f t="array" ref="AS473">INDEX($H473:$K473,0,MATCH(AS$448,$H$448:$K$448,0))*HLOOKUP(AS$447,$J$444:$R$445,2)</f>
        <v>0</v>
      </c>
      <c r="AT473" s="1004" cm="1">
        <f t="array" ref="AT473">INDEX($H473:$K473,0,MATCH(AT$448,$H$448:$K$448,0))*HLOOKUP(AT$447,$J$444:$R$445,2)</f>
        <v>0</v>
      </c>
      <c r="AU473" s="1004"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4" cm="1">
        <f t="array" ref="L474">INDEX($H474:$K474,0,MATCH(L$448,$H$448:$K$448,0))*HLOOKUP(L$447,$J$444:$R$445,2)</f>
        <v>0</v>
      </c>
      <c r="M474" s="1004" cm="1">
        <f t="array" ref="M474">INDEX($H474:$K474,0,MATCH(M$448,$H$448:$K$448,0))*HLOOKUP(M$447,$J$444:$R$445,2)</f>
        <v>0</v>
      </c>
      <c r="N474" s="1004" cm="1">
        <f t="array" ref="N474">INDEX($H474:$K474,0,MATCH(N$448,$H$448:$K$448,0))*HLOOKUP(N$447,$J$444:$R$445,2)</f>
        <v>0</v>
      </c>
      <c r="O474" s="1004" cm="1">
        <f t="array" ref="O474">INDEX($H474:$K474,0,MATCH(O$448,$H$448:$K$448,0))*HLOOKUP(O$447,$J$444:$R$445,2)</f>
        <v>0</v>
      </c>
      <c r="P474" s="1004" cm="1">
        <f t="array" ref="P474">INDEX($H474:$K474,0,MATCH(P$448,$H$448:$K$448,0))*HLOOKUP(P$447,$J$444:$R$445,2)</f>
        <v>0</v>
      </c>
      <c r="Q474" s="1004" cm="1">
        <f t="array" ref="Q474">INDEX($H474:$K474,0,MATCH(Q$448,$H$448:$K$448,0))*HLOOKUP(Q$447,$J$444:$R$445,2)</f>
        <v>0</v>
      </c>
      <c r="R474" s="1004" cm="1">
        <f t="array" ref="R474">INDEX($H474:$K474,0,MATCH(R$448,$H$448:$K$448,0))*HLOOKUP(R$447,$J$444:$R$445,2)</f>
        <v>0</v>
      </c>
      <c r="S474" s="1004" cm="1">
        <f t="array" ref="S474">INDEX($H474:$K474,0,MATCH(S$448,$H$448:$K$448,0))*HLOOKUP(S$447,$J$444:$R$445,2)</f>
        <v>0</v>
      </c>
      <c r="T474" s="1004" cm="1">
        <f t="array" ref="T474">INDEX($H474:$K474,0,MATCH(T$448,$H$448:$K$448,0))*HLOOKUP(T$447,$J$444:$R$445,2)</f>
        <v>0</v>
      </c>
      <c r="U474" s="1004" cm="1">
        <f t="array" ref="U474">INDEX($H474:$K474,0,MATCH(U$448,$H$448:$K$448,0))*HLOOKUP(U$447,$J$444:$R$445,2)</f>
        <v>0</v>
      </c>
      <c r="V474" s="1004" cm="1">
        <f t="array" ref="V474">INDEX($H474:$K474,0,MATCH(V$448,$H$448:$K$448,0))*HLOOKUP(V$447,$J$444:$R$445,2)</f>
        <v>0</v>
      </c>
      <c r="W474" s="1004" cm="1">
        <f t="array" ref="W474">INDEX($H474:$K474,0,MATCH(W$448,$H$448:$K$448,0))*HLOOKUP(W$447,$J$444:$R$445,2)</f>
        <v>0</v>
      </c>
      <c r="X474" s="1004" cm="1">
        <f t="array" ref="X474">INDEX($H474:$K474,0,MATCH(X$448,$H$448:$K$448,0))*HLOOKUP(X$447,$J$444:$R$445,2)</f>
        <v>0</v>
      </c>
      <c r="Y474" s="1004" cm="1">
        <f t="array" ref="Y474">INDEX($H474:$K474,0,MATCH(Y$448,$H$448:$K$448,0))*HLOOKUP(Y$447,$J$444:$R$445,2)</f>
        <v>0</v>
      </c>
      <c r="Z474" s="1004" cm="1">
        <f t="array" ref="Z474">INDEX($H474:$K474,0,MATCH(Z$448,$H$448:$K$448,0))*HLOOKUP(Z$447,$J$444:$R$445,2)</f>
        <v>0</v>
      </c>
      <c r="AA474" s="1004" cm="1">
        <f t="array" ref="AA474">INDEX($H474:$K474,0,MATCH(AA$448,$H$448:$K$448,0))*HLOOKUP(AA$447,$J$444:$R$445,2)</f>
        <v>0</v>
      </c>
      <c r="AB474" s="1004" cm="1">
        <f t="array" ref="AB474">INDEX($H474:$K474,0,MATCH(AB$448,$H$448:$K$448,0))*HLOOKUP(AB$447,$J$444:$R$445,2)</f>
        <v>0</v>
      </c>
      <c r="AC474" s="1004" cm="1">
        <f t="array" ref="AC474">INDEX($H474:$K474,0,MATCH(AC$448,$H$448:$K$448,0))*HLOOKUP(AC$447,$J$444:$R$445,2)</f>
        <v>0</v>
      </c>
      <c r="AD474" s="1004" cm="1">
        <f t="array" ref="AD474">INDEX($H474:$K474,0,MATCH(AD$448,$H$448:$K$448,0))*HLOOKUP(AD$447,$J$444:$R$445,2)</f>
        <v>0</v>
      </c>
      <c r="AE474" s="1004" cm="1">
        <f t="array" ref="AE474">INDEX($H474:$K474,0,MATCH(AE$448,$H$448:$K$448,0))*HLOOKUP(AE$447,$J$444:$R$445,2)</f>
        <v>0</v>
      </c>
      <c r="AF474" s="1004" cm="1">
        <f t="array" ref="AF474">INDEX($H474:$K474,0,MATCH(AF$448,$H$448:$K$448,0))*HLOOKUP(AF$447,$J$444:$R$445,2)</f>
        <v>0</v>
      </c>
      <c r="AG474" s="1004" cm="1">
        <f t="array" ref="AG474">INDEX($H474:$K474,0,MATCH(AG$448,$H$448:$K$448,0))*HLOOKUP(AG$447,$J$444:$R$445,2)</f>
        <v>0</v>
      </c>
      <c r="AH474" s="1004" cm="1">
        <f t="array" ref="AH474">INDEX($H474:$K474,0,MATCH(AH$448,$H$448:$K$448,0))*HLOOKUP(AH$447,$J$444:$R$445,2)</f>
        <v>0</v>
      </c>
      <c r="AI474" s="1004" cm="1">
        <f t="array" ref="AI474">INDEX($H474:$K474,0,MATCH(AI$448,$H$448:$K$448,0))*HLOOKUP(AI$447,$J$444:$R$445,2)</f>
        <v>0</v>
      </c>
      <c r="AJ474" s="1004" cm="1">
        <f t="array" ref="AJ474">INDEX($H474:$K474,0,MATCH(AJ$448,$H$448:$K$448,0))*HLOOKUP(AJ$447,$J$444:$R$445,2)</f>
        <v>0</v>
      </c>
      <c r="AK474" s="1004" cm="1">
        <f t="array" ref="AK474">INDEX($H474:$K474,0,MATCH(AK$448,$H$448:$K$448,0))*HLOOKUP(AK$447,$J$444:$R$445,2)</f>
        <v>0</v>
      </c>
      <c r="AL474" s="1004" cm="1">
        <f t="array" ref="AL474">INDEX($H474:$K474,0,MATCH(AL$448,$H$448:$K$448,0))*HLOOKUP(AL$447,$J$444:$R$445,2)</f>
        <v>0</v>
      </c>
      <c r="AM474" s="1004" cm="1">
        <f t="array" ref="AM474">INDEX($H474:$K474,0,MATCH(AM$448,$H$448:$K$448,0))*HLOOKUP(AM$447,$J$444:$R$445,2)</f>
        <v>0</v>
      </c>
      <c r="AN474" s="1004" cm="1">
        <f t="array" ref="AN474">INDEX($H474:$K474,0,MATCH(AN$448,$H$448:$K$448,0))*HLOOKUP(AN$447,$J$444:$R$445,2)</f>
        <v>0</v>
      </c>
      <c r="AO474" s="1004" cm="1">
        <f t="array" ref="AO474">INDEX($H474:$K474,0,MATCH(AO$448,$H$448:$K$448,0))*HLOOKUP(AO$447,$J$444:$R$445,2)</f>
        <v>0</v>
      </c>
      <c r="AP474" s="1004" cm="1">
        <f t="array" ref="AP474">INDEX($H474:$K474,0,MATCH(AP$448,$H$448:$K$448,0))*HLOOKUP(AP$447,$J$444:$R$445,2)</f>
        <v>0</v>
      </c>
      <c r="AQ474" s="1004" cm="1">
        <f t="array" ref="AQ474">INDEX($H474:$K474,0,MATCH(AQ$448,$H$448:$K$448,0))*HLOOKUP(AQ$447,$J$444:$R$445,2)</f>
        <v>0</v>
      </c>
      <c r="AR474" s="1004" cm="1">
        <f t="array" ref="AR474">INDEX($H474:$K474,0,MATCH(AR$448,$H$448:$K$448,0))*HLOOKUP(AR$447,$J$444:$R$445,2)</f>
        <v>0</v>
      </c>
      <c r="AS474" s="1004" cm="1">
        <f t="array" ref="AS474">INDEX($H474:$K474,0,MATCH(AS$448,$H$448:$K$448,0))*HLOOKUP(AS$447,$J$444:$R$445,2)</f>
        <v>0</v>
      </c>
      <c r="AT474" s="1004" cm="1">
        <f t="array" ref="AT474">INDEX($H474:$K474,0,MATCH(AT$448,$H$448:$K$448,0))*HLOOKUP(AT$447,$J$444:$R$445,2)</f>
        <v>0</v>
      </c>
      <c r="AU474" s="1004"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4" cm="1">
        <f t="array" ref="L475">INDEX($H475:$K475,0,MATCH(L$448,$H$448:$K$448,0))*HLOOKUP(L$447,$J$444:$R$445,2)</f>
        <v>0</v>
      </c>
      <c r="M475" s="1004" cm="1">
        <f t="array" ref="M475">INDEX($H475:$K475,0,MATCH(M$448,$H$448:$K$448,0))*HLOOKUP(M$447,$J$444:$R$445,2)</f>
        <v>0</v>
      </c>
      <c r="N475" s="1004" cm="1">
        <f t="array" ref="N475">INDEX($H475:$K475,0,MATCH(N$448,$H$448:$K$448,0))*HLOOKUP(N$447,$J$444:$R$445,2)</f>
        <v>0</v>
      </c>
      <c r="O475" s="1004" cm="1">
        <f t="array" ref="O475">INDEX($H475:$K475,0,MATCH(O$448,$H$448:$K$448,0))*HLOOKUP(O$447,$J$444:$R$445,2)</f>
        <v>0</v>
      </c>
      <c r="P475" s="1004" cm="1">
        <f t="array" ref="P475">INDEX($H475:$K475,0,MATCH(P$448,$H$448:$K$448,0))*HLOOKUP(P$447,$J$444:$R$445,2)</f>
        <v>0</v>
      </c>
      <c r="Q475" s="1004" cm="1">
        <f t="array" ref="Q475">INDEX($H475:$K475,0,MATCH(Q$448,$H$448:$K$448,0))*HLOOKUP(Q$447,$J$444:$R$445,2)</f>
        <v>0</v>
      </c>
      <c r="R475" s="1004" cm="1">
        <f t="array" ref="R475">INDEX($H475:$K475,0,MATCH(R$448,$H$448:$K$448,0))*HLOOKUP(R$447,$J$444:$R$445,2)</f>
        <v>0</v>
      </c>
      <c r="S475" s="1004" cm="1">
        <f t="array" ref="S475">INDEX($H475:$K475,0,MATCH(S$448,$H$448:$K$448,0))*HLOOKUP(S$447,$J$444:$R$445,2)</f>
        <v>0</v>
      </c>
      <c r="T475" s="1004" cm="1">
        <f t="array" ref="T475">INDEX($H475:$K475,0,MATCH(T$448,$H$448:$K$448,0))*HLOOKUP(T$447,$J$444:$R$445,2)</f>
        <v>0</v>
      </c>
      <c r="U475" s="1004" cm="1">
        <f t="array" ref="U475">INDEX($H475:$K475,0,MATCH(U$448,$H$448:$K$448,0))*HLOOKUP(U$447,$J$444:$R$445,2)</f>
        <v>0</v>
      </c>
      <c r="V475" s="1004" cm="1">
        <f t="array" ref="V475">INDEX($H475:$K475,0,MATCH(V$448,$H$448:$K$448,0))*HLOOKUP(V$447,$J$444:$R$445,2)</f>
        <v>0</v>
      </c>
      <c r="W475" s="1004" cm="1">
        <f t="array" ref="W475">INDEX($H475:$K475,0,MATCH(W$448,$H$448:$K$448,0))*HLOOKUP(W$447,$J$444:$R$445,2)</f>
        <v>0</v>
      </c>
      <c r="X475" s="1004" cm="1">
        <f t="array" ref="X475">INDEX($H475:$K475,0,MATCH(X$448,$H$448:$K$448,0))*HLOOKUP(X$447,$J$444:$R$445,2)</f>
        <v>0</v>
      </c>
      <c r="Y475" s="1004" cm="1">
        <f t="array" ref="Y475">INDEX($H475:$K475,0,MATCH(Y$448,$H$448:$K$448,0))*HLOOKUP(Y$447,$J$444:$R$445,2)</f>
        <v>0</v>
      </c>
      <c r="Z475" s="1004" cm="1">
        <f t="array" ref="Z475">INDEX($H475:$K475,0,MATCH(Z$448,$H$448:$K$448,0))*HLOOKUP(Z$447,$J$444:$R$445,2)</f>
        <v>0</v>
      </c>
      <c r="AA475" s="1004" cm="1">
        <f t="array" ref="AA475">INDEX($H475:$K475,0,MATCH(AA$448,$H$448:$K$448,0))*HLOOKUP(AA$447,$J$444:$R$445,2)</f>
        <v>0</v>
      </c>
      <c r="AB475" s="1004" cm="1">
        <f t="array" ref="AB475">INDEX($H475:$K475,0,MATCH(AB$448,$H$448:$K$448,0))*HLOOKUP(AB$447,$J$444:$R$445,2)</f>
        <v>0</v>
      </c>
      <c r="AC475" s="1004" cm="1">
        <f t="array" ref="AC475">INDEX($H475:$K475,0,MATCH(AC$448,$H$448:$K$448,0))*HLOOKUP(AC$447,$J$444:$R$445,2)</f>
        <v>0</v>
      </c>
      <c r="AD475" s="1004" cm="1">
        <f t="array" ref="AD475">INDEX($H475:$K475,0,MATCH(AD$448,$H$448:$K$448,0))*HLOOKUP(AD$447,$J$444:$R$445,2)</f>
        <v>0</v>
      </c>
      <c r="AE475" s="1004" cm="1">
        <f t="array" ref="AE475">INDEX($H475:$K475,0,MATCH(AE$448,$H$448:$K$448,0))*HLOOKUP(AE$447,$J$444:$R$445,2)</f>
        <v>0</v>
      </c>
      <c r="AF475" s="1004" cm="1">
        <f t="array" ref="AF475">INDEX($H475:$K475,0,MATCH(AF$448,$H$448:$K$448,0))*HLOOKUP(AF$447,$J$444:$R$445,2)</f>
        <v>0</v>
      </c>
      <c r="AG475" s="1004" cm="1">
        <f t="array" ref="AG475">INDEX($H475:$K475,0,MATCH(AG$448,$H$448:$K$448,0))*HLOOKUP(AG$447,$J$444:$R$445,2)</f>
        <v>0</v>
      </c>
      <c r="AH475" s="1004" cm="1">
        <f t="array" ref="AH475">INDEX($H475:$K475,0,MATCH(AH$448,$H$448:$K$448,0))*HLOOKUP(AH$447,$J$444:$R$445,2)</f>
        <v>0</v>
      </c>
      <c r="AI475" s="1004" cm="1">
        <f t="array" ref="AI475">INDEX($H475:$K475,0,MATCH(AI$448,$H$448:$K$448,0))*HLOOKUP(AI$447,$J$444:$R$445,2)</f>
        <v>0</v>
      </c>
      <c r="AJ475" s="1004" cm="1">
        <f t="array" ref="AJ475">INDEX($H475:$K475,0,MATCH(AJ$448,$H$448:$K$448,0))*HLOOKUP(AJ$447,$J$444:$R$445,2)</f>
        <v>0</v>
      </c>
      <c r="AK475" s="1004" cm="1">
        <f t="array" ref="AK475">INDEX($H475:$K475,0,MATCH(AK$448,$H$448:$K$448,0))*HLOOKUP(AK$447,$J$444:$R$445,2)</f>
        <v>0</v>
      </c>
      <c r="AL475" s="1004" cm="1">
        <f t="array" ref="AL475">INDEX($H475:$K475,0,MATCH(AL$448,$H$448:$K$448,0))*HLOOKUP(AL$447,$J$444:$R$445,2)</f>
        <v>0</v>
      </c>
      <c r="AM475" s="1004" cm="1">
        <f t="array" ref="AM475">INDEX($H475:$K475,0,MATCH(AM$448,$H$448:$K$448,0))*HLOOKUP(AM$447,$J$444:$R$445,2)</f>
        <v>0</v>
      </c>
      <c r="AN475" s="1004" cm="1">
        <f t="array" ref="AN475">INDEX($H475:$K475,0,MATCH(AN$448,$H$448:$K$448,0))*HLOOKUP(AN$447,$J$444:$R$445,2)</f>
        <v>0</v>
      </c>
      <c r="AO475" s="1004" cm="1">
        <f t="array" ref="AO475">INDEX($H475:$K475,0,MATCH(AO$448,$H$448:$K$448,0))*HLOOKUP(AO$447,$J$444:$R$445,2)</f>
        <v>0</v>
      </c>
      <c r="AP475" s="1004" cm="1">
        <f t="array" ref="AP475">INDEX($H475:$K475,0,MATCH(AP$448,$H$448:$K$448,0))*HLOOKUP(AP$447,$J$444:$R$445,2)</f>
        <v>0</v>
      </c>
      <c r="AQ475" s="1004" cm="1">
        <f t="array" ref="AQ475">INDEX($H475:$K475,0,MATCH(AQ$448,$H$448:$K$448,0))*HLOOKUP(AQ$447,$J$444:$R$445,2)</f>
        <v>0</v>
      </c>
      <c r="AR475" s="1004" cm="1">
        <f t="array" ref="AR475">INDEX($H475:$K475,0,MATCH(AR$448,$H$448:$K$448,0))*HLOOKUP(AR$447,$J$444:$R$445,2)</f>
        <v>0</v>
      </c>
      <c r="AS475" s="1004" cm="1">
        <f t="array" ref="AS475">INDEX($H475:$K475,0,MATCH(AS$448,$H$448:$K$448,0))*HLOOKUP(AS$447,$J$444:$R$445,2)</f>
        <v>0</v>
      </c>
      <c r="AT475" s="1004" cm="1">
        <f t="array" ref="AT475">INDEX($H475:$K475,0,MATCH(AT$448,$H$448:$K$448,0))*HLOOKUP(AT$447,$J$444:$R$445,2)</f>
        <v>0</v>
      </c>
      <c r="AU475" s="1004"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4" cm="1">
        <f t="array" ref="L476">INDEX($H476:$K476,0,MATCH(L$448,$H$448:$K$448,0))*HLOOKUP(L$447,$J$444:$R$445,2)</f>
        <v>0</v>
      </c>
      <c r="M476" s="1004" cm="1">
        <f t="array" ref="M476">INDEX($H476:$K476,0,MATCH(M$448,$H$448:$K$448,0))*HLOOKUP(M$447,$J$444:$R$445,2)</f>
        <v>0</v>
      </c>
      <c r="N476" s="1004" cm="1">
        <f t="array" ref="N476">INDEX($H476:$K476,0,MATCH(N$448,$H$448:$K$448,0))*HLOOKUP(N$447,$J$444:$R$445,2)</f>
        <v>0</v>
      </c>
      <c r="O476" s="1004" cm="1">
        <f t="array" ref="O476">INDEX($H476:$K476,0,MATCH(O$448,$H$448:$K$448,0))*HLOOKUP(O$447,$J$444:$R$445,2)</f>
        <v>0</v>
      </c>
      <c r="P476" s="1004" cm="1">
        <f t="array" ref="P476">INDEX($H476:$K476,0,MATCH(P$448,$H$448:$K$448,0))*HLOOKUP(P$447,$J$444:$R$445,2)</f>
        <v>0</v>
      </c>
      <c r="Q476" s="1004" cm="1">
        <f t="array" ref="Q476">INDEX($H476:$K476,0,MATCH(Q$448,$H$448:$K$448,0))*HLOOKUP(Q$447,$J$444:$R$445,2)</f>
        <v>0</v>
      </c>
      <c r="R476" s="1004" cm="1">
        <f t="array" ref="R476">INDEX($H476:$K476,0,MATCH(R$448,$H$448:$K$448,0))*HLOOKUP(R$447,$J$444:$R$445,2)</f>
        <v>0</v>
      </c>
      <c r="S476" s="1004" cm="1">
        <f t="array" ref="S476">INDEX($H476:$K476,0,MATCH(S$448,$H$448:$K$448,0))*HLOOKUP(S$447,$J$444:$R$445,2)</f>
        <v>0</v>
      </c>
      <c r="T476" s="1004" cm="1">
        <f t="array" ref="T476">INDEX($H476:$K476,0,MATCH(T$448,$H$448:$K$448,0))*HLOOKUP(T$447,$J$444:$R$445,2)</f>
        <v>0</v>
      </c>
      <c r="U476" s="1004" cm="1">
        <f t="array" ref="U476">INDEX($H476:$K476,0,MATCH(U$448,$H$448:$K$448,0))*HLOOKUP(U$447,$J$444:$R$445,2)</f>
        <v>0</v>
      </c>
      <c r="V476" s="1004" cm="1">
        <f t="array" ref="V476">INDEX($H476:$K476,0,MATCH(V$448,$H$448:$K$448,0))*HLOOKUP(V$447,$J$444:$R$445,2)</f>
        <v>0</v>
      </c>
      <c r="W476" s="1004" cm="1">
        <f t="array" ref="W476">INDEX($H476:$K476,0,MATCH(W$448,$H$448:$K$448,0))*HLOOKUP(W$447,$J$444:$R$445,2)</f>
        <v>0</v>
      </c>
      <c r="X476" s="1004" cm="1">
        <f t="array" ref="X476">INDEX($H476:$K476,0,MATCH(X$448,$H$448:$K$448,0))*HLOOKUP(X$447,$J$444:$R$445,2)</f>
        <v>0</v>
      </c>
      <c r="Y476" s="1004" cm="1">
        <f t="array" ref="Y476">INDEX($H476:$K476,0,MATCH(Y$448,$H$448:$K$448,0))*HLOOKUP(Y$447,$J$444:$R$445,2)</f>
        <v>0</v>
      </c>
      <c r="Z476" s="1004" cm="1">
        <f t="array" ref="Z476">INDEX($H476:$K476,0,MATCH(Z$448,$H$448:$K$448,0))*HLOOKUP(Z$447,$J$444:$R$445,2)</f>
        <v>0</v>
      </c>
      <c r="AA476" s="1004" cm="1">
        <f t="array" ref="AA476">INDEX($H476:$K476,0,MATCH(AA$448,$H$448:$K$448,0))*HLOOKUP(AA$447,$J$444:$R$445,2)</f>
        <v>0</v>
      </c>
      <c r="AB476" s="1004" cm="1">
        <f t="array" ref="AB476">INDEX($H476:$K476,0,MATCH(AB$448,$H$448:$K$448,0))*HLOOKUP(AB$447,$J$444:$R$445,2)</f>
        <v>0</v>
      </c>
      <c r="AC476" s="1004" cm="1">
        <f t="array" ref="AC476">INDEX($H476:$K476,0,MATCH(AC$448,$H$448:$K$448,0))*HLOOKUP(AC$447,$J$444:$R$445,2)</f>
        <v>0</v>
      </c>
      <c r="AD476" s="1004" cm="1">
        <f t="array" ref="AD476">INDEX($H476:$K476,0,MATCH(AD$448,$H$448:$K$448,0))*HLOOKUP(AD$447,$J$444:$R$445,2)</f>
        <v>0</v>
      </c>
      <c r="AE476" s="1004" cm="1">
        <f t="array" ref="AE476">INDEX($H476:$K476,0,MATCH(AE$448,$H$448:$K$448,0))*HLOOKUP(AE$447,$J$444:$R$445,2)</f>
        <v>0</v>
      </c>
      <c r="AF476" s="1004" cm="1">
        <f t="array" ref="AF476">INDEX($H476:$K476,0,MATCH(AF$448,$H$448:$K$448,0))*HLOOKUP(AF$447,$J$444:$R$445,2)</f>
        <v>0</v>
      </c>
      <c r="AG476" s="1004" cm="1">
        <f t="array" ref="AG476">INDEX($H476:$K476,0,MATCH(AG$448,$H$448:$K$448,0))*HLOOKUP(AG$447,$J$444:$R$445,2)</f>
        <v>0</v>
      </c>
      <c r="AH476" s="1004" cm="1">
        <f t="array" ref="AH476">INDEX($H476:$K476,0,MATCH(AH$448,$H$448:$K$448,0))*HLOOKUP(AH$447,$J$444:$R$445,2)</f>
        <v>0</v>
      </c>
      <c r="AI476" s="1004" cm="1">
        <f t="array" ref="AI476">INDEX($H476:$K476,0,MATCH(AI$448,$H$448:$K$448,0))*HLOOKUP(AI$447,$J$444:$R$445,2)</f>
        <v>0</v>
      </c>
      <c r="AJ476" s="1004" cm="1">
        <f t="array" ref="AJ476">INDEX($H476:$K476,0,MATCH(AJ$448,$H$448:$K$448,0))*HLOOKUP(AJ$447,$J$444:$R$445,2)</f>
        <v>0</v>
      </c>
      <c r="AK476" s="1004" cm="1">
        <f t="array" ref="AK476">INDEX($H476:$K476,0,MATCH(AK$448,$H$448:$K$448,0))*HLOOKUP(AK$447,$J$444:$R$445,2)</f>
        <v>0</v>
      </c>
      <c r="AL476" s="1004" cm="1">
        <f t="array" ref="AL476">INDEX($H476:$K476,0,MATCH(AL$448,$H$448:$K$448,0))*HLOOKUP(AL$447,$J$444:$R$445,2)</f>
        <v>0</v>
      </c>
      <c r="AM476" s="1004" cm="1">
        <f t="array" ref="AM476">INDEX($H476:$K476,0,MATCH(AM$448,$H$448:$K$448,0))*HLOOKUP(AM$447,$J$444:$R$445,2)</f>
        <v>0</v>
      </c>
      <c r="AN476" s="1004" cm="1">
        <f t="array" ref="AN476">INDEX($H476:$K476,0,MATCH(AN$448,$H$448:$K$448,0))*HLOOKUP(AN$447,$J$444:$R$445,2)</f>
        <v>0</v>
      </c>
      <c r="AO476" s="1004" cm="1">
        <f t="array" ref="AO476">INDEX($H476:$K476,0,MATCH(AO$448,$H$448:$K$448,0))*HLOOKUP(AO$447,$J$444:$R$445,2)</f>
        <v>0</v>
      </c>
      <c r="AP476" s="1004" cm="1">
        <f t="array" ref="AP476">INDEX($H476:$K476,0,MATCH(AP$448,$H$448:$K$448,0))*HLOOKUP(AP$447,$J$444:$R$445,2)</f>
        <v>0</v>
      </c>
      <c r="AQ476" s="1004" cm="1">
        <f t="array" ref="AQ476">INDEX($H476:$K476,0,MATCH(AQ$448,$H$448:$K$448,0))*HLOOKUP(AQ$447,$J$444:$R$445,2)</f>
        <v>0</v>
      </c>
      <c r="AR476" s="1004" cm="1">
        <f t="array" ref="AR476">INDEX($H476:$K476,0,MATCH(AR$448,$H$448:$K$448,0))*HLOOKUP(AR$447,$J$444:$R$445,2)</f>
        <v>0</v>
      </c>
      <c r="AS476" s="1004" cm="1">
        <f t="array" ref="AS476">INDEX($H476:$K476,0,MATCH(AS$448,$H$448:$K$448,0))*HLOOKUP(AS$447,$J$444:$R$445,2)</f>
        <v>0</v>
      </c>
      <c r="AT476" s="1004" cm="1">
        <f t="array" ref="AT476">INDEX($H476:$K476,0,MATCH(AT$448,$H$448:$K$448,0))*HLOOKUP(AT$447,$J$444:$R$445,2)</f>
        <v>0</v>
      </c>
      <c r="AU476" s="1004"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4" cm="1">
        <f t="array" ref="L477">INDEX($H477:$K477,0,MATCH(L$448,$H$448:$K$448,0))*HLOOKUP(L$447,$J$444:$R$445,2)</f>
        <v>0</v>
      </c>
      <c r="M477" s="1004" cm="1">
        <f t="array" ref="M477">INDEX($H477:$K477,0,MATCH(M$448,$H$448:$K$448,0))*HLOOKUP(M$447,$J$444:$R$445,2)</f>
        <v>0</v>
      </c>
      <c r="N477" s="1004" cm="1">
        <f t="array" ref="N477">INDEX($H477:$K477,0,MATCH(N$448,$H$448:$K$448,0))*HLOOKUP(N$447,$J$444:$R$445,2)</f>
        <v>0</v>
      </c>
      <c r="O477" s="1004" cm="1">
        <f t="array" ref="O477">INDEX($H477:$K477,0,MATCH(O$448,$H$448:$K$448,0))*HLOOKUP(O$447,$J$444:$R$445,2)</f>
        <v>0</v>
      </c>
      <c r="P477" s="1004" cm="1">
        <f t="array" ref="P477">INDEX($H477:$K477,0,MATCH(P$448,$H$448:$K$448,0))*HLOOKUP(P$447,$J$444:$R$445,2)</f>
        <v>0</v>
      </c>
      <c r="Q477" s="1004" cm="1">
        <f t="array" ref="Q477">INDEX($H477:$K477,0,MATCH(Q$448,$H$448:$K$448,0))*HLOOKUP(Q$447,$J$444:$R$445,2)</f>
        <v>0</v>
      </c>
      <c r="R477" s="1004" cm="1">
        <f t="array" ref="R477">INDEX($H477:$K477,0,MATCH(R$448,$H$448:$K$448,0))*HLOOKUP(R$447,$J$444:$R$445,2)</f>
        <v>0</v>
      </c>
      <c r="S477" s="1004" cm="1">
        <f t="array" ref="S477">INDEX($H477:$K477,0,MATCH(S$448,$H$448:$K$448,0))*HLOOKUP(S$447,$J$444:$R$445,2)</f>
        <v>0</v>
      </c>
      <c r="T477" s="1004" cm="1">
        <f t="array" ref="T477">INDEX($H477:$K477,0,MATCH(T$448,$H$448:$K$448,0))*HLOOKUP(T$447,$J$444:$R$445,2)</f>
        <v>0</v>
      </c>
      <c r="U477" s="1004" cm="1">
        <f t="array" ref="U477">INDEX($H477:$K477,0,MATCH(U$448,$H$448:$K$448,0))*HLOOKUP(U$447,$J$444:$R$445,2)</f>
        <v>0</v>
      </c>
      <c r="V477" s="1004" cm="1">
        <f t="array" ref="V477">INDEX($H477:$K477,0,MATCH(V$448,$H$448:$K$448,0))*HLOOKUP(V$447,$J$444:$R$445,2)</f>
        <v>0</v>
      </c>
      <c r="W477" s="1004" cm="1">
        <f t="array" ref="W477">INDEX($H477:$K477,0,MATCH(W$448,$H$448:$K$448,0))*HLOOKUP(W$447,$J$444:$R$445,2)</f>
        <v>0</v>
      </c>
      <c r="X477" s="1004" cm="1">
        <f t="array" ref="X477">INDEX($H477:$K477,0,MATCH(X$448,$H$448:$K$448,0))*HLOOKUP(X$447,$J$444:$R$445,2)</f>
        <v>0</v>
      </c>
      <c r="Y477" s="1004" cm="1">
        <f t="array" ref="Y477">INDEX($H477:$K477,0,MATCH(Y$448,$H$448:$K$448,0))*HLOOKUP(Y$447,$J$444:$R$445,2)</f>
        <v>0</v>
      </c>
      <c r="Z477" s="1004" cm="1">
        <f t="array" ref="Z477">INDEX($H477:$K477,0,MATCH(Z$448,$H$448:$K$448,0))*HLOOKUP(Z$447,$J$444:$R$445,2)</f>
        <v>0</v>
      </c>
      <c r="AA477" s="1004" cm="1">
        <f t="array" ref="AA477">INDEX($H477:$K477,0,MATCH(AA$448,$H$448:$K$448,0))*HLOOKUP(AA$447,$J$444:$R$445,2)</f>
        <v>0</v>
      </c>
      <c r="AB477" s="1004" cm="1">
        <f t="array" ref="AB477">INDEX($H477:$K477,0,MATCH(AB$448,$H$448:$K$448,0))*HLOOKUP(AB$447,$J$444:$R$445,2)</f>
        <v>0</v>
      </c>
      <c r="AC477" s="1004" cm="1">
        <f t="array" ref="AC477">INDEX($H477:$K477,0,MATCH(AC$448,$H$448:$K$448,0))*HLOOKUP(AC$447,$J$444:$R$445,2)</f>
        <v>0</v>
      </c>
      <c r="AD477" s="1004" cm="1">
        <f t="array" ref="AD477">INDEX($H477:$K477,0,MATCH(AD$448,$H$448:$K$448,0))*HLOOKUP(AD$447,$J$444:$R$445,2)</f>
        <v>0</v>
      </c>
      <c r="AE477" s="1004" cm="1">
        <f t="array" ref="AE477">INDEX($H477:$K477,0,MATCH(AE$448,$H$448:$K$448,0))*HLOOKUP(AE$447,$J$444:$R$445,2)</f>
        <v>0</v>
      </c>
      <c r="AF477" s="1004" cm="1">
        <f t="array" ref="AF477">INDEX($H477:$K477,0,MATCH(AF$448,$H$448:$K$448,0))*HLOOKUP(AF$447,$J$444:$R$445,2)</f>
        <v>0</v>
      </c>
      <c r="AG477" s="1004" cm="1">
        <f t="array" ref="AG477">INDEX($H477:$K477,0,MATCH(AG$448,$H$448:$K$448,0))*HLOOKUP(AG$447,$J$444:$R$445,2)</f>
        <v>0</v>
      </c>
      <c r="AH477" s="1004" cm="1">
        <f t="array" ref="AH477">INDEX($H477:$K477,0,MATCH(AH$448,$H$448:$K$448,0))*HLOOKUP(AH$447,$J$444:$R$445,2)</f>
        <v>0</v>
      </c>
      <c r="AI477" s="1004" cm="1">
        <f t="array" ref="AI477">INDEX($H477:$K477,0,MATCH(AI$448,$H$448:$K$448,0))*HLOOKUP(AI$447,$J$444:$R$445,2)</f>
        <v>0</v>
      </c>
      <c r="AJ477" s="1004" cm="1">
        <f t="array" ref="AJ477">INDEX($H477:$K477,0,MATCH(AJ$448,$H$448:$K$448,0))*HLOOKUP(AJ$447,$J$444:$R$445,2)</f>
        <v>0</v>
      </c>
      <c r="AK477" s="1004" cm="1">
        <f t="array" ref="AK477">INDEX($H477:$K477,0,MATCH(AK$448,$H$448:$K$448,0))*HLOOKUP(AK$447,$J$444:$R$445,2)</f>
        <v>0</v>
      </c>
      <c r="AL477" s="1004" cm="1">
        <f t="array" ref="AL477">INDEX($H477:$K477,0,MATCH(AL$448,$H$448:$K$448,0))*HLOOKUP(AL$447,$J$444:$R$445,2)</f>
        <v>0</v>
      </c>
      <c r="AM477" s="1004" cm="1">
        <f t="array" ref="AM477">INDEX($H477:$K477,0,MATCH(AM$448,$H$448:$K$448,0))*HLOOKUP(AM$447,$J$444:$R$445,2)</f>
        <v>0</v>
      </c>
      <c r="AN477" s="1004" cm="1">
        <f t="array" ref="AN477">INDEX($H477:$K477,0,MATCH(AN$448,$H$448:$K$448,0))*HLOOKUP(AN$447,$J$444:$R$445,2)</f>
        <v>0</v>
      </c>
      <c r="AO477" s="1004" cm="1">
        <f t="array" ref="AO477">INDEX($H477:$K477,0,MATCH(AO$448,$H$448:$K$448,0))*HLOOKUP(AO$447,$J$444:$R$445,2)</f>
        <v>0</v>
      </c>
      <c r="AP477" s="1004" cm="1">
        <f t="array" ref="AP477">INDEX($H477:$K477,0,MATCH(AP$448,$H$448:$K$448,0))*HLOOKUP(AP$447,$J$444:$R$445,2)</f>
        <v>0</v>
      </c>
      <c r="AQ477" s="1004" cm="1">
        <f t="array" ref="AQ477">INDEX($H477:$K477,0,MATCH(AQ$448,$H$448:$K$448,0))*HLOOKUP(AQ$447,$J$444:$R$445,2)</f>
        <v>0</v>
      </c>
      <c r="AR477" s="1004" cm="1">
        <f t="array" ref="AR477">INDEX($H477:$K477,0,MATCH(AR$448,$H$448:$K$448,0))*HLOOKUP(AR$447,$J$444:$R$445,2)</f>
        <v>0</v>
      </c>
      <c r="AS477" s="1004" cm="1">
        <f t="array" ref="AS477">INDEX($H477:$K477,0,MATCH(AS$448,$H$448:$K$448,0))*HLOOKUP(AS$447,$J$444:$R$445,2)</f>
        <v>0</v>
      </c>
      <c r="AT477" s="1004" cm="1">
        <f t="array" ref="AT477">INDEX($H477:$K477,0,MATCH(AT$448,$H$448:$K$448,0))*HLOOKUP(AT$447,$J$444:$R$445,2)</f>
        <v>0</v>
      </c>
      <c r="AU477" s="1004"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4" cm="1">
        <f t="array" ref="L478">INDEX($H478:$K478,0,MATCH(L$448,$H$448:$K$448,0))*HLOOKUP(L$447,$J$444:$R$445,2)</f>
        <v>0</v>
      </c>
      <c r="M478" s="1004" cm="1">
        <f t="array" ref="M478">INDEX($H478:$K478,0,MATCH(M$448,$H$448:$K$448,0))*HLOOKUP(M$447,$J$444:$R$445,2)</f>
        <v>0</v>
      </c>
      <c r="N478" s="1004" cm="1">
        <f t="array" ref="N478">INDEX($H478:$K478,0,MATCH(N$448,$H$448:$K$448,0))*HLOOKUP(N$447,$J$444:$R$445,2)</f>
        <v>0</v>
      </c>
      <c r="O478" s="1004" cm="1">
        <f t="array" ref="O478">INDEX($H478:$K478,0,MATCH(O$448,$H$448:$K$448,0))*HLOOKUP(O$447,$J$444:$R$445,2)</f>
        <v>0</v>
      </c>
      <c r="P478" s="1004" cm="1">
        <f t="array" ref="P478">INDEX($H478:$K478,0,MATCH(P$448,$H$448:$K$448,0))*HLOOKUP(P$447,$J$444:$R$445,2)</f>
        <v>0</v>
      </c>
      <c r="Q478" s="1004" cm="1">
        <f t="array" ref="Q478">INDEX($H478:$K478,0,MATCH(Q$448,$H$448:$K$448,0))*HLOOKUP(Q$447,$J$444:$R$445,2)</f>
        <v>0</v>
      </c>
      <c r="R478" s="1004" cm="1">
        <f t="array" ref="R478">INDEX($H478:$K478,0,MATCH(R$448,$H$448:$K$448,0))*HLOOKUP(R$447,$J$444:$R$445,2)</f>
        <v>0</v>
      </c>
      <c r="S478" s="1004" cm="1">
        <f t="array" ref="S478">INDEX($H478:$K478,0,MATCH(S$448,$H$448:$K$448,0))*HLOOKUP(S$447,$J$444:$R$445,2)</f>
        <v>0</v>
      </c>
      <c r="T478" s="1004" cm="1">
        <f t="array" ref="T478">INDEX($H478:$K478,0,MATCH(T$448,$H$448:$K$448,0))*HLOOKUP(T$447,$J$444:$R$445,2)</f>
        <v>0</v>
      </c>
      <c r="U478" s="1004" cm="1">
        <f t="array" ref="U478">INDEX($H478:$K478,0,MATCH(U$448,$H$448:$K$448,0))*HLOOKUP(U$447,$J$444:$R$445,2)</f>
        <v>0</v>
      </c>
      <c r="V478" s="1004" cm="1">
        <f t="array" ref="V478">INDEX($H478:$K478,0,MATCH(V$448,$H$448:$K$448,0))*HLOOKUP(V$447,$J$444:$R$445,2)</f>
        <v>0</v>
      </c>
      <c r="W478" s="1004" cm="1">
        <f t="array" ref="W478">INDEX($H478:$K478,0,MATCH(W$448,$H$448:$K$448,0))*HLOOKUP(W$447,$J$444:$R$445,2)</f>
        <v>0</v>
      </c>
      <c r="X478" s="1004" cm="1">
        <f t="array" ref="X478">INDEX($H478:$K478,0,MATCH(X$448,$H$448:$K$448,0))*HLOOKUP(X$447,$J$444:$R$445,2)</f>
        <v>0</v>
      </c>
      <c r="Y478" s="1004" cm="1">
        <f t="array" ref="Y478">INDEX($H478:$K478,0,MATCH(Y$448,$H$448:$K$448,0))*HLOOKUP(Y$447,$J$444:$R$445,2)</f>
        <v>0</v>
      </c>
      <c r="Z478" s="1004" cm="1">
        <f t="array" ref="Z478">INDEX($H478:$K478,0,MATCH(Z$448,$H$448:$K$448,0))*HLOOKUP(Z$447,$J$444:$R$445,2)</f>
        <v>0</v>
      </c>
      <c r="AA478" s="1004" cm="1">
        <f t="array" ref="AA478">INDEX($H478:$K478,0,MATCH(AA$448,$H$448:$K$448,0))*HLOOKUP(AA$447,$J$444:$R$445,2)</f>
        <v>0</v>
      </c>
      <c r="AB478" s="1004" cm="1">
        <f t="array" ref="AB478">INDEX($H478:$K478,0,MATCH(AB$448,$H$448:$K$448,0))*HLOOKUP(AB$447,$J$444:$R$445,2)</f>
        <v>0</v>
      </c>
      <c r="AC478" s="1004" cm="1">
        <f t="array" ref="AC478">INDEX($H478:$K478,0,MATCH(AC$448,$H$448:$K$448,0))*HLOOKUP(AC$447,$J$444:$R$445,2)</f>
        <v>0</v>
      </c>
      <c r="AD478" s="1004" cm="1">
        <f t="array" ref="AD478">INDEX($H478:$K478,0,MATCH(AD$448,$H$448:$K$448,0))*HLOOKUP(AD$447,$J$444:$R$445,2)</f>
        <v>0</v>
      </c>
      <c r="AE478" s="1004" cm="1">
        <f t="array" ref="AE478">INDEX($H478:$K478,0,MATCH(AE$448,$H$448:$K$448,0))*HLOOKUP(AE$447,$J$444:$R$445,2)</f>
        <v>0</v>
      </c>
      <c r="AF478" s="1004" cm="1">
        <f t="array" ref="AF478">INDEX($H478:$K478,0,MATCH(AF$448,$H$448:$K$448,0))*HLOOKUP(AF$447,$J$444:$R$445,2)</f>
        <v>0</v>
      </c>
      <c r="AG478" s="1004" cm="1">
        <f t="array" ref="AG478">INDEX($H478:$K478,0,MATCH(AG$448,$H$448:$K$448,0))*HLOOKUP(AG$447,$J$444:$R$445,2)</f>
        <v>0</v>
      </c>
      <c r="AH478" s="1004" cm="1">
        <f t="array" ref="AH478">INDEX($H478:$K478,0,MATCH(AH$448,$H$448:$K$448,0))*HLOOKUP(AH$447,$J$444:$R$445,2)</f>
        <v>0</v>
      </c>
      <c r="AI478" s="1004" cm="1">
        <f t="array" ref="AI478">INDEX($H478:$K478,0,MATCH(AI$448,$H$448:$K$448,0))*HLOOKUP(AI$447,$J$444:$R$445,2)</f>
        <v>0</v>
      </c>
      <c r="AJ478" s="1004" cm="1">
        <f t="array" ref="AJ478">INDEX($H478:$K478,0,MATCH(AJ$448,$H$448:$K$448,0))*HLOOKUP(AJ$447,$J$444:$R$445,2)</f>
        <v>0</v>
      </c>
      <c r="AK478" s="1004" cm="1">
        <f t="array" ref="AK478">INDEX($H478:$K478,0,MATCH(AK$448,$H$448:$K$448,0))*HLOOKUP(AK$447,$J$444:$R$445,2)</f>
        <v>0</v>
      </c>
      <c r="AL478" s="1004" cm="1">
        <f t="array" ref="AL478">INDEX($H478:$K478,0,MATCH(AL$448,$H$448:$K$448,0))*HLOOKUP(AL$447,$J$444:$R$445,2)</f>
        <v>0</v>
      </c>
      <c r="AM478" s="1004" cm="1">
        <f t="array" ref="AM478">INDEX($H478:$K478,0,MATCH(AM$448,$H$448:$K$448,0))*HLOOKUP(AM$447,$J$444:$R$445,2)</f>
        <v>0</v>
      </c>
      <c r="AN478" s="1004" cm="1">
        <f t="array" ref="AN478">INDEX($H478:$K478,0,MATCH(AN$448,$H$448:$K$448,0))*HLOOKUP(AN$447,$J$444:$R$445,2)</f>
        <v>0</v>
      </c>
      <c r="AO478" s="1004" cm="1">
        <f t="array" ref="AO478">INDEX($H478:$K478,0,MATCH(AO$448,$H$448:$K$448,0))*HLOOKUP(AO$447,$J$444:$R$445,2)</f>
        <v>0</v>
      </c>
      <c r="AP478" s="1004" cm="1">
        <f t="array" ref="AP478">INDEX($H478:$K478,0,MATCH(AP$448,$H$448:$K$448,0))*HLOOKUP(AP$447,$J$444:$R$445,2)</f>
        <v>0</v>
      </c>
      <c r="AQ478" s="1004" cm="1">
        <f t="array" ref="AQ478">INDEX($H478:$K478,0,MATCH(AQ$448,$H$448:$K$448,0))*HLOOKUP(AQ$447,$J$444:$R$445,2)</f>
        <v>0</v>
      </c>
      <c r="AR478" s="1004" cm="1">
        <f t="array" ref="AR478">INDEX($H478:$K478,0,MATCH(AR$448,$H$448:$K$448,0))*HLOOKUP(AR$447,$J$444:$R$445,2)</f>
        <v>0</v>
      </c>
      <c r="AS478" s="1004" cm="1">
        <f t="array" ref="AS478">INDEX($H478:$K478,0,MATCH(AS$448,$H$448:$K$448,0))*HLOOKUP(AS$447,$J$444:$R$445,2)</f>
        <v>0</v>
      </c>
      <c r="AT478" s="1004" cm="1">
        <f t="array" ref="AT478">INDEX($H478:$K478,0,MATCH(AT$448,$H$448:$K$448,0))*HLOOKUP(AT$447,$J$444:$R$445,2)</f>
        <v>0</v>
      </c>
      <c r="AU478" s="1004"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4" cm="1">
        <f t="array" ref="L479">INDEX($H479:$K479,0,MATCH(L$448,$H$448:$K$448,0))*HLOOKUP(L$447,$J$444:$R$445,2)</f>
        <v>0</v>
      </c>
      <c r="M479" s="1004" cm="1">
        <f t="array" ref="M479">INDEX($H479:$K479,0,MATCH(M$448,$H$448:$K$448,0))*HLOOKUP(M$447,$J$444:$R$445,2)</f>
        <v>0</v>
      </c>
      <c r="N479" s="1004" cm="1">
        <f t="array" ref="N479">INDEX($H479:$K479,0,MATCH(N$448,$H$448:$K$448,0))*HLOOKUP(N$447,$J$444:$R$445,2)</f>
        <v>0</v>
      </c>
      <c r="O479" s="1004" cm="1">
        <f t="array" ref="O479">INDEX($H479:$K479,0,MATCH(O$448,$H$448:$K$448,0))*HLOOKUP(O$447,$J$444:$R$445,2)</f>
        <v>0</v>
      </c>
      <c r="P479" s="1004" cm="1">
        <f t="array" ref="P479">INDEX($H479:$K479,0,MATCH(P$448,$H$448:$K$448,0))*HLOOKUP(P$447,$J$444:$R$445,2)</f>
        <v>0</v>
      </c>
      <c r="Q479" s="1004" cm="1">
        <f t="array" ref="Q479">INDEX($H479:$K479,0,MATCH(Q$448,$H$448:$K$448,0))*HLOOKUP(Q$447,$J$444:$R$445,2)</f>
        <v>0</v>
      </c>
      <c r="R479" s="1004" cm="1">
        <f t="array" ref="R479">INDEX($H479:$K479,0,MATCH(R$448,$H$448:$K$448,0))*HLOOKUP(R$447,$J$444:$R$445,2)</f>
        <v>0</v>
      </c>
      <c r="S479" s="1004" cm="1">
        <f t="array" ref="S479">INDEX($H479:$K479,0,MATCH(S$448,$H$448:$K$448,0))*HLOOKUP(S$447,$J$444:$R$445,2)</f>
        <v>0</v>
      </c>
      <c r="T479" s="1004" cm="1">
        <f t="array" ref="T479">INDEX($H479:$K479,0,MATCH(T$448,$H$448:$K$448,0))*HLOOKUP(T$447,$J$444:$R$445,2)</f>
        <v>0</v>
      </c>
      <c r="U479" s="1004" cm="1">
        <f t="array" ref="U479">INDEX($H479:$K479,0,MATCH(U$448,$H$448:$K$448,0))*HLOOKUP(U$447,$J$444:$R$445,2)</f>
        <v>0</v>
      </c>
      <c r="V479" s="1004" cm="1">
        <f t="array" ref="V479">INDEX($H479:$K479,0,MATCH(V$448,$H$448:$K$448,0))*HLOOKUP(V$447,$J$444:$R$445,2)</f>
        <v>0</v>
      </c>
      <c r="W479" s="1004" cm="1">
        <f t="array" ref="W479">INDEX($H479:$K479,0,MATCH(W$448,$H$448:$K$448,0))*HLOOKUP(W$447,$J$444:$R$445,2)</f>
        <v>0</v>
      </c>
      <c r="X479" s="1004" cm="1">
        <f t="array" ref="X479">INDEX($H479:$K479,0,MATCH(X$448,$H$448:$K$448,0))*HLOOKUP(X$447,$J$444:$R$445,2)</f>
        <v>0</v>
      </c>
      <c r="Y479" s="1004" cm="1">
        <f t="array" ref="Y479">INDEX($H479:$K479,0,MATCH(Y$448,$H$448:$K$448,0))*HLOOKUP(Y$447,$J$444:$R$445,2)</f>
        <v>0</v>
      </c>
      <c r="Z479" s="1004" cm="1">
        <f t="array" ref="Z479">INDEX($H479:$K479,0,MATCH(Z$448,$H$448:$K$448,0))*HLOOKUP(Z$447,$J$444:$R$445,2)</f>
        <v>0</v>
      </c>
      <c r="AA479" s="1004" cm="1">
        <f t="array" ref="AA479">INDEX($H479:$K479,0,MATCH(AA$448,$H$448:$K$448,0))*HLOOKUP(AA$447,$J$444:$R$445,2)</f>
        <v>0</v>
      </c>
      <c r="AB479" s="1004" cm="1">
        <f t="array" ref="AB479">INDEX($H479:$K479,0,MATCH(AB$448,$H$448:$K$448,0))*HLOOKUP(AB$447,$J$444:$R$445,2)</f>
        <v>0</v>
      </c>
      <c r="AC479" s="1004" cm="1">
        <f t="array" ref="AC479">INDEX($H479:$K479,0,MATCH(AC$448,$H$448:$K$448,0))*HLOOKUP(AC$447,$J$444:$R$445,2)</f>
        <v>0</v>
      </c>
      <c r="AD479" s="1004" cm="1">
        <f t="array" ref="AD479">INDEX($H479:$K479,0,MATCH(AD$448,$H$448:$K$448,0))*HLOOKUP(AD$447,$J$444:$R$445,2)</f>
        <v>0</v>
      </c>
      <c r="AE479" s="1004" cm="1">
        <f t="array" ref="AE479">INDEX($H479:$K479,0,MATCH(AE$448,$H$448:$K$448,0))*HLOOKUP(AE$447,$J$444:$R$445,2)</f>
        <v>0</v>
      </c>
      <c r="AF479" s="1004" cm="1">
        <f t="array" ref="AF479">INDEX($H479:$K479,0,MATCH(AF$448,$H$448:$K$448,0))*HLOOKUP(AF$447,$J$444:$R$445,2)</f>
        <v>0</v>
      </c>
      <c r="AG479" s="1004" cm="1">
        <f t="array" ref="AG479">INDEX($H479:$K479,0,MATCH(AG$448,$H$448:$K$448,0))*HLOOKUP(AG$447,$J$444:$R$445,2)</f>
        <v>0</v>
      </c>
      <c r="AH479" s="1004" cm="1">
        <f t="array" ref="AH479">INDEX($H479:$K479,0,MATCH(AH$448,$H$448:$K$448,0))*HLOOKUP(AH$447,$J$444:$R$445,2)</f>
        <v>0</v>
      </c>
      <c r="AI479" s="1004" cm="1">
        <f t="array" ref="AI479">INDEX($H479:$K479,0,MATCH(AI$448,$H$448:$K$448,0))*HLOOKUP(AI$447,$J$444:$R$445,2)</f>
        <v>0</v>
      </c>
      <c r="AJ479" s="1004" cm="1">
        <f t="array" ref="AJ479">INDEX($H479:$K479,0,MATCH(AJ$448,$H$448:$K$448,0))*HLOOKUP(AJ$447,$J$444:$R$445,2)</f>
        <v>0</v>
      </c>
      <c r="AK479" s="1004" cm="1">
        <f t="array" ref="AK479">INDEX($H479:$K479,0,MATCH(AK$448,$H$448:$K$448,0))*HLOOKUP(AK$447,$J$444:$R$445,2)</f>
        <v>0</v>
      </c>
      <c r="AL479" s="1004" cm="1">
        <f t="array" ref="AL479">INDEX($H479:$K479,0,MATCH(AL$448,$H$448:$K$448,0))*HLOOKUP(AL$447,$J$444:$R$445,2)</f>
        <v>0</v>
      </c>
      <c r="AM479" s="1004" cm="1">
        <f t="array" ref="AM479">INDEX($H479:$K479,0,MATCH(AM$448,$H$448:$K$448,0))*HLOOKUP(AM$447,$J$444:$R$445,2)</f>
        <v>0</v>
      </c>
      <c r="AN479" s="1004" cm="1">
        <f t="array" ref="AN479">INDEX($H479:$K479,0,MATCH(AN$448,$H$448:$K$448,0))*HLOOKUP(AN$447,$J$444:$R$445,2)</f>
        <v>0</v>
      </c>
      <c r="AO479" s="1004" cm="1">
        <f t="array" ref="AO479">INDEX($H479:$K479,0,MATCH(AO$448,$H$448:$K$448,0))*HLOOKUP(AO$447,$J$444:$R$445,2)</f>
        <v>0</v>
      </c>
      <c r="AP479" s="1004" cm="1">
        <f t="array" ref="AP479">INDEX($H479:$K479,0,MATCH(AP$448,$H$448:$K$448,0))*HLOOKUP(AP$447,$J$444:$R$445,2)</f>
        <v>0</v>
      </c>
      <c r="AQ479" s="1004" cm="1">
        <f t="array" ref="AQ479">INDEX($H479:$K479,0,MATCH(AQ$448,$H$448:$K$448,0))*HLOOKUP(AQ$447,$J$444:$R$445,2)</f>
        <v>0</v>
      </c>
      <c r="AR479" s="1004" cm="1">
        <f t="array" ref="AR479">INDEX($H479:$K479,0,MATCH(AR$448,$H$448:$K$448,0))*HLOOKUP(AR$447,$J$444:$R$445,2)</f>
        <v>0</v>
      </c>
      <c r="AS479" s="1004" cm="1">
        <f t="array" ref="AS479">INDEX($H479:$K479,0,MATCH(AS$448,$H$448:$K$448,0))*HLOOKUP(AS$447,$J$444:$R$445,2)</f>
        <v>0</v>
      </c>
      <c r="AT479" s="1004" cm="1">
        <f t="array" ref="AT479">INDEX($H479:$K479,0,MATCH(AT$448,$H$448:$K$448,0))*HLOOKUP(AT$447,$J$444:$R$445,2)</f>
        <v>0</v>
      </c>
      <c r="AU479" s="1004"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4" cm="1">
        <f t="array" ref="L480">INDEX($H480:$K480,0,MATCH(L$448,$H$448:$K$448,0))*HLOOKUP(L$447,$J$444:$R$445,2)</f>
        <v>0</v>
      </c>
      <c r="M480" s="1004" cm="1">
        <f t="array" ref="M480">INDEX($H480:$K480,0,MATCH(M$448,$H$448:$K$448,0))*HLOOKUP(M$447,$J$444:$R$445,2)</f>
        <v>0</v>
      </c>
      <c r="N480" s="1004" cm="1">
        <f t="array" ref="N480">INDEX($H480:$K480,0,MATCH(N$448,$H$448:$K$448,0))*HLOOKUP(N$447,$J$444:$R$445,2)</f>
        <v>0</v>
      </c>
      <c r="O480" s="1004" cm="1">
        <f t="array" ref="O480">INDEX($H480:$K480,0,MATCH(O$448,$H$448:$K$448,0))*HLOOKUP(O$447,$J$444:$R$445,2)</f>
        <v>0</v>
      </c>
      <c r="P480" s="1004" cm="1">
        <f t="array" ref="P480">INDEX($H480:$K480,0,MATCH(P$448,$H$448:$K$448,0))*HLOOKUP(P$447,$J$444:$R$445,2)</f>
        <v>0</v>
      </c>
      <c r="Q480" s="1004" cm="1">
        <f t="array" ref="Q480">INDEX($H480:$K480,0,MATCH(Q$448,$H$448:$K$448,0))*HLOOKUP(Q$447,$J$444:$R$445,2)</f>
        <v>0</v>
      </c>
      <c r="R480" s="1004" cm="1">
        <f t="array" ref="R480">INDEX($H480:$K480,0,MATCH(R$448,$H$448:$K$448,0))*HLOOKUP(R$447,$J$444:$R$445,2)</f>
        <v>0</v>
      </c>
      <c r="S480" s="1004" cm="1">
        <f t="array" ref="S480">INDEX($H480:$K480,0,MATCH(S$448,$H$448:$K$448,0))*HLOOKUP(S$447,$J$444:$R$445,2)</f>
        <v>0</v>
      </c>
      <c r="T480" s="1004" cm="1">
        <f t="array" ref="T480">INDEX($H480:$K480,0,MATCH(T$448,$H$448:$K$448,0))*HLOOKUP(T$447,$J$444:$R$445,2)</f>
        <v>0</v>
      </c>
      <c r="U480" s="1004" cm="1">
        <f t="array" ref="U480">INDEX($H480:$K480,0,MATCH(U$448,$H$448:$K$448,0))*HLOOKUP(U$447,$J$444:$R$445,2)</f>
        <v>0</v>
      </c>
      <c r="V480" s="1004" cm="1">
        <f t="array" ref="V480">INDEX($H480:$K480,0,MATCH(V$448,$H$448:$K$448,0))*HLOOKUP(V$447,$J$444:$R$445,2)</f>
        <v>0</v>
      </c>
      <c r="W480" s="1004" cm="1">
        <f t="array" ref="W480">INDEX($H480:$K480,0,MATCH(W$448,$H$448:$K$448,0))*HLOOKUP(W$447,$J$444:$R$445,2)</f>
        <v>0</v>
      </c>
      <c r="X480" s="1004" cm="1">
        <f t="array" ref="X480">INDEX($H480:$K480,0,MATCH(X$448,$H$448:$K$448,0))*HLOOKUP(X$447,$J$444:$R$445,2)</f>
        <v>0</v>
      </c>
      <c r="Y480" s="1004" cm="1">
        <f t="array" ref="Y480">INDEX($H480:$K480,0,MATCH(Y$448,$H$448:$K$448,0))*HLOOKUP(Y$447,$J$444:$R$445,2)</f>
        <v>0</v>
      </c>
      <c r="Z480" s="1004" cm="1">
        <f t="array" ref="Z480">INDEX($H480:$K480,0,MATCH(Z$448,$H$448:$K$448,0))*HLOOKUP(Z$447,$J$444:$R$445,2)</f>
        <v>0</v>
      </c>
      <c r="AA480" s="1004" cm="1">
        <f t="array" ref="AA480">INDEX($H480:$K480,0,MATCH(AA$448,$H$448:$K$448,0))*HLOOKUP(AA$447,$J$444:$R$445,2)</f>
        <v>0</v>
      </c>
      <c r="AB480" s="1004" cm="1">
        <f t="array" ref="AB480">INDEX($H480:$K480,0,MATCH(AB$448,$H$448:$K$448,0))*HLOOKUP(AB$447,$J$444:$R$445,2)</f>
        <v>0</v>
      </c>
      <c r="AC480" s="1004" cm="1">
        <f t="array" ref="AC480">INDEX($H480:$K480,0,MATCH(AC$448,$H$448:$K$448,0))*HLOOKUP(AC$447,$J$444:$R$445,2)</f>
        <v>0</v>
      </c>
      <c r="AD480" s="1004" cm="1">
        <f t="array" ref="AD480">INDEX($H480:$K480,0,MATCH(AD$448,$H$448:$K$448,0))*HLOOKUP(AD$447,$J$444:$R$445,2)</f>
        <v>0</v>
      </c>
      <c r="AE480" s="1004" cm="1">
        <f t="array" ref="AE480">INDEX($H480:$K480,0,MATCH(AE$448,$H$448:$K$448,0))*HLOOKUP(AE$447,$J$444:$R$445,2)</f>
        <v>0</v>
      </c>
      <c r="AF480" s="1004" cm="1">
        <f t="array" ref="AF480">INDEX($H480:$K480,0,MATCH(AF$448,$H$448:$K$448,0))*HLOOKUP(AF$447,$J$444:$R$445,2)</f>
        <v>0</v>
      </c>
      <c r="AG480" s="1004" cm="1">
        <f t="array" ref="AG480">INDEX($H480:$K480,0,MATCH(AG$448,$H$448:$K$448,0))*HLOOKUP(AG$447,$J$444:$R$445,2)</f>
        <v>0</v>
      </c>
      <c r="AH480" s="1004" cm="1">
        <f t="array" ref="AH480">INDEX($H480:$K480,0,MATCH(AH$448,$H$448:$K$448,0))*HLOOKUP(AH$447,$J$444:$R$445,2)</f>
        <v>0</v>
      </c>
      <c r="AI480" s="1004" cm="1">
        <f t="array" ref="AI480">INDEX($H480:$K480,0,MATCH(AI$448,$H$448:$K$448,0))*HLOOKUP(AI$447,$J$444:$R$445,2)</f>
        <v>0</v>
      </c>
      <c r="AJ480" s="1004" cm="1">
        <f t="array" ref="AJ480">INDEX($H480:$K480,0,MATCH(AJ$448,$H$448:$K$448,0))*HLOOKUP(AJ$447,$J$444:$R$445,2)</f>
        <v>0</v>
      </c>
      <c r="AK480" s="1004" cm="1">
        <f t="array" ref="AK480">INDEX($H480:$K480,0,MATCH(AK$448,$H$448:$K$448,0))*HLOOKUP(AK$447,$J$444:$R$445,2)</f>
        <v>0</v>
      </c>
      <c r="AL480" s="1004" cm="1">
        <f t="array" ref="AL480">INDEX($H480:$K480,0,MATCH(AL$448,$H$448:$K$448,0))*HLOOKUP(AL$447,$J$444:$R$445,2)</f>
        <v>0</v>
      </c>
      <c r="AM480" s="1004" cm="1">
        <f t="array" ref="AM480">INDEX($H480:$K480,0,MATCH(AM$448,$H$448:$K$448,0))*HLOOKUP(AM$447,$J$444:$R$445,2)</f>
        <v>0</v>
      </c>
      <c r="AN480" s="1004" cm="1">
        <f t="array" ref="AN480">INDEX($H480:$K480,0,MATCH(AN$448,$H$448:$K$448,0))*HLOOKUP(AN$447,$J$444:$R$445,2)</f>
        <v>0</v>
      </c>
      <c r="AO480" s="1004" cm="1">
        <f t="array" ref="AO480">INDEX($H480:$K480,0,MATCH(AO$448,$H$448:$K$448,0))*HLOOKUP(AO$447,$J$444:$R$445,2)</f>
        <v>0</v>
      </c>
      <c r="AP480" s="1004" cm="1">
        <f t="array" ref="AP480">INDEX($H480:$K480,0,MATCH(AP$448,$H$448:$K$448,0))*HLOOKUP(AP$447,$J$444:$R$445,2)</f>
        <v>0</v>
      </c>
      <c r="AQ480" s="1004" cm="1">
        <f t="array" ref="AQ480">INDEX($H480:$K480,0,MATCH(AQ$448,$H$448:$K$448,0))*HLOOKUP(AQ$447,$J$444:$R$445,2)</f>
        <v>0</v>
      </c>
      <c r="AR480" s="1004" cm="1">
        <f t="array" ref="AR480">INDEX($H480:$K480,0,MATCH(AR$448,$H$448:$K$448,0))*HLOOKUP(AR$447,$J$444:$R$445,2)</f>
        <v>0</v>
      </c>
      <c r="AS480" s="1004" cm="1">
        <f t="array" ref="AS480">INDEX($H480:$K480,0,MATCH(AS$448,$H$448:$K$448,0))*HLOOKUP(AS$447,$J$444:$R$445,2)</f>
        <v>0</v>
      </c>
      <c r="AT480" s="1004" cm="1">
        <f t="array" ref="AT480">INDEX($H480:$K480,0,MATCH(AT$448,$H$448:$K$448,0))*HLOOKUP(AT$447,$J$444:$R$445,2)</f>
        <v>0</v>
      </c>
      <c r="AU480" s="1004"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4" cm="1">
        <f t="array" ref="L481">INDEX($H481:$K481,0,MATCH(L$448,$H$448:$K$448,0))*HLOOKUP(L$447,$J$444:$R$445,2)</f>
        <v>0</v>
      </c>
      <c r="M481" s="1004" cm="1">
        <f t="array" ref="M481">INDEX($H481:$K481,0,MATCH(M$448,$H$448:$K$448,0))*HLOOKUP(M$447,$J$444:$R$445,2)</f>
        <v>0</v>
      </c>
      <c r="N481" s="1004" cm="1">
        <f t="array" ref="N481">INDEX($H481:$K481,0,MATCH(N$448,$H$448:$K$448,0))*HLOOKUP(N$447,$J$444:$R$445,2)</f>
        <v>0</v>
      </c>
      <c r="O481" s="1004" cm="1">
        <f t="array" ref="O481">INDEX($H481:$K481,0,MATCH(O$448,$H$448:$K$448,0))*HLOOKUP(O$447,$J$444:$R$445,2)</f>
        <v>0</v>
      </c>
      <c r="P481" s="1004" cm="1">
        <f t="array" ref="P481">INDEX($H481:$K481,0,MATCH(P$448,$H$448:$K$448,0))*HLOOKUP(P$447,$J$444:$R$445,2)</f>
        <v>0</v>
      </c>
      <c r="Q481" s="1004" cm="1">
        <f t="array" ref="Q481">INDEX($H481:$K481,0,MATCH(Q$448,$H$448:$K$448,0))*HLOOKUP(Q$447,$J$444:$R$445,2)</f>
        <v>0</v>
      </c>
      <c r="R481" s="1004" cm="1">
        <f t="array" ref="R481">INDEX($H481:$K481,0,MATCH(R$448,$H$448:$K$448,0))*HLOOKUP(R$447,$J$444:$R$445,2)</f>
        <v>0</v>
      </c>
      <c r="S481" s="1004" cm="1">
        <f t="array" ref="S481">INDEX($H481:$K481,0,MATCH(S$448,$H$448:$K$448,0))*HLOOKUP(S$447,$J$444:$R$445,2)</f>
        <v>0</v>
      </c>
      <c r="T481" s="1004" cm="1">
        <f t="array" ref="T481">INDEX($H481:$K481,0,MATCH(T$448,$H$448:$K$448,0))*HLOOKUP(T$447,$J$444:$R$445,2)</f>
        <v>0</v>
      </c>
      <c r="U481" s="1004" cm="1">
        <f t="array" ref="U481">INDEX($H481:$K481,0,MATCH(U$448,$H$448:$K$448,0))*HLOOKUP(U$447,$J$444:$R$445,2)</f>
        <v>0</v>
      </c>
      <c r="V481" s="1004" cm="1">
        <f t="array" ref="V481">INDEX($H481:$K481,0,MATCH(V$448,$H$448:$K$448,0))*HLOOKUP(V$447,$J$444:$R$445,2)</f>
        <v>0</v>
      </c>
      <c r="W481" s="1004" cm="1">
        <f t="array" ref="W481">INDEX($H481:$K481,0,MATCH(W$448,$H$448:$K$448,0))*HLOOKUP(W$447,$J$444:$R$445,2)</f>
        <v>0</v>
      </c>
      <c r="X481" s="1004" cm="1">
        <f t="array" ref="X481">INDEX($H481:$K481,0,MATCH(X$448,$H$448:$K$448,0))*HLOOKUP(X$447,$J$444:$R$445,2)</f>
        <v>0</v>
      </c>
      <c r="Y481" s="1004" cm="1">
        <f t="array" ref="Y481">INDEX($H481:$K481,0,MATCH(Y$448,$H$448:$K$448,0))*HLOOKUP(Y$447,$J$444:$R$445,2)</f>
        <v>0</v>
      </c>
      <c r="Z481" s="1004" cm="1">
        <f t="array" ref="Z481">INDEX($H481:$K481,0,MATCH(Z$448,$H$448:$K$448,0))*HLOOKUP(Z$447,$J$444:$R$445,2)</f>
        <v>0</v>
      </c>
      <c r="AA481" s="1004" cm="1">
        <f t="array" ref="AA481">INDEX($H481:$K481,0,MATCH(AA$448,$H$448:$K$448,0))*HLOOKUP(AA$447,$J$444:$R$445,2)</f>
        <v>0</v>
      </c>
      <c r="AB481" s="1004" cm="1">
        <f t="array" ref="AB481">INDEX($H481:$K481,0,MATCH(AB$448,$H$448:$K$448,0))*HLOOKUP(AB$447,$J$444:$R$445,2)</f>
        <v>0</v>
      </c>
      <c r="AC481" s="1004" cm="1">
        <f t="array" ref="AC481">INDEX($H481:$K481,0,MATCH(AC$448,$H$448:$K$448,0))*HLOOKUP(AC$447,$J$444:$R$445,2)</f>
        <v>0</v>
      </c>
      <c r="AD481" s="1004" cm="1">
        <f t="array" ref="AD481">INDEX($H481:$K481,0,MATCH(AD$448,$H$448:$K$448,0))*HLOOKUP(AD$447,$J$444:$R$445,2)</f>
        <v>0</v>
      </c>
      <c r="AE481" s="1004" cm="1">
        <f t="array" ref="AE481">INDEX($H481:$K481,0,MATCH(AE$448,$H$448:$K$448,0))*HLOOKUP(AE$447,$J$444:$R$445,2)</f>
        <v>0</v>
      </c>
      <c r="AF481" s="1004" cm="1">
        <f t="array" ref="AF481">INDEX($H481:$K481,0,MATCH(AF$448,$H$448:$K$448,0))*HLOOKUP(AF$447,$J$444:$R$445,2)</f>
        <v>0</v>
      </c>
      <c r="AG481" s="1004" cm="1">
        <f t="array" ref="AG481">INDEX($H481:$K481,0,MATCH(AG$448,$H$448:$K$448,0))*HLOOKUP(AG$447,$J$444:$R$445,2)</f>
        <v>0</v>
      </c>
      <c r="AH481" s="1004" cm="1">
        <f t="array" ref="AH481">INDEX($H481:$K481,0,MATCH(AH$448,$H$448:$K$448,0))*HLOOKUP(AH$447,$J$444:$R$445,2)</f>
        <v>0</v>
      </c>
      <c r="AI481" s="1004" cm="1">
        <f t="array" ref="AI481">INDEX($H481:$K481,0,MATCH(AI$448,$H$448:$K$448,0))*HLOOKUP(AI$447,$J$444:$R$445,2)</f>
        <v>0</v>
      </c>
      <c r="AJ481" s="1004" cm="1">
        <f t="array" ref="AJ481">INDEX($H481:$K481,0,MATCH(AJ$448,$H$448:$K$448,0))*HLOOKUP(AJ$447,$J$444:$R$445,2)</f>
        <v>0</v>
      </c>
      <c r="AK481" s="1004" cm="1">
        <f t="array" ref="AK481">INDEX($H481:$K481,0,MATCH(AK$448,$H$448:$K$448,0))*HLOOKUP(AK$447,$J$444:$R$445,2)</f>
        <v>0</v>
      </c>
      <c r="AL481" s="1004" cm="1">
        <f t="array" ref="AL481">INDEX($H481:$K481,0,MATCH(AL$448,$H$448:$K$448,0))*HLOOKUP(AL$447,$J$444:$R$445,2)</f>
        <v>0</v>
      </c>
      <c r="AM481" s="1004" cm="1">
        <f t="array" ref="AM481">INDEX($H481:$K481,0,MATCH(AM$448,$H$448:$K$448,0))*HLOOKUP(AM$447,$J$444:$R$445,2)</f>
        <v>0</v>
      </c>
      <c r="AN481" s="1004" cm="1">
        <f t="array" ref="AN481">INDEX($H481:$K481,0,MATCH(AN$448,$H$448:$K$448,0))*HLOOKUP(AN$447,$J$444:$R$445,2)</f>
        <v>0</v>
      </c>
      <c r="AO481" s="1004" cm="1">
        <f t="array" ref="AO481">INDEX($H481:$K481,0,MATCH(AO$448,$H$448:$K$448,0))*HLOOKUP(AO$447,$J$444:$R$445,2)</f>
        <v>0</v>
      </c>
      <c r="AP481" s="1004" cm="1">
        <f t="array" ref="AP481">INDEX($H481:$K481,0,MATCH(AP$448,$H$448:$K$448,0))*HLOOKUP(AP$447,$J$444:$R$445,2)</f>
        <v>0</v>
      </c>
      <c r="AQ481" s="1004" cm="1">
        <f t="array" ref="AQ481">INDEX($H481:$K481,0,MATCH(AQ$448,$H$448:$K$448,0))*HLOOKUP(AQ$447,$J$444:$R$445,2)</f>
        <v>0</v>
      </c>
      <c r="AR481" s="1004" cm="1">
        <f t="array" ref="AR481">INDEX($H481:$K481,0,MATCH(AR$448,$H$448:$K$448,0))*HLOOKUP(AR$447,$J$444:$R$445,2)</f>
        <v>0</v>
      </c>
      <c r="AS481" s="1004" cm="1">
        <f t="array" ref="AS481">INDEX($H481:$K481,0,MATCH(AS$448,$H$448:$K$448,0))*HLOOKUP(AS$447,$J$444:$R$445,2)</f>
        <v>0</v>
      </c>
      <c r="AT481" s="1004" cm="1">
        <f t="array" ref="AT481">INDEX($H481:$K481,0,MATCH(AT$448,$H$448:$K$448,0))*HLOOKUP(AT$447,$J$444:$R$445,2)</f>
        <v>0</v>
      </c>
      <c r="AU481" s="1004"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4" cm="1">
        <f t="array" ref="L482">INDEX($H482:$K482,0,MATCH(L$448,$H$448:$K$448,0))*HLOOKUP(L$447,$J$444:$R$445,2)</f>
        <v>0</v>
      </c>
      <c r="M482" s="1004" cm="1">
        <f t="array" ref="M482">INDEX($H482:$K482,0,MATCH(M$448,$H$448:$K$448,0))*HLOOKUP(M$447,$J$444:$R$445,2)</f>
        <v>0</v>
      </c>
      <c r="N482" s="1004" cm="1">
        <f t="array" ref="N482">INDEX($H482:$K482,0,MATCH(N$448,$H$448:$K$448,0))*HLOOKUP(N$447,$J$444:$R$445,2)</f>
        <v>0</v>
      </c>
      <c r="O482" s="1004" cm="1">
        <f t="array" ref="O482">INDEX($H482:$K482,0,MATCH(O$448,$H$448:$K$448,0))*HLOOKUP(O$447,$J$444:$R$445,2)</f>
        <v>0</v>
      </c>
      <c r="P482" s="1004" cm="1">
        <f t="array" ref="P482">INDEX($H482:$K482,0,MATCH(P$448,$H$448:$K$448,0))*HLOOKUP(P$447,$J$444:$R$445,2)</f>
        <v>0</v>
      </c>
      <c r="Q482" s="1004" cm="1">
        <f t="array" ref="Q482">INDEX($H482:$K482,0,MATCH(Q$448,$H$448:$K$448,0))*HLOOKUP(Q$447,$J$444:$R$445,2)</f>
        <v>0</v>
      </c>
      <c r="R482" s="1004" cm="1">
        <f t="array" ref="R482">INDEX($H482:$K482,0,MATCH(R$448,$H$448:$K$448,0))*HLOOKUP(R$447,$J$444:$R$445,2)</f>
        <v>0</v>
      </c>
      <c r="S482" s="1004" cm="1">
        <f t="array" ref="S482">INDEX($H482:$K482,0,MATCH(S$448,$H$448:$K$448,0))*HLOOKUP(S$447,$J$444:$R$445,2)</f>
        <v>0</v>
      </c>
      <c r="T482" s="1004" cm="1">
        <f t="array" ref="T482">INDEX($H482:$K482,0,MATCH(T$448,$H$448:$K$448,0))*HLOOKUP(T$447,$J$444:$R$445,2)</f>
        <v>0</v>
      </c>
      <c r="U482" s="1004" cm="1">
        <f t="array" ref="U482">INDEX($H482:$K482,0,MATCH(U$448,$H$448:$K$448,0))*HLOOKUP(U$447,$J$444:$R$445,2)</f>
        <v>0</v>
      </c>
      <c r="V482" s="1004" cm="1">
        <f t="array" ref="V482">INDEX($H482:$K482,0,MATCH(V$448,$H$448:$K$448,0))*HLOOKUP(V$447,$J$444:$R$445,2)</f>
        <v>0</v>
      </c>
      <c r="W482" s="1004" cm="1">
        <f t="array" ref="W482">INDEX($H482:$K482,0,MATCH(W$448,$H$448:$K$448,0))*HLOOKUP(W$447,$J$444:$R$445,2)</f>
        <v>0</v>
      </c>
      <c r="X482" s="1004" cm="1">
        <f t="array" ref="X482">INDEX($H482:$K482,0,MATCH(X$448,$H$448:$K$448,0))*HLOOKUP(X$447,$J$444:$R$445,2)</f>
        <v>0</v>
      </c>
      <c r="Y482" s="1004" cm="1">
        <f t="array" ref="Y482">INDEX($H482:$K482,0,MATCH(Y$448,$H$448:$K$448,0))*HLOOKUP(Y$447,$J$444:$R$445,2)</f>
        <v>0</v>
      </c>
      <c r="Z482" s="1004" cm="1">
        <f t="array" ref="Z482">INDEX($H482:$K482,0,MATCH(Z$448,$H$448:$K$448,0))*HLOOKUP(Z$447,$J$444:$R$445,2)</f>
        <v>0</v>
      </c>
      <c r="AA482" s="1004" cm="1">
        <f t="array" ref="AA482">INDEX($H482:$K482,0,MATCH(AA$448,$H$448:$K$448,0))*HLOOKUP(AA$447,$J$444:$R$445,2)</f>
        <v>0</v>
      </c>
      <c r="AB482" s="1004" cm="1">
        <f t="array" ref="AB482">INDEX($H482:$K482,0,MATCH(AB$448,$H$448:$K$448,0))*HLOOKUP(AB$447,$J$444:$R$445,2)</f>
        <v>0</v>
      </c>
      <c r="AC482" s="1004" cm="1">
        <f t="array" ref="AC482">INDEX($H482:$K482,0,MATCH(AC$448,$H$448:$K$448,0))*HLOOKUP(AC$447,$J$444:$R$445,2)</f>
        <v>0</v>
      </c>
      <c r="AD482" s="1004" cm="1">
        <f t="array" ref="AD482">INDEX($H482:$K482,0,MATCH(AD$448,$H$448:$K$448,0))*HLOOKUP(AD$447,$J$444:$R$445,2)</f>
        <v>0</v>
      </c>
      <c r="AE482" s="1004" cm="1">
        <f t="array" ref="AE482">INDEX($H482:$K482,0,MATCH(AE$448,$H$448:$K$448,0))*HLOOKUP(AE$447,$J$444:$R$445,2)</f>
        <v>0</v>
      </c>
      <c r="AF482" s="1004" cm="1">
        <f t="array" ref="AF482">INDEX($H482:$K482,0,MATCH(AF$448,$H$448:$K$448,0))*HLOOKUP(AF$447,$J$444:$R$445,2)</f>
        <v>0</v>
      </c>
      <c r="AG482" s="1004" cm="1">
        <f t="array" ref="AG482">INDEX($H482:$K482,0,MATCH(AG$448,$H$448:$K$448,0))*HLOOKUP(AG$447,$J$444:$R$445,2)</f>
        <v>0</v>
      </c>
      <c r="AH482" s="1004" cm="1">
        <f t="array" ref="AH482">INDEX($H482:$K482,0,MATCH(AH$448,$H$448:$K$448,0))*HLOOKUP(AH$447,$J$444:$R$445,2)</f>
        <v>0</v>
      </c>
      <c r="AI482" s="1004" cm="1">
        <f t="array" ref="AI482">INDEX($H482:$K482,0,MATCH(AI$448,$H$448:$K$448,0))*HLOOKUP(AI$447,$J$444:$R$445,2)</f>
        <v>0</v>
      </c>
      <c r="AJ482" s="1004" cm="1">
        <f t="array" ref="AJ482">INDEX($H482:$K482,0,MATCH(AJ$448,$H$448:$K$448,0))*HLOOKUP(AJ$447,$J$444:$R$445,2)</f>
        <v>0</v>
      </c>
      <c r="AK482" s="1004" cm="1">
        <f t="array" ref="AK482">INDEX($H482:$K482,0,MATCH(AK$448,$H$448:$K$448,0))*HLOOKUP(AK$447,$J$444:$R$445,2)</f>
        <v>0</v>
      </c>
      <c r="AL482" s="1004" cm="1">
        <f t="array" ref="AL482">INDEX($H482:$K482,0,MATCH(AL$448,$H$448:$K$448,0))*HLOOKUP(AL$447,$J$444:$R$445,2)</f>
        <v>0</v>
      </c>
      <c r="AM482" s="1004" cm="1">
        <f t="array" ref="AM482">INDEX($H482:$K482,0,MATCH(AM$448,$H$448:$K$448,0))*HLOOKUP(AM$447,$J$444:$R$445,2)</f>
        <v>0</v>
      </c>
      <c r="AN482" s="1004" cm="1">
        <f t="array" ref="AN482">INDEX($H482:$K482,0,MATCH(AN$448,$H$448:$K$448,0))*HLOOKUP(AN$447,$J$444:$R$445,2)</f>
        <v>0</v>
      </c>
      <c r="AO482" s="1004" cm="1">
        <f t="array" ref="AO482">INDEX($H482:$K482,0,MATCH(AO$448,$H$448:$K$448,0))*HLOOKUP(AO$447,$J$444:$R$445,2)</f>
        <v>0</v>
      </c>
      <c r="AP482" s="1004" cm="1">
        <f t="array" ref="AP482">INDEX($H482:$K482,0,MATCH(AP$448,$H$448:$K$448,0))*HLOOKUP(AP$447,$J$444:$R$445,2)</f>
        <v>0</v>
      </c>
      <c r="AQ482" s="1004" cm="1">
        <f t="array" ref="AQ482">INDEX($H482:$K482,0,MATCH(AQ$448,$H$448:$K$448,0))*HLOOKUP(AQ$447,$J$444:$R$445,2)</f>
        <v>0</v>
      </c>
      <c r="AR482" s="1004" cm="1">
        <f t="array" ref="AR482">INDEX($H482:$K482,0,MATCH(AR$448,$H$448:$K$448,0))*HLOOKUP(AR$447,$J$444:$R$445,2)</f>
        <v>0</v>
      </c>
      <c r="AS482" s="1004" cm="1">
        <f t="array" ref="AS482">INDEX($H482:$K482,0,MATCH(AS$448,$H$448:$K$448,0))*HLOOKUP(AS$447,$J$444:$R$445,2)</f>
        <v>0</v>
      </c>
      <c r="AT482" s="1004" cm="1">
        <f t="array" ref="AT482">INDEX($H482:$K482,0,MATCH(AT$448,$H$448:$K$448,0))*HLOOKUP(AT$447,$J$444:$R$445,2)</f>
        <v>0</v>
      </c>
      <c r="AU482" s="1004"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4" cm="1">
        <f t="array" ref="L483">INDEX($H483:$K483,0,MATCH(L$448,$H$448:$K$448,0))*HLOOKUP(L$447,$J$444:$R$445,2)</f>
        <v>0</v>
      </c>
      <c r="M483" s="1004" cm="1">
        <f t="array" ref="M483">INDEX($H483:$K483,0,MATCH(M$448,$H$448:$K$448,0))*HLOOKUP(M$447,$J$444:$R$445,2)</f>
        <v>0</v>
      </c>
      <c r="N483" s="1004" cm="1">
        <f t="array" ref="N483">INDEX($H483:$K483,0,MATCH(N$448,$H$448:$K$448,0))*HLOOKUP(N$447,$J$444:$R$445,2)</f>
        <v>0</v>
      </c>
      <c r="O483" s="1004" cm="1">
        <f t="array" ref="O483">INDEX($H483:$K483,0,MATCH(O$448,$H$448:$K$448,0))*HLOOKUP(O$447,$J$444:$R$445,2)</f>
        <v>0</v>
      </c>
      <c r="P483" s="1004" cm="1">
        <f t="array" ref="P483">INDEX($H483:$K483,0,MATCH(P$448,$H$448:$K$448,0))*HLOOKUP(P$447,$J$444:$R$445,2)</f>
        <v>0</v>
      </c>
      <c r="Q483" s="1004" cm="1">
        <f t="array" ref="Q483">INDEX($H483:$K483,0,MATCH(Q$448,$H$448:$K$448,0))*HLOOKUP(Q$447,$J$444:$R$445,2)</f>
        <v>0</v>
      </c>
      <c r="R483" s="1004" cm="1">
        <f t="array" ref="R483">INDEX($H483:$K483,0,MATCH(R$448,$H$448:$K$448,0))*HLOOKUP(R$447,$J$444:$R$445,2)</f>
        <v>0</v>
      </c>
      <c r="S483" s="1004" cm="1">
        <f t="array" ref="S483">INDEX($H483:$K483,0,MATCH(S$448,$H$448:$K$448,0))*HLOOKUP(S$447,$J$444:$R$445,2)</f>
        <v>0</v>
      </c>
      <c r="T483" s="1004" cm="1">
        <f t="array" ref="T483">INDEX($H483:$K483,0,MATCH(T$448,$H$448:$K$448,0))*HLOOKUP(T$447,$J$444:$R$445,2)</f>
        <v>0</v>
      </c>
      <c r="U483" s="1004" cm="1">
        <f t="array" ref="U483">INDEX($H483:$K483,0,MATCH(U$448,$H$448:$K$448,0))*HLOOKUP(U$447,$J$444:$R$445,2)</f>
        <v>0</v>
      </c>
      <c r="V483" s="1004" cm="1">
        <f t="array" ref="V483">INDEX($H483:$K483,0,MATCH(V$448,$H$448:$K$448,0))*HLOOKUP(V$447,$J$444:$R$445,2)</f>
        <v>0</v>
      </c>
      <c r="W483" s="1004" cm="1">
        <f t="array" ref="W483">INDEX($H483:$K483,0,MATCH(W$448,$H$448:$K$448,0))*HLOOKUP(W$447,$J$444:$R$445,2)</f>
        <v>0</v>
      </c>
      <c r="X483" s="1004" cm="1">
        <f t="array" ref="X483">INDEX($H483:$K483,0,MATCH(X$448,$H$448:$K$448,0))*HLOOKUP(X$447,$J$444:$R$445,2)</f>
        <v>0</v>
      </c>
      <c r="Y483" s="1004" cm="1">
        <f t="array" ref="Y483">INDEX($H483:$K483,0,MATCH(Y$448,$H$448:$K$448,0))*HLOOKUP(Y$447,$J$444:$R$445,2)</f>
        <v>0</v>
      </c>
      <c r="Z483" s="1004" cm="1">
        <f t="array" ref="Z483">INDEX($H483:$K483,0,MATCH(Z$448,$H$448:$K$448,0))*HLOOKUP(Z$447,$J$444:$R$445,2)</f>
        <v>0</v>
      </c>
      <c r="AA483" s="1004" cm="1">
        <f t="array" ref="AA483">INDEX($H483:$K483,0,MATCH(AA$448,$H$448:$K$448,0))*HLOOKUP(AA$447,$J$444:$R$445,2)</f>
        <v>0</v>
      </c>
      <c r="AB483" s="1004" cm="1">
        <f t="array" ref="AB483">INDEX($H483:$K483,0,MATCH(AB$448,$H$448:$K$448,0))*HLOOKUP(AB$447,$J$444:$R$445,2)</f>
        <v>0</v>
      </c>
      <c r="AC483" s="1004" cm="1">
        <f t="array" ref="AC483">INDEX($H483:$K483,0,MATCH(AC$448,$H$448:$K$448,0))*HLOOKUP(AC$447,$J$444:$R$445,2)</f>
        <v>0</v>
      </c>
      <c r="AD483" s="1004" cm="1">
        <f t="array" ref="AD483">INDEX($H483:$K483,0,MATCH(AD$448,$H$448:$K$448,0))*HLOOKUP(AD$447,$J$444:$R$445,2)</f>
        <v>0</v>
      </c>
      <c r="AE483" s="1004" cm="1">
        <f t="array" ref="AE483">INDEX($H483:$K483,0,MATCH(AE$448,$H$448:$K$448,0))*HLOOKUP(AE$447,$J$444:$R$445,2)</f>
        <v>0</v>
      </c>
      <c r="AF483" s="1004" cm="1">
        <f t="array" ref="AF483">INDEX($H483:$K483,0,MATCH(AF$448,$H$448:$K$448,0))*HLOOKUP(AF$447,$J$444:$R$445,2)</f>
        <v>0</v>
      </c>
      <c r="AG483" s="1004" cm="1">
        <f t="array" ref="AG483">INDEX($H483:$K483,0,MATCH(AG$448,$H$448:$K$448,0))*HLOOKUP(AG$447,$J$444:$R$445,2)</f>
        <v>0</v>
      </c>
      <c r="AH483" s="1004" cm="1">
        <f t="array" ref="AH483">INDEX($H483:$K483,0,MATCH(AH$448,$H$448:$K$448,0))*HLOOKUP(AH$447,$J$444:$R$445,2)</f>
        <v>0</v>
      </c>
      <c r="AI483" s="1004" cm="1">
        <f t="array" ref="AI483">INDEX($H483:$K483,0,MATCH(AI$448,$H$448:$K$448,0))*HLOOKUP(AI$447,$J$444:$R$445,2)</f>
        <v>0</v>
      </c>
      <c r="AJ483" s="1004" cm="1">
        <f t="array" ref="AJ483">INDEX($H483:$K483,0,MATCH(AJ$448,$H$448:$K$448,0))*HLOOKUP(AJ$447,$J$444:$R$445,2)</f>
        <v>0</v>
      </c>
      <c r="AK483" s="1004" cm="1">
        <f t="array" ref="AK483">INDEX($H483:$K483,0,MATCH(AK$448,$H$448:$K$448,0))*HLOOKUP(AK$447,$J$444:$R$445,2)</f>
        <v>0</v>
      </c>
      <c r="AL483" s="1004" cm="1">
        <f t="array" ref="AL483">INDEX($H483:$K483,0,MATCH(AL$448,$H$448:$K$448,0))*HLOOKUP(AL$447,$J$444:$R$445,2)</f>
        <v>0</v>
      </c>
      <c r="AM483" s="1004" cm="1">
        <f t="array" ref="AM483">INDEX($H483:$K483,0,MATCH(AM$448,$H$448:$K$448,0))*HLOOKUP(AM$447,$J$444:$R$445,2)</f>
        <v>0</v>
      </c>
      <c r="AN483" s="1004" cm="1">
        <f t="array" ref="AN483">INDEX($H483:$K483,0,MATCH(AN$448,$H$448:$K$448,0))*HLOOKUP(AN$447,$J$444:$R$445,2)</f>
        <v>0</v>
      </c>
      <c r="AO483" s="1004" cm="1">
        <f t="array" ref="AO483">INDEX($H483:$K483,0,MATCH(AO$448,$H$448:$K$448,0))*HLOOKUP(AO$447,$J$444:$R$445,2)</f>
        <v>0</v>
      </c>
      <c r="AP483" s="1004" cm="1">
        <f t="array" ref="AP483">INDEX($H483:$K483,0,MATCH(AP$448,$H$448:$K$448,0))*HLOOKUP(AP$447,$J$444:$R$445,2)</f>
        <v>0</v>
      </c>
      <c r="AQ483" s="1004" cm="1">
        <f t="array" ref="AQ483">INDEX($H483:$K483,0,MATCH(AQ$448,$H$448:$K$448,0))*HLOOKUP(AQ$447,$J$444:$R$445,2)</f>
        <v>0</v>
      </c>
      <c r="AR483" s="1004" cm="1">
        <f t="array" ref="AR483">INDEX($H483:$K483,0,MATCH(AR$448,$H$448:$K$448,0))*HLOOKUP(AR$447,$J$444:$R$445,2)</f>
        <v>0</v>
      </c>
      <c r="AS483" s="1004" cm="1">
        <f t="array" ref="AS483">INDEX($H483:$K483,0,MATCH(AS$448,$H$448:$K$448,0))*HLOOKUP(AS$447,$J$444:$R$445,2)</f>
        <v>0</v>
      </c>
      <c r="AT483" s="1004" cm="1">
        <f t="array" ref="AT483">INDEX($H483:$K483,0,MATCH(AT$448,$H$448:$K$448,0))*HLOOKUP(AT$447,$J$444:$R$445,2)</f>
        <v>0</v>
      </c>
      <c r="AU483" s="1004"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4" cm="1">
        <f t="array" ref="L484">INDEX($H484:$K484,0,MATCH(L$448,$H$448:$K$448,0))*HLOOKUP(L$447,$J$444:$R$445,2)</f>
        <v>0</v>
      </c>
      <c r="M484" s="1004" cm="1">
        <f t="array" ref="M484">INDEX($H484:$K484,0,MATCH(M$448,$H$448:$K$448,0))*HLOOKUP(M$447,$J$444:$R$445,2)</f>
        <v>0</v>
      </c>
      <c r="N484" s="1004" cm="1">
        <f t="array" ref="N484">INDEX($H484:$K484,0,MATCH(N$448,$H$448:$K$448,0))*HLOOKUP(N$447,$J$444:$R$445,2)</f>
        <v>0</v>
      </c>
      <c r="O484" s="1004" cm="1">
        <f t="array" ref="O484">INDEX($H484:$K484,0,MATCH(O$448,$H$448:$K$448,0))*HLOOKUP(O$447,$J$444:$R$445,2)</f>
        <v>0</v>
      </c>
      <c r="P484" s="1004" cm="1">
        <f t="array" ref="P484">INDEX($H484:$K484,0,MATCH(P$448,$H$448:$K$448,0))*HLOOKUP(P$447,$J$444:$R$445,2)</f>
        <v>0</v>
      </c>
      <c r="Q484" s="1004" cm="1">
        <f t="array" ref="Q484">INDEX($H484:$K484,0,MATCH(Q$448,$H$448:$K$448,0))*HLOOKUP(Q$447,$J$444:$R$445,2)</f>
        <v>0</v>
      </c>
      <c r="R484" s="1004" cm="1">
        <f t="array" ref="R484">INDEX($H484:$K484,0,MATCH(R$448,$H$448:$K$448,0))*HLOOKUP(R$447,$J$444:$R$445,2)</f>
        <v>0</v>
      </c>
      <c r="S484" s="1004" cm="1">
        <f t="array" ref="S484">INDEX($H484:$K484,0,MATCH(S$448,$H$448:$K$448,0))*HLOOKUP(S$447,$J$444:$R$445,2)</f>
        <v>0</v>
      </c>
      <c r="T484" s="1004" cm="1">
        <f t="array" ref="T484">INDEX($H484:$K484,0,MATCH(T$448,$H$448:$K$448,0))*HLOOKUP(T$447,$J$444:$R$445,2)</f>
        <v>0</v>
      </c>
      <c r="U484" s="1004" cm="1">
        <f t="array" ref="U484">INDEX($H484:$K484,0,MATCH(U$448,$H$448:$K$448,0))*HLOOKUP(U$447,$J$444:$R$445,2)</f>
        <v>0</v>
      </c>
      <c r="V484" s="1004" cm="1">
        <f t="array" ref="V484">INDEX($H484:$K484,0,MATCH(V$448,$H$448:$K$448,0))*HLOOKUP(V$447,$J$444:$R$445,2)</f>
        <v>0</v>
      </c>
      <c r="W484" s="1004" cm="1">
        <f t="array" ref="W484">INDEX($H484:$K484,0,MATCH(W$448,$H$448:$K$448,0))*HLOOKUP(W$447,$J$444:$R$445,2)</f>
        <v>0</v>
      </c>
      <c r="X484" s="1004" cm="1">
        <f t="array" ref="X484">INDEX($H484:$K484,0,MATCH(X$448,$H$448:$K$448,0))*HLOOKUP(X$447,$J$444:$R$445,2)</f>
        <v>0</v>
      </c>
      <c r="Y484" s="1004" cm="1">
        <f t="array" ref="Y484">INDEX($H484:$K484,0,MATCH(Y$448,$H$448:$K$448,0))*HLOOKUP(Y$447,$J$444:$R$445,2)</f>
        <v>0</v>
      </c>
      <c r="Z484" s="1004" cm="1">
        <f t="array" ref="Z484">INDEX($H484:$K484,0,MATCH(Z$448,$H$448:$K$448,0))*HLOOKUP(Z$447,$J$444:$R$445,2)</f>
        <v>0</v>
      </c>
      <c r="AA484" s="1004" cm="1">
        <f t="array" ref="AA484">INDEX($H484:$K484,0,MATCH(AA$448,$H$448:$K$448,0))*HLOOKUP(AA$447,$J$444:$R$445,2)</f>
        <v>0</v>
      </c>
      <c r="AB484" s="1004" cm="1">
        <f t="array" ref="AB484">INDEX($H484:$K484,0,MATCH(AB$448,$H$448:$K$448,0))*HLOOKUP(AB$447,$J$444:$R$445,2)</f>
        <v>0</v>
      </c>
      <c r="AC484" s="1004" cm="1">
        <f t="array" ref="AC484">INDEX($H484:$K484,0,MATCH(AC$448,$H$448:$K$448,0))*HLOOKUP(AC$447,$J$444:$R$445,2)</f>
        <v>0</v>
      </c>
      <c r="AD484" s="1004" cm="1">
        <f t="array" ref="AD484">INDEX($H484:$K484,0,MATCH(AD$448,$H$448:$K$448,0))*HLOOKUP(AD$447,$J$444:$R$445,2)</f>
        <v>0</v>
      </c>
      <c r="AE484" s="1004" cm="1">
        <f t="array" ref="AE484">INDEX($H484:$K484,0,MATCH(AE$448,$H$448:$K$448,0))*HLOOKUP(AE$447,$J$444:$R$445,2)</f>
        <v>0</v>
      </c>
      <c r="AF484" s="1004" cm="1">
        <f t="array" ref="AF484">INDEX($H484:$K484,0,MATCH(AF$448,$H$448:$K$448,0))*HLOOKUP(AF$447,$J$444:$R$445,2)</f>
        <v>0</v>
      </c>
      <c r="AG484" s="1004" cm="1">
        <f t="array" ref="AG484">INDEX($H484:$K484,0,MATCH(AG$448,$H$448:$K$448,0))*HLOOKUP(AG$447,$J$444:$R$445,2)</f>
        <v>0</v>
      </c>
      <c r="AH484" s="1004" cm="1">
        <f t="array" ref="AH484">INDEX($H484:$K484,0,MATCH(AH$448,$H$448:$K$448,0))*HLOOKUP(AH$447,$J$444:$R$445,2)</f>
        <v>0</v>
      </c>
      <c r="AI484" s="1004" cm="1">
        <f t="array" ref="AI484">INDEX($H484:$K484,0,MATCH(AI$448,$H$448:$K$448,0))*HLOOKUP(AI$447,$J$444:$R$445,2)</f>
        <v>0</v>
      </c>
      <c r="AJ484" s="1004" cm="1">
        <f t="array" ref="AJ484">INDEX($H484:$K484,0,MATCH(AJ$448,$H$448:$K$448,0))*HLOOKUP(AJ$447,$J$444:$R$445,2)</f>
        <v>0</v>
      </c>
      <c r="AK484" s="1004" cm="1">
        <f t="array" ref="AK484">INDEX($H484:$K484,0,MATCH(AK$448,$H$448:$K$448,0))*HLOOKUP(AK$447,$J$444:$R$445,2)</f>
        <v>0</v>
      </c>
      <c r="AL484" s="1004" cm="1">
        <f t="array" ref="AL484">INDEX($H484:$K484,0,MATCH(AL$448,$H$448:$K$448,0))*HLOOKUP(AL$447,$J$444:$R$445,2)</f>
        <v>0</v>
      </c>
      <c r="AM484" s="1004" cm="1">
        <f t="array" ref="AM484">INDEX($H484:$K484,0,MATCH(AM$448,$H$448:$K$448,0))*HLOOKUP(AM$447,$J$444:$R$445,2)</f>
        <v>0</v>
      </c>
      <c r="AN484" s="1004" cm="1">
        <f t="array" ref="AN484">INDEX($H484:$K484,0,MATCH(AN$448,$H$448:$K$448,0))*HLOOKUP(AN$447,$J$444:$R$445,2)</f>
        <v>0</v>
      </c>
      <c r="AO484" s="1004" cm="1">
        <f t="array" ref="AO484">INDEX($H484:$K484,0,MATCH(AO$448,$H$448:$K$448,0))*HLOOKUP(AO$447,$J$444:$R$445,2)</f>
        <v>0</v>
      </c>
      <c r="AP484" s="1004" cm="1">
        <f t="array" ref="AP484">INDEX($H484:$K484,0,MATCH(AP$448,$H$448:$K$448,0))*HLOOKUP(AP$447,$J$444:$R$445,2)</f>
        <v>0</v>
      </c>
      <c r="AQ484" s="1004" cm="1">
        <f t="array" ref="AQ484">INDEX($H484:$K484,0,MATCH(AQ$448,$H$448:$K$448,0))*HLOOKUP(AQ$447,$J$444:$R$445,2)</f>
        <v>0</v>
      </c>
      <c r="AR484" s="1004" cm="1">
        <f t="array" ref="AR484">INDEX($H484:$K484,0,MATCH(AR$448,$H$448:$K$448,0))*HLOOKUP(AR$447,$J$444:$R$445,2)</f>
        <v>0</v>
      </c>
      <c r="AS484" s="1004" cm="1">
        <f t="array" ref="AS484">INDEX($H484:$K484,0,MATCH(AS$448,$H$448:$K$448,0))*HLOOKUP(AS$447,$J$444:$R$445,2)</f>
        <v>0</v>
      </c>
      <c r="AT484" s="1004" cm="1">
        <f t="array" ref="AT484">INDEX($H484:$K484,0,MATCH(AT$448,$H$448:$K$448,0))*HLOOKUP(AT$447,$J$444:$R$445,2)</f>
        <v>0</v>
      </c>
      <c r="AU484" s="1004"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4" cm="1">
        <f t="array" ref="L485">INDEX($H485:$K485,0,MATCH(L$448,$H$448:$K$448,0))*HLOOKUP(L$447,$J$444:$R$445,2)</f>
        <v>0</v>
      </c>
      <c r="M485" s="1004" cm="1">
        <f t="array" ref="M485">INDEX($H485:$K485,0,MATCH(M$448,$H$448:$K$448,0))*HLOOKUP(M$447,$J$444:$R$445,2)</f>
        <v>0</v>
      </c>
      <c r="N485" s="1004" cm="1">
        <f t="array" ref="N485">INDEX($H485:$K485,0,MATCH(N$448,$H$448:$K$448,0))*HLOOKUP(N$447,$J$444:$R$445,2)</f>
        <v>0</v>
      </c>
      <c r="O485" s="1004" cm="1">
        <f t="array" ref="O485">INDEX($H485:$K485,0,MATCH(O$448,$H$448:$K$448,0))*HLOOKUP(O$447,$J$444:$R$445,2)</f>
        <v>0</v>
      </c>
      <c r="P485" s="1004" cm="1">
        <f t="array" ref="P485">INDEX($H485:$K485,0,MATCH(P$448,$H$448:$K$448,0))*HLOOKUP(P$447,$J$444:$R$445,2)</f>
        <v>0</v>
      </c>
      <c r="Q485" s="1004" cm="1">
        <f t="array" ref="Q485">INDEX($H485:$K485,0,MATCH(Q$448,$H$448:$K$448,0))*HLOOKUP(Q$447,$J$444:$R$445,2)</f>
        <v>0</v>
      </c>
      <c r="R485" s="1004" cm="1">
        <f t="array" ref="R485">INDEX($H485:$K485,0,MATCH(R$448,$H$448:$K$448,0))*HLOOKUP(R$447,$J$444:$R$445,2)</f>
        <v>0</v>
      </c>
      <c r="S485" s="1004" cm="1">
        <f t="array" ref="S485">INDEX($H485:$K485,0,MATCH(S$448,$H$448:$K$448,0))*HLOOKUP(S$447,$J$444:$R$445,2)</f>
        <v>0</v>
      </c>
      <c r="T485" s="1004" cm="1">
        <f t="array" ref="T485">INDEX($H485:$K485,0,MATCH(T$448,$H$448:$K$448,0))*HLOOKUP(T$447,$J$444:$R$445,2)</f>
        <v>0</v>
      </c>
      <c r="U485" s="1004" cm="1">
        <f t="array" ref="U485">INDEX($H485:$K485,0,MATCH(U$448,$H$448:$K$448,0))*HLOOKUP(U$447,$J$444:$R$445,2)</f>
        <v>0</v>
      </c>
      <c r="V485" s="1004" cm="1">
        <f t="array" ref="V485">INDEX($H485:$K485,0,MATCH(V$448,$H$448:$K$448,0))*HLOOKUP(V$447,$J$444:$R$445,2)</f>
        <v>0</v>
      </c>
      <c r="W485" s="1004" cm="1">
        <f t="array" ref="W485">INDEX($H485:$K485,0,MATCH(W$448,$H$448:$K$448,0))*HLOOKUP(W$447,$J$444:$R$445,2)</f>
        <v>0</v>
      </c>
      <c r="X485" s="1004" cm="1">
        <f t="array" ref="X485">INDEX($H485:$K485,0,MATCH(X$448,$H$448:$K$448,0))*HLOOKUP(X$447,$J$444:$R$445,2)</f>
        <v>0</v>
      </c>
      <c r="Y485" s="1004" cm="1">
        <f t="array" ref="Y485">INDEX($H485:$K485,0,MATCH(Y$448,$H$448:$K$448,0))*HLOOKUP(Y$447,$J$444:$R$445,2)</f>
        <v>0</v>
      </c>
      <c r="Z485" s="1004" cm="1">
        <f t="array" ref="Z485">INDEX($H485:$K485,0,MATCH(Z$448,$H$448:$K$448,0))*HLOOKUP(Z$447,$J$444:$R$445,2)</f>
        <v>0</v>
      </c>
      <c r="AA485" s="1004" cm="1">
        <f t="array" ref="AA485">INDEX($H485:$K485,0,MATCH(AA$448,$H$448:$K$448,0))*HLOOKUP(AA$447,$J$444:$R$445,2)</f>
        <v>0</v>
      </c>
      <c r="AB485" s="1004" cm="1">
        <f t="array" ref="AB485">INDEX($H485:$K485,0,MATCH(AB$448,$H$448:$K$448,0))*HLOOKUP(AB$447,$J$444:$R$445,2)</f>
        <v>0</v>
      </c>
      <c r="AC485" s="1004" cm="1">
        <f t="array" ref="AC485">INDEX($H485:$K485,0,MATCH(AC$448,$H$448:$K$448,0))*HLOOKUP(AC$447,$J$444:$R$445,2)</f>
        <v>0</v>
      </c>
      <c r="AD485" s="1004" cm="1">
        <f t="array" ref="AD485">INDEX($H485:$K485,0,MATCH(AD$448,$H$448:$K$448,0))*HLOOKUP(AD$447,$J$444:$R$445,2)</f>
        <v>0</v>
      </c>
      <c r="AE485" s="1004" cm="1">
        <f t="array" ref="AE485">INDEX($H485:$K485,0,MATCH(AE$448,$H$448:$K$448,0))*HLOOKUP(AE$447,$J$444:$R$445,2)</f>
        <v>0</v>
      </c>
      <c r="AF485" s="1004" cm="1">
        <f t="array" ref="AF485">INDEX($H485:$K485,0,MATCH(AF$448,$H$448:$K$448,0))*HLOOKUP(AF$447,$J$444:$R$445,2)</f>
        <v>0</v>
      </c>
      <c r="AG485" s="1004" cm="1">
        <f t="array" ref="AG485">INDEX($H485:$K485,0,MATCH(AG$448,$H$448:$K$448,0))*HLOOKUP(AG$447,$J$444:$R$445,2)</f>
        <v>0</v>
      </c>
      <c r="AH485" s="1004" cm="1">
        <f t="array" ref="AH485">INDEX($H485:$K485,0,MATCH(AH$448,$H$448:$K$448,0))*HLOOKUP(AH$447,$J$444:$R$445,2)</f>
        <v>0</v>
      </c>
      <c r="AI485" s="1004" cm="1">
        <f t="array" ref="AI485">INDEX($H485:$K485,0,MATCH(AI$448,$H$448:$K$448,0))*HLOOKUP(AI$447,$J$444:$R$445,2)</f>
        <v>0</v>
      </c>
      <c r="AJ485" s="1004" cm="1">
        <f t="array" ref="AJ485">INDEX($H485:$K485,0,MATCH(AJ$448,$H$448:$K$448,0))*HLOOKUP(AJ$447,$J$444:$R$445,2)</f>
        <v>0</v>
      </c>
      <c r="AK485" s="1004" cm="1">
        <f t="array" ref="AK485">INDEX($H485:$K485,0,MATCH(AK$448,$H$448:$K$448,0))*HLOOKUP(AK$447,$J$444:$R$445,2)</f>
        <v>0</v>
      </c>
      <c r="AL485" s="1004" cm="1">
        <f t="array" ref="AL485">INDEX($H485:$K485,0,MATCH(AL$448,$H$448:$K$448,0))*HLOOKUP(AL$447,$J$444:$R$445,2)</f>
        <v>0</v>
      </c>
      <c r="AM485" s="1004" cm="1">
        <f t="array" ref="AM485">INDEX($H485:$K485,0,MATCH(AM$448,$H$448:$K$448,0))*HLOOKUP(AM$447,$J$444:$R$445,2)</f>
        <v>0</v>
      </c>
      <c r="AN485" s="1004" cm="1">
        <f t="array" ref="AN485">INDEX($H485:$K485,0,MATCH(AN$448,$H$448:$K$448,0))*HLOOKUP(AN$447,$J$444:$R$445,2)</f>
        <v>0</v>
      </c>
      <c r="AO485" s="1004" cm="1">
        <f t="array" ref="AO485">INDEX($H485:$K485,0,MATCH(AO$448,$H$448:$K$448,0))*HLOOKUP(AO$447,$J$444:$R$445,2)</f>
        <v>0</v>
      </c>
      <c r="AP485" s="1004" cm="1">
        <f t="array" ref="AP485">INDEX($H485:$K485,0,MATCH(AP$448,$H$448:$K$448,0))*HLOOKUP(AP$447,$J$444:$R$445,2)</f>
        <v>0</v>
      </c>
      <c r="AQ485" s="1004" cm="1">
        <f t="array" ref="AQ485">INDEX($H485:$K485,0,MATCH(AQ$448,$H$448:$K$448,0))*HLOOKUP(AQ$447,$J$444:$R$445,2)</f>
        <v>0</v>
      </c>
      <c r="AR485" s="1004" cm="1">
        <f t="array" ref="AR485">INDEX($H485:$K485,0,MATCH(AR$448,$H$448:$K$448,0))*HLOOKUP(AR$447,$J$444:$R$445,2)</f>
        <v>0</v>
      </c>
      <c r="AS485" s="1004" cm="1">
        <f t="array" ref="AS485">INDEX($H485:$K485,0,MATCH(AS$448,$H$448:$K$448,0))*HLOOKUP(AS$447,$J$444:$R$445,2)</f>
        <v>0</v>
      </c>
      <c r="AT485" s="1004" cm="1">
        <f t="array" ref="AT485">INDEX($H485:$K485,0,MATCH(AT$448,$H$448:$K$448,0))*HLOOKUP(AT$447,$J$444:$R$445,2)</f>
        <v>0</v>
      </c>
      <c r="AU485" s="1004"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1</v>
      </c>
      <c r="K501" s="356">
        <v>1</v>
      </c>
      <c r="L501" s="356">
        <v>1</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1</v>
      </c>
      <c r="K502" s="356">
        <v>1</v>
      </c>
      <c r="L502" s="356">
        <v>1</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1</v>
      </c>
      <c r="K503" s="356">
        <v>1</v>
      </c>
      <c r="L503" s="356">
        <v>1</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1</v>
      </c>
      <c r="K504" s="356">
        <v>1</v>
      </c>
      <c r="L504" s="356">
        <v>1</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1</v>
      </c>
      <c r="K505" s="357">
        <v>1</v>
      </c>
      <c r="L505" s="357">
        <v>1</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1</v>
      </c>
      <c r="K506" s="357">
        <v>1</v>
      </c>
      <c r="L506" s="357">
        <v>1</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1</v>
      </c>
      <c r="K507" s="356">
        <v>1</v>
      </c>
      <c r="L507" s="356">
        <v>1</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1</v>
      </c>
      <c r="K508" s="356">
        <v>1</v>
      </c>
      <c r="L508" s="356">
        <v>1</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1</v>
      </c>
      <c r="K509" s="356">
        <v>1</v>
      </c>
      <c r="L509" s="356">
        <v>1</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1</v>
      </c>
      <c r="K510" s="356">
        <v>1</v>
      </c>
      <c r="L510" s="356">
        <v>1</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1</v>
      </c>
      <c r="K511" s="356">
        <v>1</v>
      </c>
      <c r="L511" s="356">
        <v>1</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1</v>
      </c>
      <c r="K512" s="356">
        <v>1</v>
      </c>
      <c r="L512" s="356">
        <v>1</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1</v>
      </c>
      <c r="K513" s="356">
        <v>1</v>
      </c>
      <c r="L513" s="356">
        <v>1</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1</v>
      </c>
      <c r="K514" s="356">
        <v>1</v>
      </c>
      <c r="L514" s="356">
        <v>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1</v>
      </c>
      <c r="K515" s="356">
        <v>1</v>
      </c>
      <c r="L515" s="356">
        <v>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1</v>
      </c>
      <c r="K516" s="356">
        <v>1</v>
      </c>
      <c r="L516" s="356">
        <v>1</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1</v>
      </c>
      <c r="K517" s="356">
        <v>1</v>
      </c>
      <c r="L517" s="356">
        <v>1</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8.3333333333333329E-2</v>
      </c>
      <c r="J534" s="353">
        <v>8.3333333333333329E-2</v>
      </c>
      <c r="K534" s="353">
        <v>8.3333333333333329E-2</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8.3333333333333329E-2</v>
      </c>
      <c r="J535" s="353">
        <v>8.3333333333333329E-2</v>
      </c>
      <c r="K535" s="353">
        <v>8.3333333333333329E-2</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8.3333333333333329E-2</v>
      </c>
      <c r="J536" s="353">
        <v>8.3333333333333329E-2</v>
      </c>
      <c r="K536" s="353">
        <v>8.3333333333333329E-2</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4.1666666666666664E-2</v>
      </c>
      <c r="J538" s="353">
        <v>4.1666666666666664E-2</v>
      </c>
      <c r="K538" s="353">
        <v>4.1666666666666664E-2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4.1666666666666664E-2</v>
      </c>
      <c r="J539" s="353">
        <v>4.1666666666666664E-2</v>
      </c>
      <c r="K539" s="353">
        <v>4.1666666666666664E-2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4.1666666666666664E-2</v>
      </c>
      <c r="J540" s="353">
        <v>4.1666666666666664E-2</v>
      </c>
      <c r="K540" s="353">
        <v>4.1666666666666664E-2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1.0416666666666666E-2</v>
      </c>
      <c r="J544" s="353">
        <v>1.0416666666666666E-2</v>
      </c>
      <c r="K544" s="353">
        <v>1.0416666666666666E-2</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1.0416666666666666E-2</v>
      </c>
      <c r="J545" s="353">
        <v>1.0416666666666666E-2</v>
      </c>
      <c r="K545" s="353">
        <v>1.0416666666666666E-2</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4.1666666666666664E-2</v>
      </c>
      <c r="J546" s="353">
        <v>4.1666666666666664E-2</v>
      </c>
      <c r="K546" s="353">
        <v>4.1666666666666664E-2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8.3333333333333329E-2</v>
      </c>
      <c r="J547" s="353">
        <v>8.3333333333333329E-2</v>
      </c>
      <c r="K547" s="353">
        <v>8.3333333333333329E-2</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8.3333333333333329E-2</v>
      </c>
      <c r="J548" s="353">
        <v>8.3333333333333329E-2</v>
      </c>
      <c r="K548" s="353">
        <v>8.3333333333333329E-2</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1.0416666666666666E-2</v>
      </c>
      <c r="J549" s="353">
        <v>1.0416666666666666E-2</v>
      </c>
      <c r="K549" s="353">
        <v>1.0416666666666666E-2</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1.0416666666666666E-2</v>
      </c>
      <c r="J550" s="353">
        <v>1.0416666666666666E-2</v>
      </c>
      <c r="K550" s="353">
        <v>1.0416666666666666E-2</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2">
        <f>MIN(364,INT((M564 - DATE(YEAR(M564),1,1))))</f>
        <v>134</v>
      </c>
      <c r="L564" s="354">
        <v>5</v>
      </c>
      <c r="M564" s="1011">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2">
        <f t="shared" ref="K565:K572" si="78">MIN(364,INT((M565 - DATE(YEAR(M565),1,1))))</f>
        <v>151</v>
      </c>
      <c r="L565" s="354">
        <v>5</v>
      </c>
      <c r="M565" s="1011">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1157</v>
      </c>
      <c r="I566" s="354">
        <v>1</v>
      </c>
      <c r="J566" s="354">
        <v>0.7</v>
      </c>
      <c r="K566" s="1012">
        <f t="shared" si="78"/>
        <v>151</v>
      </c>
      <c r="L566" s="354">
        <v>5</v>
      </c>
      <c r="M566" s="1011">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1158</v>
      </c>
      <c r="I567" s="354">
        <v>1</v>
      </c>
      <c r="J567" s="354">
        <v>0.7</v>
      </c>
      <c r="K567" s="1012">
        <f t="shared" si="78"/>
        <v>187</v>
      </c>
      <c r="L567" s="354">
        <v>5</v>
      </c>
      <c r="M567" s="1011">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1156</v>
      </c>
      <c r="I568" s="354">
        <v>1</v>
      </c>
      <c r="J568" s="354">
        <v>1.3</v>
      </c>
      <c r="K568" s="1012">
        <f t="shared" si="78"/>
        <v>187</v>
      </c>
      <c r="L568" s="354">
        <v>5</v>
      </c>
      <c r="M568" s="1011">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2">
        <f t="shared" si="78"/>
        <v>187</v>
      </c>
      <c r="L569" s="354">
        <v>5</v>
      </c>
      <c r="M569" s="1011">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2">
        <f t="shared" si="78"/>
        <v>90</v>
      </c>
      <c r="L570" s="354">
        <v>5</v>
      </c>
      <c r="M570" s="1011">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2">
        <f t="shared" si="78"/>
        <v>181</v>
      </c>
      <c r="L571" s="354">
        <v>5</v>
      </c>
      <c r="M571" s="1011">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2">
        <f t="shared" si="78"/>
        <v>45</v>
      </c>
      <c r="L572" s="354">
        <v>90</v>
      </c>
      <c r="M572" s="1011">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1</v>
      </c>
      <c r="J588" s="355">
        <v>1</v>
      </c>
      <c r="K588" s="355">
        <v>1</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1</v>
      </c>
      <c r="J589" s="355">
        <v>1</v>
      </c>
      <c r="K589" s="355">
        <v>1</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1</v>
      </c>
      <c r="J590" s="355">
        <v>1</v>
      </c>
      <c r="K590" s="355">
        <v>1</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1</v>
      </c>
      <c r="J591" s="355">
        <v>1</v>
      </c>
      <c r="K591" s="355">
        <v>1</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1</v>
      </c>
      <c r="J592" s="355">
        <v>1</v>
      </c>
      <c r="K592" s="355">
        <v>1</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1</v>
      </c>
      <c r="J593" s="355">
        <v>1</v>
      </c>
      <c r="K593" s="355">
        <v>1</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1</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1</v>
      </c>
      <c r="J595" s="355">
        <v>1</v>
      </c>
      <c r="K595" s="355">
        <v>1</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1</v>
      </c>
      <c r="J596" s="355">
        <v>1</v>
      </c>
      <c r="K596" s="355">
        <v>1</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1104</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1105</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1108</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2">
        <f>MIN(364,INT((M631 - DATE(YEAR(M631),1,1))))</f>
        <v>104</v>
      </c>
      <c r="K631" s="358">
        <v>35</v>
      </c>
      <c r="L631" s="969">
        <v>0.25</v>
      </c>
      <c r="M631" s="1010">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2">
        <f t="shared" ref="J632:J634" si="80">MIN(364,INT((M632 - DATE(YEAR(M632),1,1))))</f>
        <v>134</v>
      </c>
      <c r="K632" s="358">
        <v>15</v>
      </c>
      <c r="L632" s="969">
        <v>0.25</v>
      </c>
      <c r="M632" s="1010">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2">
        <f t="shared" si="80"/>
        <v>151</v>
      </c>
      <c r="K633" s="358">
        <v>90</v>
      </c>
      <c r="L633" s="969">
        <v>0.25</v>
      </c>
      <c r="M633" s="1010">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2">
        <f t="shared" si="80"/>
        <v>195</v>
      </c>
      <c r="K634" s="358">
        <v>35</v>
      </c>
      <c r="L634" s="969">
        <v>0.25</v>
      </c>
      <c r="M634" s="1010">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56"/>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56"/>
      <c r="I648" s="18"/>
      <c r="J648" s="1059" t="s">
        <v>1083</v>
      </c>
      <c r="K648" s="1060"/>
      <c r="L648" s="1060"/>
      <c r="M648" s="1060"/>
      <c r="N648" s="1060"/>
      <c r="O648" s="1060"/>
      <c r="P648" s="1060"/>
      <c r="Q648" s="1060"/>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56"/>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K1" sqref="K1"/>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1167</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67" zoomScale="90" zoomScaleNormal="90" workbookViewId="0">
      <selection activeCell="F98" sqref="F98:F11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1165</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999"/>
      <c r="U19" s="999"/>
      <c r="V19" s="999"/>
      <c r="W19" s="999"/>
      <c r="X19" s="999"/>
      <c r="Y19" s="999"/>
      <c r="Z19" s="999"/>
      <c r="AA19" s="999"/>
      <c r="AB19" s="999"/>
      <c r="AC19" s="999"/>
      <c r="AD19" s="999"/>
      <c r="AE19" s="999"/>
      <c r="AF19" s="999"/>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999" t="s">
        <v>101</v>
      </c>
      <c r="U20" s="999" t="s">
        <v>848</v>
      </c>
      <c r="V20" s="999" t="s">
        <v>789</v>
      </c>
      <c r="W20" s="999" t="s">
        <v>781</v>
      </c>
      <c r="X20" s="999" t="s">
        <v>782</v>
      </c>
      <c r="Y20" s="999" t="s">
        <v>783</v>
      </c>
      <c r="Z20" s="999" t="s">
        <v>784</v>
      </c>
      <c r="AA20" s="999" t="s">
        <v>785</v>
      </c>
      <c r="AB20" s="999" t="s">
        <v>786</v>
      </c>
      <c r="AC20" s="999" t="s">
        <v>787</v>
      </c>
      <c r="AD20" s="999" t="s">
        <v>788</v>
      </c>
      <c r="AE20" s="999"/>
      <c r="AF20" s="999"/>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89" t="s">
        <v>406</v>
      </c>
      <c r="U21" s="1012">
        <f>MIN(51,INT((F21 - DATE(YEAR(F21),1,1))/7))*7+IF(YEAR(F21)&gt;YEAR(F$21),364,0)</f>
        <v>77</v>
      </c>
      <c r="V21" s="1012">
        <f t="shared" ref="V21:AD21" si="1">MIN(51,INT((G21 - DATE(YEAR(G21),1,1))/7))*7+IF(YEAR(G21)&gt;YEAR(G$21),364,0)</f>
        <v>105</v>
      </c>
      <c r="W21" s="1012">
        <f t="shared" si="1"/>
        <v>105</v>
      </c>
      <c r="X21" s="1012">
        <f t="shared" si="1"/>
        <v>105</v>
      </c>
      <c r="Y21" s="1012">
        <f t="shared" si="1"/>
        <v>105</v>
      </c>
      <c r="Z21" s="1012">
        <f t="shared" si="1"/>
        <v>105</v>
      </c>
      <c r="AA21" s="1012">
        <f t="shared" si="1"/>
        <v>105</v>
      </c>
      <c r="AB21" s="1012">
        <f t="shared" si="1"/>
        <v>105</v>
      </c>
      <c r="AC21" s="1012">
        <f t="shared" si="1"/>
        <v>105</v>
      </c>
      <c r="AD21" s="1012">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2">
        <f t="shared" ref="U22:U31" si="2">MIN(51,INT((F22 - DATE(YEAR(F22),1,1))/7))*7+IF(YEAR(F22)&gt;YEAR(F$21),364,0)</f>
        <v>98</v>
      </c>
      <c r="V22" s="1012">
        <f t="shared" ref="V22:V31" si="3">MIN(51,INT((G22 - DATE(YEAR(G22),1,1))/7))*7+IF(YEAR(G22)&gt;YEAR(G$21),364,0)</f>
        <v>126</v>
      </c>
      <c r="W22" s="1012">
        <f t="shared" ref="W22:W31" si="4">MIN(51,INT((H22 - DATE(YEAR(H22),1,1))/7))*7+IF(YEAR(H22)&gt;YEAR(H$21),364,0)</f>
        <v>126</v>
      </c>
      <c r="X22" s="1012">
        <f t="shared" ref="X22:X31" si="5">MIN(51,INT((I22 - DATE(YEAR(I22),1,1))/7))*7+IF(YEAR(I22)&gt;YEAR(I$21),364,0)</f>
        <v>126</v>
      </c>
      <c r="Y22" s="1012">
        <f t="shared" ref="Y22:Y31" si="6">MIN(51,INT((J22 - DATE(YEAR(J22),1,1))/7))*7+IF(YEAR(J22)&gt;YEAR(J$21),364,0)</f>
        <v>126</v>
      </c>
      <c r="Z22" s="1012">
        <f t="shared" ref="Z22:Z31" si="7">MIN(51,INT((K22 - DATE(YEAR(K22),1,1))/7))*7+IF(YEAR(K22)&gt;YEAR(K$21),364,0)</f>
        <v>126</v>
      </c>
      <c r="AA22" s="1012">
        <f t="shared" ref="AA22:AA31" si="8">MIN(51,INT((L22 - DATE(YEAR(L22),1,1))/7))*7+IF(YEAR(L22)&gt;YEAR(L$21),364,0)</f>
        <v>126</v>
      </c>
      <c r="AB22" s="1012">
        <f t="shared" ref="AB22:AB31" si="9">MIN(51,INT((M22 - DATE(YEAR(M22),1,1))/7))*7+IF(YEAR(M22)&gt;YEAR(M$21),364,0)</f>
        <v>126</v>
      </c>
      <c r="AC22" s="1012">
        <f t="shared" ref="AC22:AC31" si="10">MIN(51,INT((N22 - DATE(YEAR(N22),1,1))/7))*7+IF(YEAR(N22)&gt;YEAR(N$21),364,0)</f>
        <v>126</v>
      </c>
      <c r="AD22" s="1012">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2">
        <f t="shared" si="2"/>
        <v>147</v>
      </c>
      <c r="V23" s="1012">
        <f t="shared" si="3"/>
        <v>161</v>
      </c>
      <c r="W23" s="1012">
        <f t="shared" si="4"/>
        <v>161</v>
      </c>
      <c r="X23" s="1012">
        <f t="shared" si="5"/>
        <v>161</v>
      </c>
      <c r="Y23" s="1012">
        <f t="shared" si="6"/>
        <v>161</v>
      </c>
      <c r="Z23" s="1012">
        <f t="shared" si="7"/>
        <v>161</v>
      </c>
      <c r="AA23" s="1012">
        <f t="shared" si="8"/>
        <v>161</v>
      </c>
      <c r="AB23" s="1012">
        <f t="shared" si="9"/>
        <v>147</v>
      </c>
      <c r="AC23" s="1012">
        <f t="shared" si="10"/>
        <v>147</v>
      </c>
      <c r="AD23" s="1012">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2">
        <f t="shared" si="2"/>
        <v>210</v>
      </c>
      <c r="V24" s="1012">
        <f t="shared" si="3"/>
        <v>217</v>
      </c>
      <c r="W24" s="1012">
        <f t="shared" si="4"/>
        <v>217</v>
      </c>
      <c r="X24" s="1012">
        <f t="shared" si="5"/>
        <v>217</v>
      </c>
      <c r="Y24" s="1012">
        <f t="shared" si="6"/>
        <v>217</v>
      </c>
      <c r="Z24" s="1012">
        <f t="shared" si="7"/>
        <v>217</v>
      </c>
      <c r="AA24" s="1012">
        <f t="shared" si="8"/>
        <v>217</v>
      </c>
      <c r="AB24" s="1012">
        <f t="shared" si="9"/>
        <v>217</v>
      </c>
      <c r="AC24" s="1012">
        <f t="shared" si="10"/>
        <v>217</v>
      </c>
      <c r="AD24" s="1012">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2">
        <f t="shared" si="2"/>
        <v>245</v>
      </c>
      <c r="V25" s="1012">
        <f t="shared" si="3"/>
        <v>266</v>
      </c>
      <c r="W25" s="1012">
        <f t="shared" si="4"/>
        <v>266</v>
      </c>
      <c r="X25" s="1012">
        <f t="shared" si="5"/>
        <v>266</v>
      </c>
      <c r="Y25" s="1012">
        <f t="shared" si="6"/>
        <v>266</v>
      </c>
      <c r="Z25" s="1012">
        <f t="shared" si="7"/>
        <v>266</v>
      </c>
      <c r="AA25" s="1012">
        <f t="shared" si="8"/>
        <v>266</v>
      </c>
      <c r="AB25" s="1012">
        <f t="shared" si="9"/>
        <v>266</v>
      </c>
      <c r="AC25" s="1012">
        <f t="shared" si="10"/>
        <v>266</v>
      </c>
      <c r="AD25" s="1012">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1114</v>
      </c>
      <c r="T26" s="689" t="s">
        <v>411</v>
      </c>
      <c r="U26" s="1012">
        <f t="shared" si="2"/>
        <v>273</v>
      </c>
      <c r="V26" s="1012">
        <f t="shared" si="3"/>
        <v>287</v>
      </c>
      <c r="W26" s="1012">
        <f t="shared" si="4"/>
        <v>287</v>
      </c>
      <c r="X26" s="1012">
        <f t="shared" si="5"/>
        <v>287</v>
      </c>
      <c r="Y26" s="1012">
        <f t="shared" si="6"/>
        <v>287</v>
      </c>
      <c r="Z26" s="1012">
        <f t="shared" si="7"/>
        <v>287</v>
      </c>
      <c r="AA26" s="1012">
        <f t="shared" si="8"/>
        <v>287</v>
      </c>
      <c r="AB26" s="1012">
        <f t="shared" si="9"/>
        <v>287</v>
      </c>
      <c r="AC26" s="1012">
        <f t="shared" si="10"/>
        <v>287</v>
      </c>
      <c r="AD26" s="1012">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1112</v>
      </c>
      <c r="T27" s="689" t="s">
        <v>412</v>
      </c>
      <c r="U27" s="1012">
        <f t="shared" si="2"/>
        <v>315</v>
      </c>
      <c r="V27" s="1012">
        <f t="shared" si="3"/>
        <v>315</v>
      </c>
      <c r="W27" s="1012">
        <f t="shared" si="4"/>
        <v>301</v>
      </c>
      <c r="X27" s="1012">
        <f t="shared" si="5"/>
        <v>315</v>
      </c>
      <c r="Y27" s="1012">
        <f t="shared" si="6"/>
        <v>294</v>
      </c>
      <c r="Z27" s="1012">
        <f t="shared" si="7"/>
        <v>322</v>
      </c>
      <c r="AA27" s="1012">
        <f t="shared" si="8"/>
        <v>308</v>
      </c>
      <c r="AB27" s="1012">
        <f t="shared" si="9"/>
        <v>329</v>
      </c>
      <c r="AC27" s="1012">
        <f t="shared" si="10"/>
        <v>301</v>
      </c>
      <c r="AD27" s="1012">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2">
        <f t="shared" si="2"/>
        <v>350</v>
      </c>
      <c r="V28" s="1012">
        <f t="shared" si="3"/>
        <v>385</v>
      </c>
      <c r="W28" s="1012">
        <f t="shared" si="4"/>
        <v>385</v>
      </c>
      <c r="X28" s="1012">
        <f t="shared" si="5"/>
        <v>385</v>
      </c>
      <c r="Y28" s="1012">
        <f t="shared" si="6"/>
        <v>385</v>
      </c>
      <c r="Z28" s="1012">
        <f t="shared" si="7"/>
        <v>385</v>
      </c>
      <c r="AA28" s="1012">
        <f t="shared" si="8"/>
        <v>385</v>
      </c>
      <c r="AB28" s="1012">
        <f t="shared" si="9"/>
        <v>385</v>
      </c>
      <c r="AC28" s="1012">
        <f t="shared" si="10"/>
        <v>385</v>
      </c>
      <c r="AD28" s="1012">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2">
        <f t="shared" si="2"/>
        <v>385</v>
      </c>
      <c r="V29" s="1012">
        <f t="shared" si="3"/>
        <v>420</v>
      </c>
      <c r="W29" s="1012">
        <f t="shared" si="4"/>
        <v>420</v>
      </c>
      <c r="X29" s="1012">
        <f t="shared" si="5"/>
        <v>420</v>
      </c>
      <c r="Y29" s="1012">
        <f t="shared" si="6"/>
        <v>420</v>
      </c>
      <c r="Z29" s="1012">
        <f t="shared" si="7"/>
        <v>420</v>
      </c>
      <c r="AA29" s="1012">
        <f t="shared" si="8"/>
        <v>420</v>
      </c>
      <c r="AB29" s="1012">
        <f t="shared" si="9"/>
        <v>420</v>
      </c>
      <c r="AC29" s="1012">
        <f t="shared" si="10"/>
        <v>420</v>
      </c>
      <c r="AD29" s="1012">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2">
        <f t="shared" si="2"/>
        <v>413</v>
      </c>
      <c r="V30" s="1012">
        <f t="shared" si="3"/>
        <v>455</v>
      </c>
      <c r="W30" s="1012">
        <f t="shared" si="4"/>
        <v>455</v>
      </c>
      <c r="X30" s="1012">
        <f t="shared" si="5"/>
        <v>455</v>
      </c>
      <c r="Y30" s="1012">
        <f t="shared" si="6"/>
        <v>455</v>
      </c>
      <c r="Z30" s="1012">
        <f t="shared" si="7"/>
        <v>455</v>
      </c>
      <c r="AA30" s="1012">
        <f t="shared" si="8"/>
        <v>455</v>
      </c>
      <c r="AB30" s="1012">
        <f t="shared" si="9"/>
        <v>455</v>
      </c>
      <c r="AC30" s="1012">
        <f t="shared" si="10"/>
        <v>455</v>
      </c>
      <c r="AD30" s="1012">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2">
        <f t="shared" si="2"/>
        <v>441</v>
      </c>
      <c r="V31" s="1012">
        <f t="shared" si="3"/>
        <v>469</v>
      </c>
      <c r="W31" s="1012">
        <f t="shared" si="4"/>
        <v>469</v>
      </c>
      <c r="X31" s="1012">
        <f t="shared" si="5"/>
        <v>469</v>
      </c>
      <c r="Y31" s="1012">
        <f t="shared" si="6"/>
        <v>469</v>
      </c>
      <c r="Z31" s="1012">
        <f t="shared" si="7"/>
        <v>469</v>
      </c>
      <c r="AA31" s="1012">
        <f t="shared" si="8"/>
        <v>469</v>
      </c>
      <c r="AB31" s="1012">
        <f t="shared" si="9"/>
        <v>469</v>
      </c>
      <c r="AC31" s="1012">
        <f t="shared" si="10"/>
        <v>469</v>
      </c>
      <c r="AD31" s="1012">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999"/>
      <c r="U43" s="999"/>
      <c r="V43" s="999"/>
      <c r="W43" s="999"/>
      <c r="X43" s="999"/>
      <c r="Y43" s="999"/>
      <c r="Z43" s="999"/>
      <c r="AA43" s="999"/>
      <c r="AB43" s="999"/>
      <c r="AC43" s="999"/>
      <c r="AD43" s="999"/>
      <c r="AE43" s="999"/>
      <c r="AF43" s="999"/>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999"/>
      <c r="U44" s="999"/>
      <c r="V44" s="999"/>
      <c r="W44" s="999"/>
      <c r="X44" s="999"/>
      <c r="Y44" s="999"/>
      <c r="Z44" s="999"/>
      <c r="AA44" s="999"/>
      <c r="AB44" s="999"/>
      <c r="AC44" s="999"/>
      <c r="AD44" s="999"/>
      <c r="AE44" s="999"/>
      <c r="AF44" s="999"/>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999"/>
      <c r="U45" s="999"/>
      <c r="V45" s="999"/>
      <c r="W45" s="999"/>
      <c r="X45" s="999"/>
      <c r="Y45" s="999"/>
      <c r="Z45" s="999"/>
      <c r="AA45" s="999"/>
      <c r="AB45" s="999"/>
      <c r="AC45" s="999"/>
      <c r="AD45" s="999"/>
      <c r="AE45" s="999"/>
      <c r="AF45" s="999"/>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999"/>
      <c r="U46" s="999"/>
      <c r="V46" s="999"/>
      <c r="W46" s="999"/>
      <c r="X46" s="999"/>
      <c r="Y46" s="999"/>
      <c r="Z46" s="999"/>
      <c r="AA46" s="999"/>
      <c r="AB46" s="999"/>
      <c r="AC46" s="999"/>
      <c r="AD46" s="999"/>
      <c r="AE46" s="999"/>
      <c r="AF46" s="999"/>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8">
        <v>0</v>
      </c>
      <c r="H48" s="1028">
        <v>0</v>
      </c>
      <c r="I48" s="1028">
        <v>0</v>
      </c>
      <c r="J48" s="1028">
        <v>0</v>
      </c>
      <c r="K48" s="1028">
        <v>0</v>
      </c>
      <c r="L48" s="1028">
        <v>0</v>
      </c>
      <c r="M48" s="1028">
        <v>0</v>
      </c>
      <c r="N48" s="1028">
        <v>0</v>
      </c>
      <c r="O48" s="1028">
        <v>0</v>
      </c>
      <c r="P48" s="1028">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8">
        <v>0</v>
      </c>
      <c r="H49" s="1028">
        <v>0</v>
      </c>
      <c r="I49" s="1028">
        <v>0</v>
      </c>
      <c r="J49" s="1028">
        <v>0</v>
      </c>
      <c r="K49" s="1028">
        <v>0</v>
      </c>
      <c r="L49" s="1028">
        <v>0</v>
      </c>
      <c r="M49" s="1028">
        <v>0</v>
      </c>
      <c r="N49" s="1028">
        <v>0</v>
      </c>
      <c r="O49" s="1028">
        <v>0</v>
      </c>
      <c r="P49" s="1028">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8">
        <v>0</v>
      </c>
      <c r="H50" s="1028">
        <v>0</v>
      </c>
      <c r="I50" s="1028">
        <v>0</v>
      </c>
      <c r="J50" s="1028">
        <v>0</v>
      </c>
      <c r="K50" s="1028">
        <v>0</v>
      </c>
      <c r="L50" s="1028">
        <v>0</v>
      </c>
      <c r="M50" s="1028">
        <v>0</v>
      </c>
      <c r="N50" s="1028">
        <v>0</v>
      </c>
      <c r="O50" s="1028">
        <v>0</v>
      </c>
      <c r="P50" s="1028">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1166</v>
      </c>
      <c r="G51" s="1012">
        <f>INT(G48/7)*7</f>
        <v>0</v>
      </c>
      <c r="H51" s="1012">
        <f t="shared" ref="H51:P51" si="13">INT(H48/7)*7</f>
        <v>0</v>
      </c>
      <c r="I51" s="1012">
        <f t="shared" si="13"/>
        <v>0</v>
      </c>
      <c r="J51" s="1012">
        <f t="shared" si="13"/>
        <v>0</v>
      </c>
      <c r="K51" s="1012">
        <f t="shared" si="13"/>
        <v>0</v>
      </c>
      <c r="L51" s="1012">
        <f t="shared" si="13"/>
        <v>0</v>
      </c>
      <c r="M51" s="1012">
        <f t="shared" si="13"/>
        <v>0</v>
      </c>
      <c r="N51" s="1012">
        <f t="shared" si="13"/>
        <v>0</v>
      </c>
      <c r="O51" s="1012">
        <f t="shared" si="13"/>
        <v>0</v>
      </c>
      <c r="P51" s="1012">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2">
        <f t="shared" ref="G52:P52" si="14">INT(G49/7)*7</f>
        <v>0</v>
      </c>
      <c r="H52" s="1012">
        <f t="shared" si="14"/>
        <v>0</v>
      </c>
      <c r="I52" s="1012">
        <f t="shared" si="14"/>
        <v>0</v>
      </c>
      <c r="J52" s="1012">
        <f t="shared" si="14"/>
        <v>0</v>
      </c>
      <c r="K52" s="1012">
        <f t="shared" si="14"/>
        <v>0</v>
      </c>
      <c r="L52" s="1012">
        <f t="shared" si="14"/>
        <v>0</v>
      </c>
      <c r="M52" s="1012">
        <f t="shared" si="14"/>
        <v>0</v>
      </c>
      <c r="N52" s="1012">
        <f t="shared" si="14"/>
        <v>0</v>
      </c>
      <c r="O52" s="1012">
        <f t="shared" si="14"/>
        <v>0</v>
      </c>
      <c r="P52" s="1012">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2">
        <f t="shared" ref="G53:P53" si="15">INT(G50/7)*7</f>
        <v>0</v>
      </c>
      <c r="H53" s="1012">
        <f t="shared" si="15"/>
        <v>0</v>
      </c>
      <c r="I53" s="1012">
        <f t="shared" si="15"/>
        <v>0</v>
      </c>
      <c r="J53" s="1012">
        <f t="shared" si="15"/>
        <v>0</v>
      </c>
      <c r="K53" s="1012">
        <f t="shared" si="15"/>
        <v>0</v>
      </c>
      <c r="L53" s="1012">
        <f t="shared" si="15"/>
        <v>0</v>
      </c>
      <c r="M53" s="1012">
        <f t="shared" si="15"/>
        <v>0</v>
      </c>
      <c r="N53" s="1012">
        <f t="shared" si="15"/>
        <v>0</v>
      </c>
      <c r="O53" s="1012">
        <f t="shared" si="15"/>
        <v>0</v>
      </c>
      <c r="P53" s="1012">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8">
        <v>0</v>
      </c>
      <c r="H55" s="1028">
        <v>0</v>
      </c>
      <c r="I55" s="1028">
        <v>0</v>
      </c>
      <c r="J55" s="1028">
        <v>0</v>
      </c>
      <c r="K55" s="1028">
        <v>0</v>
      </c>
      <c r="L55" s="1028">
        <v>0</v>
      </c>
      <c r="M55" s="1028">
        <v>0</v>
      </c>
      <c r="N55" s="1028">
        <v>0</v>
      </c>
      <c r="O55" s="1028">
        <v>0</v>
      </c>
      <c r="P55" s="1028">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1166</v>
      </c>
      <c r="G56" s="1012">
        <f>INT(G55/7)*7</f>
        <v>0</v>
      </c>
      <c r="H56" s="1012">
        <f t="shared" ref="H56:P56" si="16">INT(H55/7)*7</f>
        <v>0</v>
      </c>
      <c r="I56" s="1012">
        <f t="shared" si="16"/>
        <v>0</v>
      </c>
      <c r="J56" s="1012">
        <f t="shared" si="16"/>
        <v>0</v>
      </c>
      <c r="K56" s="1012">
        <f t="shared" si="16"/>
        <v>0</v>
      </c>
      <c r="L56" s="1012">
        <f t="shared" si="16"/>
        <v>0</v>
      </c>
      <c r="M56" s="1012">
        <f t="shared" si="16"/>
        <v>0</v>
      </c>
      <c r="N56" s="1012">
        <f t="shared" si="16"/>
        <v>0</v>
      </c>
      <c r="O56" s="1012">
        <f t="shared" si="16"/>
        <v>0</v>
      </c>
      <c r="P56" s="1012">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3">
        <f>MIN(Crop!I63:I79)</f>
        <v>43549</v>
      </c>
      <c r="H59" s="1023">
        <f>MIN(Crop!J63:J79)</f>
        <v>43549</v>
      </c>
      <c r="I59" s="1023">
        <f>MIN(Crop!K63:K79)</f>
        <v>43549</v>
      </c>
      <c r="J59" s="1023">
        <f>MIN(Crop!L63:L79)</f>
        <v>43549</v>
      </c>
      <c r="K59" s="1023">
        <f>MIN(Crop!M63:M79)</f>
        <v>43549</v>
      </c>
      <c r="L59" s="1023">
        <f>MIN(Crop!N63:N79)</f>
        <v>43549</v>
      </c>
      <c r="M59" s="1023">
        <f>MIN(Crop!O63:O79)</f>
        <v>43549</v>
      </c>
      <c r="N59" s="1023">
        <f>MIN(Crop!P63:P79)</f>
        <v>43549</v>
      </c>
      <c r="O59" s="1023">
        <f>MIN(Crop!Q63:Q79)</f>
        <v>43549</v>
      </c>
      <c r="P59" s="1023">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1166</v>
      </c>
      <c r="G60" s="1012">
        <f>MIN(51,INT((G59 - DATE(YEAR(G59),1,1))/7))*7</f>
        <v>77</v>
      </c>
      <c r="H60" s="1012">
        <f t="shared" ref="H60:P60" si="17">MIN(51,INT((H59 - DATE(YEAR(H59),1,1))/7))*7</f>
        <v>77</v>
      </c>
      <c r="I60" s="1012">
        <f t="shared" si="17"/>
        <v>77</v>
      </c>
      <c r="J60" s="1012">
        <f t="shared" si="17"/>
        <v>77</v>
      </c>
      <c r="K60" s="1012">
        <f t="shared" si="17"/>
        <v>77</v>
      </c>
      <c r="L60" s="1012">
        <f t="shared" si="17"/>
        <v>77</v>
      </c>
      <c r="M60" s="1012">
        <f t="shared" si="17"/>
        <v>77</v>
      </c>
      <c r="N60" s="1012">
        <f t="shared" si="17"/>
        <v>77</v>
      </c>
      <c r="O60" s="1012">
        <f t="shared" si="17"/>
        <v>77</v>
      </c>
      <c r="P60" s="1012">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8">
        <v>0</v>
      </c>
      <c r="H62" s="1028">
        <v>0</v>
      </c>
      <c r="I62" s="1028">
        <v>0</v>
      </c>
      <c r="J62" s="1028">
        <v>0</v>
      </c>
      <c r="K62" s="1028">
        <v>0</v>
      </c>
      <c r="L62" s="1028">
        <v>0</v>
      </c>
      <c r="M62" s="1028">
        <v>0</v>
      </c>
      <c r="N62" s="1028">
        <v>0</v>
      </c>
      <c r="O62" s="1028">
        <v>0</v>
      </c>
      <c r="P62" s="1028">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8">
        <v>0</v>
      </c>
      <c r="H63" s="1028">
        <v>0</v>
      </c>
      <c r="I63" s="1028">
        <v>0</v>
      </c>
      <c r="J63" s="1028">
        <v>0</v>
      </c>
      <c r="K63" s="1028">
        <v>0</v>
      </c>
      <c r="L63" s="1028">
        <v>0</v>
      </c>
      <c r="M63" s="1028">
        <v>0</v>
      </c>
      <c r="N63" s="1028">
        <v>0</v>
      </c>
      <c r="O63" s="1028">
        <v>0</v>
      </c>
      <c r="P63" s="1028">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1166</v>
      </c>
      <c r="G64" s="1012">
        <f>INT(G62/7)*7</f>
        <v>0</v>
      </c>
      <c r="H64" s="1012">
        <f t="shared" ref="H64:P64" si="18">INT(H62/7)*7</f>
        <v>0</v>
      </c>
      <c r="I64" s="1012">
        <f t="shared" si="18"/>
        <v>0</v>
      </c>
      <c r="J64" s="1012">
        <f t="shared" si="18"/>
        <v>0</v>
      </c>
      <c r="K64" s="1012">
        <f t="shared" si="18"/>
        <v>0</v>
      </c>
      <c r="L64" s="1012">
        <f t="shared" si="18"/>
        <v>0</v>
      </c>
      <c r="M64" s="1012">
        <f t="shared" si="18"/>
        <v>0</v>
      </c>
      <c r="N64" s="1012">
        <f t="shared" si="18"/>
        <v>0</v>
      </c>
      <c r="O64" s="1012">
        <f t="shared" si="18"/>
        <v>0</v>
      </c>
      <c r="P64" s="1012">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2">
        <f>INT(G63/7)*7</f>
        <v>0</v>
      </c>
      <c r="H65" s="1012">
        <f t="shared" ref="H65:P65" si="19">INT(H63/7)*7</f>
        <v>0</v>
      </c>
      <c r="I65" s="1012">
        <f t="shared" si="19"/>
        <v>0</v>
      </c>
      <c r="J65" s="1012">
        <f t="shared" si="19"/>
        <v>0</v>
      </c>
      <c r="K65" s="1012">
        <f t="shared" si="19"/>
        <v>0</v>
      </c>
      <c r="L65" s="1012">
        <f t="shared" si="19"/>
        <v>0</v>
      </c>
      <c r="M65" s="1012">
        <f t="shared" si="19"/>
        <v>0</v>
      </c>
      <c r="N65" s="1012">
        <f t="shared" si="19"/>
        <v>0</v>
      </c>
      <c r="O65" s="1012">
        <f t="shared" si="19"/>
        <v>0</v>
      </c>
      <c r="P65" s="1012">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999"/>
      <c r="U94" s="999"/>
      <c r="V94" s="999"/>
      <c r="W94" s="999"/>
      <c r="X94" s="999"/>
      <c r="Y94" s="999"/>
      <c r="Z94" s="999"/>
      <c r="AA94" s="999"/>
      <c r="AB94" s="999"/>
      <c r="AC94" s="999"/>
      <c r="AD94" s="999"/>
      <c r="AE94" s="999"/>
      <c r="AF94" s="999"/>
      <c r="AG94" s="620"/>
      <c r="AH94" s="620"/>
      <c r="AI94" s="620"/>
      <c r="AJ94" s="618"/>
      <c r="AK94" s="618"/>
      <c r="AL94" s="238"/>
      <c r="AM94" s="230"/>
      <c r="AN94" s="230"/>
      <c r="AO94" s="230"/>
    </row>
    <row r="95" spans="1:41" s="76" customFormat="1" ht="12" customHeight="1" outlineLevel="1" x14ac:dyDescent="0.25">
      <c r="A95" s="228"/>
      <c r="B95" s="229"/>
      <c r="C95" s="239"/>
      <c r="D95" s="239"/>
      <c r="E95" s="239"/>
      <c r="F95" s="1037"/>
      <c r="G95" s="1061" t="s">
        <v>793</v>
      </c>
      <c r="H95" s="1061"/>
      <c r="I95" s="1061"/>
      <c r="J95" s="1061"/>
      <c r="K95" s="1061" t="s">
        <v>794</v>
      </c>
      <c r="L95" s="1061"/>
      <c r="M95" s="1061" t="s">
        <v>795</v>
      </c>
      <c r="N95" s="1061"/>
      <c r="O95" s="1037"/>
      <c r="P95" s="618"/>
      <c r="Q95" s="618"/>
      <c r="R95" s="618"/>
      <c r="S95" s="620"/>
      <c r="T95" s="999"/>
      <c r="U95" s="702" t="s">
        <v>1165</v>
      </c>
      <c r="V95" s="999"/>
      <c r="W95" s="999"/>
      <c r="X95" s="999"/>
      <c r="Y95" s="999"/>
      <c r="Z95" s="999"/>
      <c r="AA95" s="999"/>
      <c r="AB95" s="999"/>
      <c r="AC95" s="999"/>
      <c r="AD95" s="999"/>
      <c r="AE95" s="999"/>
      <c r="AF95" s="999"/>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999"/>
      <c r="U96" s="999"/>
      <c r="V96" s="999"/>
      <c r="W96" s="999"/>
      <c r="X96" s="999"/>
      <c r="Y96" s="999"/>
      <c r="Z96" s="999"/>
      <c r="AA96" s="999"/>
      <c r="AB96" s="999"/>
      <c r="AC96" s="999"/>
      <c r="AD96" s="999"/>
      <c r="AE96" s="999"/>
      <c r="AF96" s="999"/>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999"/>
      <c r="U97" s="999" t="str">
        <f>F97</f>
        <v>typ</v>
      </c>
      <c r="V97" s="1035" t="str">
        <f t="shared" ref="V97:AD97" si="20">G97</f>
        <v>season0</v>
      </c>
      <c r="W97" s="1035" t="str">
        <f t="shared" si="20"/>
        <v>season1</v>
      </c>
      <c r="X97" s="1035" t="str">
        <f t="shared" si="20"/>
        <v>season2</v>
      </c>
      <c r="Y97" s="1035" t="str">
        <f t="shared" si="20"/>
        <v>season3</v>
      </c>
      <c r="Z97" s="1035" t="str">
        <f t="shared" si="20"/>
        <v>season4</v>
      </c>
      <c r="AA97" s="1035" t="str">
        <f t="shared" si="20"/>
        <v>season5</v>
      </c>
      <c r="AB97" s="1035" t="str">
        <f t="shared" si="20"/>
        <v>season6</v>
      </c>
      <c r="AC97" s="1035" t="str">
        <f t="shared" si="20"/>
        <v>season7</v>
      </c>
      <c r="AD97" s="1035" t="str">
        <f t="shared" si="20"/>
        <v>season8</v>
      </c>
      <c r="AE97" s="999"/>
      <c r="AF97" s="999"/>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2">
        <f t="shared" ref="U98:AC98" si="22">MIN(51,INT((F98 - DATE(YEAR(F98),1,1))/7))*7+IF(YEAR(F98)&gt;YEAR(F$98),364,0)</f>
        <v>77</v>
      </c>
      <c r="V98" s="1012">
        <f t="shared" si="22"/>
        <v>105</v>
      </c>
      <c r="W98" s="1012">
        <f t="shared" si="22"/>
        <v>105</v>
      </c>
      <c r="X98" s="1012">
        <f t="shared" si="22"/>
        <v>105</v>
      </c>
      <c r="Y98" s="1012">
        <f t="shared" si="22"/>
        <v>105</v>
      </c>
      <c r="Z98" s="1012">
        <f t="shared" si="22"/>
        <v>105</v>
      </c>
      <c r="AA98" s="1012">
        <f t="shared" si="22"/>
        <v>105</v>
      </c>
      <c r="AB98" s="1012">
        <f t="shared" si="22"/>
        <v>105</v>
      </c>
      <c r="AC98" s="1012">
        <f t="shared" si="22"/>
        <v>105</v>
      </c>
      <c r="AD98" s="1012">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2">
        <f t="shared" ref="U99:U112" si="23">MIN(51,INT((F99 - DATE(YEAR(F99),1,1))/7))*7+IF(YEAR(F99)&gt;YEAR(F$98),364,0)</f>
        <v>119</v>
      </c>
      <c r="V99" s="1012">
        <f t="shared" ref="V99:V112" si="24">MIN(51,INT((G99 - DATE(YEAR(G99),1,1))/7))*7+IF(YEAR(G99)&gt;YEAR(G$98),364,0)</f>
        <v>105</v>
      </c>
      <c r="W99" s="1012">
        <f t="shared" ref="W99:W112" si="25">MIN(51,INT((H99 - DATE(YEAR(H99),1,1))/7))*7+IF(YEAR(H99)&gt;YEAR(H$98),364,0)</f>
        <v>105</v>
      </c>
      <c r="X99" s="1012">
        <f t="shared" ref="X99:X112" si="26">MIN(51,INT((I99 - DATE(YEAR(I99),1,1))/7))*7+IF(YEAR(I99)&gt;YEAR(I$98),364,0)</f>
        <v>105</v>
      </c>
      <c r="Y99" s="1012">
        <f t="shared" ref="Y99:Y112" si="27">MIN(51,INT((J99 - DATE(YEAR(J99),1,1))/7))*7+IF(YEAR(J99)&gt;YEAR(J$98),364,0)</f>
        <v>105</v>
      </c>
      <c r="Z99" s="1012">
        <f t="shared" ref="Z99:Z112" si="28">MIN(51,INT((K99 - DATE(YEAR(K99),1,1))/7))*7+IF(YEAR(K99)&gt;YEAR(K$98),364,0)</f>
        <v>126</v>
      </c>
      <c r="AA99" s="1012">
        <f t="shared" ref="AA99:AA112" si="29">MIN(51,INT((L99 - DATE(YEAR(L99),1,1))/7))*7+IF(YEAR(L99)&gt;YEAR(L$98),364,0)</f>
        <v>126</v>
      </c>
      <c r="AB99" s="1012">
        <f t="shared" ref="AB99:AB112" si="30">MIN(51,INT((M99 - DATE(YEAR(M99),1,1))/7))*7+IF(YEAR(M99)&gt;YEAR(M$98),364,0)</f>
        <v>126</v>
      </c>
      <c r="AC99" s="1012">
        <f t="shared" ref="AC99:AC112" si="31">MIN(51,INT((N99 - DATE(YEAR(N99),1,1))/7))*7+IF(YEAR(N99)&gt;YEAR(N$98),364,0)</f>
        <v>126</v>
      </c>
      <c r="AD99" s="1012">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2">
        <f t="shared" si="23"/>
        <v>140</v>
      </c>
      <c r="V100" s="1012">
        <f t="shared" si="24"/>
        <v>126</v>
      </c>
      <c r="W100" s="1012">
        <f t="shared" si="25"/>
        <v>126</v>
      </c>
      <c r="X100" s="1012">
        <f t="shared" si="26"/>
        <v>126</v>
      </c>
      <c r="Y100" s="1012">
        <f t="shared" si="27"/>
        <v>126</v>
      </c>
      <c r="Z100" s="1012">
        <f t="shared" si="28"/>
        <v>126</v>
      </c>
      <c r="AA100" s="1012">
        <f t="shared" si="29"/>
        <v>126</v>
      </c>
      <c r="AB100" s="1012">
        <f t="shared" si="30"/>
        <v>147</v>
      </c>
      <c r="AC100" s="1012">
        <f t="shared" si="31"/>
        <v>147</v>
      </c>
      <c r="AD100" s="1012">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2">
        <f t="shared" si="23"/>
        <v>168</v>
      </c>
      <c r="V101" s="1012">
        <f t="shared" si="24"/>
        <v>105</v>
      </c>
      <c r="W101" s="1012">
        <f t="shared" si="25"/>
        <v>105</v>
      </c>
      <c r="X101" s="1012">
        <f t="shared" si="26"/>
        <v>105</v>
      </c>
      <c r="Y101" s="1012">
        <f t="shared" si="27"/>
        <v>105</v>
      </c>
      <c r="Z101" s="1012">
        <f t="shared" si="28"/>
        <v>126</v>
      </c>
      <c r="AA101" s="1012">
        <f t="shared" si="29"/>
        <v>126</v>
      </c>
      <c r="AB101" s="1012">
        <f t="shared" si="30"/>
        <v>147</v>
      </c>
      <c r="AC101" s="1012">
        <f t="shared" si="31"/>
        <v>147</v>
      </c>
      <c r="AD101" s="1012">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2">
        <f t="shared" si="23"/>
        <v>189</v>
      </c>
      <c r="V102" s="1012">
        <f t="shared" si="24"/>
        <v>105</v>
      </c>
      <c r="W102" s="1012">
        <f t="shared" si="25"/>
        <v>105</v>
      </c>
      <c r="X102" s="1012">
        <f t="shared" si="26"/>
        <v>105</v>
      </c>
      <c r="Y102" s="1012">
        <f t="shared" si="27"/>
        <v>105</v>
      </c>
      <c r="Z102" s="1012">
        <f t="shared" si="28"/>
        <v>126</v>
      </c>
      <c r="AA102" s="1012">
        <f t="shared" si="29"/>
        <v>126</v>
      </c>
      <c r="AB102" s="1012">
        <f t="shared" si="30"/>
        <v>147</v>
      </c>
      <c r="AC102" s="1012">
        <f t="shared" si="31"/>
        <v>147</v>
      </c>
      <c r="AD102" s="1012">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2">
        <f t="shared" si="23"/>
        <v>217</v>
      </c>
      <c r="V103" s="1012">
        <f t="shared" si="24"/>
        <v>105</v>
      </c>
      <c r="W103" s="1012">
        <f t="shared" si="25"/>
        <v>105</v>
      </c>
      <c r="X103" s="1012">
        <f t="shared" si="26"/>
        <v>105</v>
      </c>
      <c r="Y103" s="1012">
        <f t="shared" si="27"/>
        <v>105</v>
      </c>
      <c r="Z103" s="1012">
        <f t="shared" si="28"/>
        <v>126</v>
      </c>
      <c r="AA103" s="1012">
        <f t="shared" si="29"/>
        <v>126</v>
      </c>
      <c r="AB103" s="1012">
        <f t="shared" si="30"/>
        <v>147</v>
      </c>
      <c r="AC103" s="1012">
        <f t="shared" si="31"/>
        <v>147</v>
      </c>
      <c r="AD103" s="1012">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2">
        <f t="shared" si="23"/>
        <v>245</v>
      </c>
      <c r="V104" s="1012">
        <f t="shared" si="24"/>
        <v>210</v>
      </c>
      <c r="W104" s="1012">
        <f t="shared" si="25"/>
        <v>210</v>
      </c>
      <c r="X104" s="1012">
        <f t="shared" si="26"/>
        <v>210</v>
      </c>
      <c r="Y104" s="1012">
        <f t="shared" si="27"/>
        <v>210</v>
      </c>
      <c r="Z104" s="1012">
        <f t="shared" si="28"/>
        <v>210</v>
      </c>
      <c r="AA104" s="1012">
        <f t="shared" si="29"/>
        <v>210</v>
      </c>
      <c r="AB104" s="1012">
        <f t="shared" si="30"/>
        <v>210</v>
      </c>
      <c r="AC104" s="1012">
        <f t="shared" si="31"/>
        <v>210</v>
      </c>
      <c r="AD104" s="1012">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2">
        <f t="shared" si="23"/>
        <v>266</v>
      </c>
      <c r="V105" s="1012">
        <f t="shared" si="24"/>
        <v>238</v>
      </c>
      <c r="W105" s="1012">
        <f t="shared" si="25"/>
        <v>238</v>
      </c>
      <c r="X105" s="1012">
        <f t="shared" si="26"/>
        <v>238</v>
      </c>
      <c r="Y105" s="1012">
        <f t="shared" si="27"/>
        <v>210</v>
      </c>
      <c r="Z105" s="1012">
        <f t="shared" si="28"/>
        <v>210</v>
      </c>
      <c r="AA105" s="1012">
        <f t="shared" si="29"/>
        <v>210</v>
      </c>
      <c r="AB105" s="1012">
        <f t="shared" si="30"/>
        <v>238</v>
      </c>
      <c r="AC105" s="1012">
        <f t="shared" si="31"/>
        <v>238</v>
      </c>
      <c r="AD105" s="1012">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2">
        <f t="shared" si="23"/>
        <v>294</v>
      </c>
      <c r="V106" s="1012">
        <f t="shared" si="24"/>
        <v>287</v>
      </c>
      <c r="W106" s="1012">
        <f t="shared" si="25"/>
        <v>287</v>
      </c>
      <c r="X106" s="1012">
        <f t="shared" si="26"/>
        <v>287</v>
      </c>
      <c r="Y106" s="1012">
        <f t="shared" si="27"/>
        <v>287</v>
      </c>
      <c r="Z106" s="1012">
        <f t="shared" si="28"/>
        <v>287</v>
      </c>
      <c r="AA106" s="1012">
        <f t="shared" si="29"/>
        <v>287</v>
      </c>
      <c r="AB106" s="1012">
        <f t="shared" si="30"/>
        <v>287</v>
      </c>
      <c r="AC106" s="1012">
        <f t="shared" si="31"/>
        <v>287</v>
      </c>
      <c r="AD106" s="1012">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2">
        <f t="shared" si="23"/>
        <v>315</v>
      </c>
      <c r="V107" s="1012">
        <f t="shared" si="24"/>
        <v>77</v>
      </c>
      <c r="W107" s="1012">
        <f t="shared" si="25"/>
        <v>77</v>
      </c>
      <c r="X107" s="1012">
        <f t="shared" si="26"/>
        <v>77</v>
      </c>
      <c r="Y107" s="1012">
        <f t="shared" si="27"/>
        <v>77</v>
      </c>
      <c r="Z107" s="1012">
        <f t="shared" si="28"/>
        <v>77</v>
      </c>
      <c r="AA107" s="1012">
        <f t="shared" si="29"/>
        <v>77</v>
      </c>
      <c r="AB107" s="1012">
        <f t="shared" si="30"/>
        <v>77</v>
      </c>
      <c r="AC107" s="1012">
        <f t="shared" si="31"/>
        <v>77</v>
      </c>
      <c r="AD107" s="1012">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2">
        <f t="shared" si="23"/>
        <v>343</v>
      </c>
      <c r="V108" s="1012">
        <f t="shared" si="24"/>
        <v>77</v>
      </c>
      <c r="W108" s="1012">
        <f t="shared" si="25"/>
        <v>77</v>
      </c>
      <c r="X108" s="1012">
        <f t="shared" si="26"/>
        <v>77</v>
      </c>
      <c r="Y108" s="1012">
        <f t="shared" si="27"/>
        <v>77</v>
      </c>
      <c r="Z108" s="1012">
        <f t="shared" si="28"/>
        <v>77</v>
      </c>
      <c r="AA108" s="1012">
        <f t="shared" si="29"/>
        <v>77</v>
      </c>
      <c r="AB108" s="1012">
        <f t="shared" si="30"/>
        <v>77</v>
      </c>
      <c r="AC108" s="1012">
        <f t="shared" si="31"/>
        <v>77</v>
      </c>
      <c r="AD108" s="1012">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2">
        <f t="shared" si="23"/>
        <v>364</v>
      </c>
      <c r="V109" s="1012">
        <f t="shared" si="24"/>
        <v>77</v>
      </c>
      <c r="W109" s="1012">
        <f t="shared" si="25"/>
        <v>77</v>
      </c>
      <c r="X109" s="1012">
        <f t="shared" si="26"/>
        <v>77</v>
      </c>
      <c r="Y109" s="1012">
        <f t="shared" si="27"/>
        <v>77</v>
      </c>
      <c r="Z109" s="1012">
        <f t="shared" si="28"/>
        <v>77</v>
      </c>
      <c r="AA109" s="1012">
        <f t="shared" si="29"/>
        <v>77</v>
      </c>
      <c r="AB109" s="1012">
        <f t="shared" si="30"/>
        <v>77</v>
      </c>
      <c r="AC109" s="1012">
        <f t="shared" si="31"/>
        <v>77</v>
      </c>
      <c r="AD109" s="1012">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2">
        <f t="shared" si="23"/>
        <v>392</v>
      </c>
      <c r="V110" s="1012">
        <f t="shared" si="24"/>
        <v>392</v>
      </c>
      <c r="W110" s="1012">
        <f t="shared" si="25"/>
        <v>392</v>
      </c>
      <c r="X110" s="1012">
        <f t="shared" si="26"/>
        <v>392</v>
      </c>
      <c r="Y110" s="1012">
        <f t="shared" si="27"/>
        <v>392</v>
      </c>
      <c r="Z110" s="1012">
        <f t="shared" si="28"/>
        <v>392</v>
      </c>
      <c r="AA110" s="1012">
        <f t="shared" si="29"/>
        <v>392</v>
      </c>
      <c r="AB110" s="1012">
        <f t="shared" si="30"/>
        <v>392</v>
      </c>
      <c r="AC110" s="1012">
        <f t="shared" si="31"/>
        <v>392</v>
      </c>
      <c r="AD110" s="1012">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2">
        <f t="shared" si="23"/>
        <v>413</v>
      </c>
      <c r="V111" s="1012">
        <f t="shared" si="24"/>
        <v>420</v>
      </c>
      <c r="W111" s="1012">
        <f t="shared" si="25"/>
        <v>420</v>
      </c>
      <c r="X111" s="1012">
        <f t="shared" si="26"/>
        <v>420</v>
      </c>
      <c r="Y111" s="1012">
        <f t="shared" si="27"/>
        <v>420</v>
      </c>
      <c r="Z111" s="1012">
        <f t="shared" si="28"/>
        <v>420</v>
      </c>
      <c r="AA111" s="1012">
        <f t="shared" si="29"/>
        <v>420</v>
      </c>
      <c r="AB111" s="1012">
        <f t="shared" si="30"/>
        <v>420</v>
      </c>
      <c r="AC111" s="1012">
        <f t="shared" si="31"/>
        <v>420</v>
      </c>
      <c r="AD111" s="1012">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1138</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1175</v>
      </c>
      <c r="R112" s="212"/>
      <c r="S112" s="212"/>
      <c r="T112" s="212" t="s">
        <v>1138</v>
      </c>
      <c r="U112" s="1012">
        <f t="shared" si="23"/>
        <v>441</v>
      </c>
      <c r="V112" s="1012">
        <f t="shared" si="24"/>
        <v>469</v>
      </c>
      <c r="W112" s="1012">
        <f t="shared" si="25"/>
        <v>469</v>
      </c>
      <c r="X112" s="1012">
        <f t="shared" si="26"/>
        <v>469</v>
      </c>
      <c r="Y112" s="1012">
        <f t="shared" si="27"/>
        <v>469</v>
      </c>
      <c r="Z112" s="1012">
        <f t="shared" si="28"/>
        <v>469</v>
      </c>
      <c r="AA112" s="1012">
        <f t="shared" si="29"/>
        <v>469</v>
      </c>
      <c r="AB112" s="1012">
        <f t="shared" si="30"/>
        <v>469</v>
      </c>
      <c r="AC112" s="1012">
        <f t="shared" si="31"/>
        <v>469</v>
      </c>
      <c r="AD112" s="1012">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94" priority="5">
      <formula>(F22&lt;F21)</formula>
    </cfRule>
  </conditionalFormatting>
  <conditionalFormatting sqref="K22">
    <cfRule type="expression" dxfId="93" priority="139">
      <formula>(K22&lt;#REF!)</formula>
    </cfRule>
  </conditionalFormatting>
  <conditionalFormatting sqref="L22:N22 G22:J22 G21:O21 O22:O30 J23:J26">
    <cfRule type="expression" dxfId="92" priority="141">
      <formula>(G21&lt;#REF!)</formula>
    </cfRule>
  </conditionalFormatting>
  <conditionalFormatting sqref="I23">
    <cfRule type="expression" dxfId="91" priority="2">
      <formula>(I23&lt;I22)</formula>
    </cfRule>
  </conditionalFormatting>
  <conditionalFormatting sqref="K23">
    <cfRule type="expression" dxfId="90"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24"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1174</v>
      </c>
      <c r="H72" s="189" t="s">
        <v>271</v>
      </c>
      <c r="I72" s="799"/>
      <c r="J72" s="727" t="s">
        <v>102</v>
      </c>
      <c r="K72" s="727" t="s">
        <v>1174</v>
      </c>
      <c r="L72" s="727" t="s">
        <v>271</v>
      </c>
      <c r="M72" s="799"/>
      <c r="N72" s="727" t="s">
        <v>102</v>
      </c>
      <c r="O72" s="727" t="s">
        <v>1174</v>
      </c>
      <c r="P72" s="727" t="s">
        <v>271</v>
      </c>
      <c r="Q72" s="799"/>
      <c r="R72" s="727" t="s">
        <v>102</v>
      </c>
      <c r="S72" s="727" t="s">
        <v>1174</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61"/>
      <c r="F99" s="1062"/>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1174</v>
      </c>
      <c r="L100" s="24" t="s">
        <v>271</v>
      </c>
      <c r="M100" s="727"/>
      <c r="N100" s="24" t="s">
        <v>102</v>
      </c>
      <c r="O100" s="727" t="s">
        <v>1174</v>
      </c>
      <c r="P100" s="24" t="s">
        <v>271</v>
      </c>
      <c r="Q100" s="727"/>
      <c r="R100" s="24" t="s">
        <v>102</v>
      </c>
      <c r="S100" s="727" t="s">
        <v>1174</v>
      </c>
      <c r="T100" s="24" t="s">
        <v>271</v>
      </c>
      <c r="U100" s="24"/>
      <c r="V100" s="24" t="s">
        <v>102</v>
      </c>
      <c r="W100" s="727" t="s">
        <v>1174</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7"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7"/>
      <c r="F124" s="1025">
        <v>43466</v>
      </c>
      <c r="G124" s="1025">
        <v>43497</v>
      </c>
      <c r="H124" s="1025">
        <v>43525</v>
      </c>
      <c r="I124" s="1025">
        <v>43556</v>
      </c>
      <c r="J124" s="1025">
        <v>43586</v>
      </c>
      <c r="K124" s="1025">
        <v>43617</v>
      </c>
      <c r="L124" s="1025">
        <v>43647</v>
      </c>
      <c r="M124" s="1025">
        <v>43678</v>
      </c>
      <c r="N124" s="1025">
        <v>43709</v>
      </c>
      <c r="O124" s="1025">
        <v>43739</v>
      </c>
      <c r="P124" s="1025">
        <v>43770</v>
      </c>
      <c r="Q124" s="1025">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4">
        <f>MIN(364,INT((F124 - DATE(YEAR(F124),1,1))))</f>
        <v>0</v>
      </c>
      <c r="G125" s="1024">
        <f t="shared" ref="G125:Q125" si="7">MIN(364,INT((G124 - DATE(YEAR(G124),1,1))))</f>
        <v>31</v>
      </c>
      <c r="H125" s="1024">
        <f t="shared" si="7"/>
        <v>59</v>
      </c>
      <c r="I125" s="1024">
        <f t="shared" si="7"/>
        <v>90</v>
      </c>
      <c r="J125" s="1024">
        <f t="shared" si="7"/>
        <v>120</v>
      </c>
      <c r="K125" s="1024">
        <f t="shared" si="7"/>
        <v>151</v>
      </c>
      <c r="L125" s="1024">
        <f t="shared" si="7"/>
        <v>181</v>
      </c>
      <c r="M125" s="1024">
        <f t="shared" si="7"/>
        <v>212</v>
      </c>
      <c r="N125" s="1024">
        <f t="shared" si="7"/>
        <v>243</v>
      </c>
      <c r="O125" s="1024">
        <f t="shared" si="7"/>
        <v>273</v>
      </c>
      <c r="P125" s="1024">
        <f t="shared" si="7"/>
        <v>304</v>
      </c>
      <c r="Q125" s="1024">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7"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63" t="s">
        <v>1177</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043">
        <v>426</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043">
        <v>375</v>
      </c>
      <c r="J99" s="343">
        <v>0.55000000000000004</v>
      </c>
      <c r="K99" s="343">
        <v>0.75</v>
      </c>
      <c r="L99" s="343">
        <v>0.8</v>
      </c>
      <c r="M99" s="343">
        <v>1</v>
      </c>
      <c r="N99" s="343">
        <v>1</v>
      </c>
      <c r="O99" s="343">
        <v>0</v>
      </c>
      <c r="P99" s="343">
        <v>0</v>
      </c>
      <c r="Q99" s="343">
        <v>0</v>
      </c>
      <c r="R99" s="1044"/>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043">
        <v>375</v>
      </c>
      <c r="J100" s="343">
        <v>0.55000000000000004</v>
      </c>
      <c r="K100" s="343">
        <v>0.75</v>
      </c>
      <c r="L100" s="343">
        <v>0.8</v>
      </c>
      <c r="M100" s="343">
        <v>1</v>
      </c>
      <c r="N100" s="343">
        <v>1</v>
      </c>
      <c r="O100" s="343">
        <v>0</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043">
        <v>375</v>
      </c>
      <c r="J101" s="343">
        <v>0.55000000000000004</v>
      </c>
      <c r="K101" s="343">
        <v>0.75</v>
      </c>
      <c r="L101" s="343">
        <v>0.8</v>
      </c>
      <c r="M101" s="343">
        <v>1</v>
      </c>
      <c r="N101" s="343">
        <v>1</v>
      </c>
      <c r="O101" s="343">
        <v>0</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043">
        <v>375</v>
      </c>
      <c r="J102" s="343">
        <v>0.55000000000000004</v>
      </c>
      <c r="K102" s="343">
        <v>0.75</v>
      </c>
      <c r="L102" s="343">
        <v>0.8</v>
      </c>
      <c r="M102" s="343">
        <v>1</v>
      </c>
      <c r="N102" s="343">
        <v>1</v>
      </c>
      <c r="O102" s="343">
        <v>0</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043">
        <v>375</v>
      </c>
      <c r="J103" s="343">
        <v>0.55000000000000004</v>
      </c>
      <c r="K103" s="343">
        <v>0.75</v>
      </c>
      <c r="L103" s="343">
        <v>0.8</v>
      </c>
      <c r="M103" s="343">
        <v>1</v>
      </c>
      <c r="N103" s="343">
        <v>1</v>
      </c>
      <c r="O103" s="343">
        <v>0</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043">
        <v>375</v>
      </c>
      <c r="J104" s="343">
        <v>0.55000000000000004</v>
      </c>
      <c r="K104" s="343">
        <v>0.75</v>
      </c>
      <c r="L104" s="343">
        <v>0.8</v>
      </c>
      <c r="M104" s="343">
        <v>1</v>
      </c>
      <c r="N104" s="343">
        <v>1</v>
      </c>
      <c r="O104" s="343">
        <v>0</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043">
        <v>375</v>
      </c>
      <c r="J105" s="343">
        <v>0.55000000000000004</v>
      </c>
      <c r="K105" s="343">
        <v>0.75</v>
      </c>
      <c r="L105" s="343">
        <v>0.8</v>
      </c>
      <c r="M105" s="343">
        <v>1</v>
      </c>
      <c r="N105" s="343">
        <v>1</v>
      </c>
      <c r="O105" s="343">
        <v>0</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043">
        <v>375</v>
      </c>
      <c r="J106" s="343">
        <v>0.55000000000000004</v>
      </c>
      <c r="K106" s="343">
        <v>0.75</v>
      </c>
      <c r="L106" s="343">
        <v>0.8</v>
      </c>
      <c r="M106" s="343">
        <v>1</v>
      </c>
      <c r="N106" s="343">
        <v>1</v>
      </c>
      <c r="O106" s="343">
        <v>0</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043">
        <v>375</v>
      </c>
      <c r="J107" s="343">
        <v>0.55000000000000004</v>
      </c>
      <c r="K107" s="343">
        <v>0.75</v>
      </c>
      <c r="L107" s="343">
        <v>0.8</v>
      </c>
      <c r="M107" s="343">
        <v>1</v>
      </c>
      <c r="N107" s="343">
        <v>1</v>
      </c>
      <c r="O107" s="343">
        <v>0</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 si="1">MIN(364,INT((K125 - DATE(YEAR(K125),1,1))))</f>
        <v>83</v>
      </c>
      <c r="L126" s="1024">
        <f t="shared" ref="L126" si="2">MIN(364,INT((L125 - DATE(YEAR(L125),1,1))))</f>
        <v>83</v>
      </c>
      <c r="M126" s="1024">
        <f t="shared" ref="M126" si="3">MIN(364,INT((M125 - DATE(YEAR(M125),1,1))))</f>
        <v>83</v>
      </c>
      <c r="N126" s="1024">
        <f t="shared" ref="N126" si="4">MIN(364,INT((N125 - DATE(YEAR(N125),1,1))))</f>
        <v>83</v>
      </c>
      <c r="O126" s="1024">
        <f t="shared" ref="O126" si="5">MIN(364,INT((O125 - DATE(YEAR(O125),1,1))))</f>
        <v>83</v>
      </c>
      <c r="P126" s="1024">
        <f t="shared" ref="P126" si="6">MIN(364,INT((P125 - DATE(YEAR(P125),1,1))))</f>
        <v>83</v>
      </c>
      <c r="Q126" s="1024">
        <f t="shared" ref="Q126" si="7">MIN(364,INT((Q125 - DATE(YEAR(Q125),1,1))))</f>
        <v>83</v>
      </c>
      <c r="R126" s="1024">
        <f t="shared" ref="R126" si="8">MIN(364,INT((R125 - DATE(YEAR(R125),1,1))))</f>
        <v>83</v>
      </c>
      <c r="S126" s="1024">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 si="10">MIN(364,INT((K127 - DATE(YEAR(K127),1,1))))</f>
        <v>88</v>
      </c>
      <c r="L128" s="1024">
        <f t="shared" ref="L128" si="11">MIN(364,INT((L127 - DATE(YEAR(L127),1,1))))</f>
        <v>88</v>
      </c>
      <c r="M128" s="1024">
        <f t="shared" ref="M128" si="12">MIN(364,INT((M127 - DATE(YEAR(M127),1,1))))</f>
        <v>88</v>
      </c>
      <c r="N128" s="1024">
        <f t="shared" ref="N128" si="13">MIN(364,INT((N127 - DATE(YEAR(N127),1,1))))</f>
        <v>88</v>
      </c>
      <c r="O128" s="1024">
        <f t="shared" ref="O128" si="14">MIN(364,INT((O127 - DATE(YEAR(O127),1,1))))</f>
        <v>88</v>
      </c>
      <c r="P128" s="1024">
        <f t="shared" ref="P128" si="15">MIN(364,INT((P127 - DATE(YEAR(P127),1,1))))</f>
        <v>88</v>
      </c>
      <c r="Q128" s="1024">
        <f t="shared" ref="Q128" si="16">MIN(364,INT((Q127 - DATE(YEAR(Q127),1,1))))</f>
        <v>88</v>
      </c>
      <c r="R128" s="1024">
        <f t="shared" ref="R128" si="17">MIN(364,INT((R127 - DATE(YEAR(R127),1,1))))</f>
        <v>88</v>
      </c>
      <c r="S128" s="1024">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 si="19">MIN(364,INT((K129 - DATE(YEAR(K129),1,1))))</f>
        <v>104</v>
      </c>
      <c r="L130" s="1024">
        <f t="shared" ref="L130" si="20">MIN(364,INT((L129 - DATE(YEAR(L129),1,1))))</f>
        <v>104</v>
      </c>
      <c r="M130" s="1024">
        <f t="shared" ref="M130" si="21">MIN(364,INT((M129 - DATE(YEAR(M129),1,1))))</f>
        <v>104</v>
      </c>
      <c r="N130" s="1024">
        <f t="shared" ref="N130" si="22">MIN(364,INT((N129 - DATE(YEAR(N129),1,1))))</f>
        <v>104</v>
      </c>
      <c r="O130" s="1024">
        <f t="shared" ref="O130" si="23">MIN(364,INT((O129 - DATE(YEAR(O129),1,1))))</f>
        <v>104</v>
      </c>
      <c r="P130" s="1024">
        <f t="shared" ref="P130" si="24">MIN(364,INT((P129 - DATE(YEAR(P129),1,1))))</f>
        <v>104</v>
      </c>
      <c r="Q130" s="1024">
        <f t="shared" ref="Q130" si="25">MIN(364,INT((Q129 - DATE(YEAR(Q129),1,1))))</f>
        <v>104</v>
      </c>
      <c r="R130" s="1024">
        <f t="shared" ref="R130" si="26">MIN(364,INT((R129 - DATE(YEAR(R129),1,1))))</f>
        <v>104</v>
      </c>
      <c r="S130" s="1024">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 si="28">MIN(364,INT((K131 - DATE(YEAR(K131),1,1))))</f>
        <v>134</v>
      </c>
      <c r="L132" s="1024">
        <f t="shared" ref="L132" si="29">MIN(364,INT((L131 - DATE(YEAR(L131),1,1))))</f>
        <v>134</v>
      </c>
      <c r="M132" s="1024">
        <f t="shared" ref="M132" si="30">MIN(364,INT((M131 - DATE(YEAR(M131),1,1))))</f>
        <v>134</v>
      </c>
      <c r="N132" s="1024">
        <f t="shared" ref="N132" si="31">MIN(364,INT((N131 - DATE(YEAR(N131),1,1))))</f>
        <v>134</v>
      </c>
      <c r="O132" s="1024">
        <f t="shared" ref="O132" si="32">MIN(364,INT((O131 - DATE(YEAR(O131),1,1))))</f>
        <v>134</v>
      </c>
      <c r="P132" s="1024">
        <f t="shared" ref="P132" si="33">MIN(364,INT((P131 - DATE(YEAR(P131),1,1))))</f>
        <v>134</v>
      </c>
      <c r="Q132" s="1024">
        <f t="shared" ref="Q132" si="34">MIN(364,INT((Q131 - DATE(YEAR(Q131),1,1))))</f>
        <v>134</v>
      </c>
      <c r="R132" s="1024">
        <f t="shared" ref="R132" si="35">MIN(364,INT((R131 - DATE(YEAR(R131),1,1))))</f>
        <v>134</v>
      </c>
      <c r="S132" s="1024">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1171</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1136</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0"/>
      <c r="T184" s="981"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0"/>
      <c r="T185" s="981"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0"/>
      <c r="T186" s="981"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0"/>
      <c r="T187" s="981"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0"/>
      <c r="T188" s="981"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0"/>
      <c r="T189" s="981"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0"/>
      <c r="T193" s="981"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0"/>
      <c r="T194" s="981"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0"/>
      <c r="T195" s="981"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0"/>
      <c r="T196" s="981"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0"/>
      <c r="T197" s="981"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0"/>
      <c r="T198" s="981"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0"/>
      <c r="T199" s="981"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0"/>
      <c r="T200" s="981"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0"/>
      <c r="T201" s="981"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0"/>
      <c r="T202" s="981"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0"/>
      <c r="T203" s="981"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0"/>
      <c r="T204" s="981"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0"/>
      <c r="T205" s="981"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0"/>
      <c r="T206" s="981"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0"/>
      <c r="T207" s="981"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0"/>
      <c r="T208" s="981"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0"/>
      <c r="T209" s="981"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0"/>
      <c r="T210" s="981"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0"/>
      <c r="T211" s="981"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0"/>
      <c r="T212" s="981"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0"/>
      <c r="T213" s="981"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0"/>
      <c r="T214" s="981"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0"/>
      <c r="T215" s="981"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0"/>
      <c r="T216" s="981"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0"/>
      <c r="T217" s="981"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0"/>
      <c r="T218" s="981"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0"/>
      <c r="T219" s="981"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0"/>
      <c r="T220" s="981"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0"/>
      <c r="T221" s="981"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0"/>
      <c r="T222" s="981"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0"/>
      <c r="T223" s="981"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0"/>
      <c r="T224" s="981"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0"/>
      <c r="T225" s="981"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0"/>
      <c r="T226" s="981"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0"/>
      <c r="T227" s="981"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0"/>
      <c r="T228" s="981"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0"/>
      <c r="T229" s="981"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0"/>
      <c r="T230" s="981"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0"/>
      <c r="T231" s="981"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0"/>
      <c r="T232" s="981"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0"/>
      <c r="T233" s="981"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0"/>
      <c r="T234" s="981"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0"/>
      <c r="T235" s="981"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0"/>
      <c r="T236" s="981"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0"/>
      <c r="T237" s="981"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0"/>
      <c r="T238" s="981"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0"/>
      <c r="T239" s="981"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0"/>
      <c r="T240" s="981"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0"/>
      <c r="T241" s="981"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0"/>
      <c r="T242" s="981"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0"/>
      <c r="T243" s="981"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0"/>
      <c r="T244" s="981"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0"/>
      <c r="T245" s="981"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0"/>
      <c r="T246" s="981"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0"/>
      <c r="T247" s="981"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0"/>
      <c r="T248" s="981"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0"/>
      <c r="T249" s="981"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0"/>
      <c r="T250" s="981"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0"/>
      <c r="T251" s="981"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0"/>
      <c r="T252" s="981"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0"/>
      <c r="T253" s="981"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0"/>
      <c r="T254" s="981"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0"/>
      <c r="T255" s="981"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0"/>
      <c r="T256" s="981"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0"/>
      <c r="T257" s="981"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0"/>
      <c r="T258" s="981"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0"/>
      <c r="T259" s="981"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0"/>
      <c r="T260" s="981"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0"/>
      <c r="T261" s="981"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0"/>
      <c r="T262" s="981"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0"/>
      <c r="T263" s="981"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0"/>
      <c r="T264" s="981"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0"/>
      <c r="T265" s="981"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0"/>
      <c r="T266" s="981"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0"/>
      <c r="T267" s="981"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0"/>
      <c r="T268" s="981"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0"/>
      <c r="T269" s="981"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0"/>
      <c r="T270" s="981"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0"/>
      <c r="T271" s="981"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0"/>
      <c r="T272" s="981"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0"/>
      <c r="T273" s="981"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0"/>
      <c r="T274" s="981"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0"/>
      <c r="T275" s="981"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0"/>
      <c r="T276" s="981"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0"/>
      <c r="T277" s="981"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0"/>
      <c r="T278" s="981"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0"/>
      <c r="T279" s="981"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0"/>
      <c r="T280" s="981"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0"/>
      <c r="T281" s="981"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0"/>
      <c r="T282" s="981"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1136</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0"/>
      <c r="T298" s="981"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0"/>
      <c r="T299" s="981"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0"/>
      <c r="T300" s="981"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0"/>
      <c r="T301" s="981"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0"/>
      <c r="T302" s="981"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0"/>
      <c r="T303" s="981"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0"/>
      <c r="T304" s="981"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0"/>
      <c r="T305" s="981"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0"/>
      <c r="T306" s="981"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045">
        <f>K297</f>
        <v>319.5</v>
      </c>
      <c r="L307" s="1045">
        <f t="shared" ref="L307:R307" si="73">L297</f>
        <v>319.5</v>
      </c>
      <c r="M307" s="1045">
        <f t="shared" si="73"/>
        <v>319.5</v>
      </c>
      <c r="N307" s="1045">
        <f t="shared" si="73"/>
        <v>319.5</v>
      </c>
      <c r="O307" s="1045">
        <f t="shared" si="73"/>
        <v>196.81200000000001</v>
      </c>
      <c r="P307" s="1045">
        <f t="shared" si="73"/>
        <v>182.75400000000002</v>
      </c>
      <c r="Q307" s="1045">
        <f t="shared" si="73"/>
        <v>0</v>
      </c>
      <c r="R307" s="1045">
        <f t="shared" si="73"/>
        <v>0</v>
      </c>
      <c r="S307" s="980"/>
      <c r="T307" s="981" t="s">
        <v>404</v>
      </c>
      <c r="U307" s="1045">
        <f>U297</f>
        <v>0</v>
      </c>
      <c r="V307" s="1045">
        <f t="shared" ref="V307:AB307" si="74">V297</f>
        <v>0</v>
      </c>
      <c r="W307" s="1045">
        <f t="shared" si="74"/>
        <v>0</v>
      </c>
      <c r="X307" s="1045">
        <f t="shared" si="74"/>
        <v>0</v>
      </c>
      <c r="Y307" s="1045">
        <f t="shared" si="74"/>
        <v>0</v>
      </c>
      <c r="Z307" s="1045">
        <f t="shared" si="74"/>
        <v>0</v>
      </c>
      <c r="AA307" s="1045">
        <f t="shared" si="74"/>
        <v>0</v>
      </c>
      <c r="AB307" s="1045">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045">
        <f t="shared" ref="K308:R323" si="75">K298</f>
        <v>319.5</v>
      </c>
      <c r="L308" s="1045">
        <f t="shared" si="75"/>
        <v>319.5</v>
      </c>
      <c r="M308" s="1045">
        <f t="shared" si="75"/>
        <v>319.5</v>
      </c>
      <c r="N308" s="1045">
        <f t="shared" si="75"/>
        <v>319.5</v>
      </c>
      <c r="O308" s="1045">
        <f t="shared" si="75"/>
        <v>785</v>
      </c>
      <c r="P308" s="1045">
        <f t="shared" si="75"/>
        <v>785</v>
      </c>
      <c r="Q308" s="1045">
        <f t="shared" si="75"/>
        <v>0</v>
      </c>
      <c r="R308" s="1045">
        <f t="shared" si="75"/>
        <v>0</v>
      </c>
      <c r="S308" s="980"/>
      <c r="T308" s="981" t="s">
        <v>143</v>
      </c>
      <c r="U308" s="1045">
        <f t="shared" ref="U308:AB323" si="76">U298</f>
        <v>16.3</v>
      </c>
      <c r="V308" s="1045">
        <f t="shared" si="76"/>
        <v>16.3</v>
      </c>
      <c r="W308" s="1045">
        <f t="shared" si="76"/>
        <v>16.3</v>
      </c>
      <c r="X308" s="1045">
        <f t="shared" si="76"/>
        <v>16.3</v>
      </c>
      <c r="Y308" s="1045">
        <f t="shared" si="76"/>
        <v>11.41</v>
      </c>
      <c r="Z308" s="1045">
        <f t="shared" si="76"/>
        <v>10.595000000000001</v>
      </c>
      <c r="AA308" s="1045">
        <f t="shared" si="76"/>
        <v>0</v>
      </c>
      <c r="AB308" s="1045">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045">
        <f t="shared" si="75"/>
        <v>834.95768964280956</v>
      </c>
      <c r="L309" s="1045">
        <f t="shared" si="75"/>
        <v>834.95768964280956</v>
      </c>
      <c r="M309" s="1045">
        <f t="shared" si="75"/>
        <v>834.95768964280956</v>
      </c>
      <c r="N309" s="1045">
        <f t="shared" si="75"/>
        <v>834.95768964280956</v>
      </c>
      <c r="O309" s="1045">
        <f t="shared" si="75"/>
        <v>1750</v>
      </c>
      <c r="P309" s="1045">
        <f t="shared" si="75"/>
        <v>1750</v>
      </c>
      <c r="Q309" s="1045">
        <f t="shared" si="75"/>
        <v>0</v>
      </c>
      <c r="R309" s="1045">
        <f t="shared" si="75"/>
        <v>0</v>
      </c>
      <c r="S309" s="980"/>
      <c r="T309" s="981" t="s">
        <v>144</v>
      </c>
      <c r="U309" s="1045">
        <f t="shared" si="76"/>
        <v>16.2</v>
      </c>
      <c r="V309" s="1045">
        <f t="shared" si="76"/>
        <v>16.2</v>
      </c>
      <c r="W309" s="1045">
        <f t="shared" si="76"/>
        <v>16.2</v>
      </c>
      <c r="X309" s="1045">
        <f t="shared" si="76"/>
        <v>16.2</v>
      </c>
      <c r="Y309" s="1045">
        <f t="shared" si="76"/>
        <v>11.339999999999998</v>
      </c>
      <c r="Z309" s="1045">
        <f t="shared" si="76"/>
        <v>10.53</v>
      </c>
      <c r="AA309" s="1045">
        <f t="shared" si="76"/>
        <v>0</v>
      </c>
      <c r="AB309" s="1045">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045">
        <f t="shared" si="75"/>
        <v>1472.7208603315589</v>
      </c>
      <c r="L310" s="1045">
        <f t="shared" si="75"/>
        <v>1472.7208603315589</v>
      </c>
      <c r="M310" s="1045">
        <f t="shared" si="75"/>
        <v>1472.7208603315589</v>
      </c>
      <c r="N310" s="1045">
        <f t="shared" si="75"/>
        <v>1472.7208603315589</v>
      </c>
      <c r="O310" s="1045">
        <f t="shared" si="75"/>
        <v>2750</v>
      </c>
      <c r="P310" s="1045">
        <f t="shared" si="75"/>
        <v>2750</v>
      </c>
      <c r="Q310" s="1045">
        <f t="shared" si="75"/>
        <v>0</v>
      </c>
      <c r="R310" s="1045">
        <f t="shared" si="75"/>
        <v>0</v>
      </c>
      <c r="S310" s="980"/>
      <c r="T310" s="981" t="s">
        <v>145</v>
      </c>
      <c r="U310" s="1045">
        <f t="shared" si="76"/>
        <v>34</v>
      </c>
      <c r="V310" s="1045">
        <f t="shared" si="76"/>
        <v>34</v>
      </c>
      <c r="W310" s="1045">
        <f t="shared" si="76"/>
        <v>34</v>
      </c>
      <c r="X310" s="1045">
        <f t="shared" si="76"/>
        <v>34</v>
      </c>
      <c r="Y310" s="1045">
        <f t="shared" si="76"/>
        <v>23.799999999999997</v>
      </c>
      <c r="Z310" s="1045">
        <f t="shared" si="76"/>
        <v>22.1</v>
      </c>
      <c r="AA310" s="1045">
        <f t="shared" si="76"/>
        <v>0</v>
      </c>
      <c r="AB310" s="1045">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045">
        <f t="shared" si="75"/>
        <v>2161.5945606630453</v>
      </c>
      <c r="L311" s="1045">
        <f t="shared" si="75"/>
        <v>2161.5945606630453</v>
      </c>
      <c r="M311" s="1045">
        <f t="shared" si="75"/>
        <v>2161.5945606630453</v>
      </c>
      <c r="N311" s="1045">
        <f t="shared" si="75"/>
        <v>2161.5945606630453</v>
      </c>
      <c r="O311" s="1045">
        <f t="shared" si="75"/>
        <v>2000</v>
      </c>
      <c r="P311" s="1045">
        <f t="shared" si="75"/>
        <v>2000</v>
      </c>
      <c r="Q311" s="1045">
        <f t="shared" si="75"/>
        <v>0</v>
      </c>
      <c r="R311" s="1045">
        <f t="shared" si="75"/>
        <v>0</v>
      </c>
      <c r="S311" s="980"/>
      <c r="T311" s="981" t="s">
        <v>146</v>
      </c>
      <c r="U311" s="1045">
        <f t="shared" si="76"/>
        <v>54.8</v>
      </c>
      <c r="V311" s="1045">
        <f t="shared" si="76"/>
        <v>54.8</v>
      </c>
      <c r="W311" s="1045">
        <f t="shared" si="76"/>
        <v>54.8</v>
      </c>
      <c r="X311" s="1045">
        <f t="shared" si="76"/>
        <v>54.8</v>
      </c>
      <c r="Y311" s="1045">
        <f t="shared" si="76"/>
        <v>38.359999999999992</v>
      </c>
      <c r="Z311" s="1045">
        <f t="shared" si="76"/>
        <v>35.619999999999997</v>
      </c>
      <c r="AA311" s="1045">
        <f t="shared" si="76"/>
        <v>0</v>
      </c>
      <c r="AB311" s="1045">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045">
        <f t="shared" si="75"/>
        <v>2967.6186224109038</v>
      </c>
      <c r="L312" s="1045">
        <f t="shared" si="75"/>
        <v>2967.6186224109038</v>
      </c>
      <c r="M312" s="1045">
        <f t="shared" si="75"/>
        <v>2967.6186224109038</v>
      </c>
      <c r="N312" s="1045">
        <f t="shared" si="75"/>
        <v>2967.6186224109038</v>
      </c>
      <c r="O312" s="1045">
        <f t="shared" si="75"/>
        <v>2000</v>
      </c>
      <c r="P312" s="1045">
        <f t="shared" si="75"/>
        <v>2000</v>
      </c>
      <c r="Q312" s="1045">
        <f t="shared" si="75"/>
        <v>0</v>
      </c>
      <c r="R312" s="1045">
        <f t="shared" si="75"/>
        <v>0</v>
      </c>
      <c r="S312" s="980"/>
      <c r="T312" s="981" t="s">
        <v>147</v>
      </c>
      <c r="U312" s="1045">
        <f t="shared" si="76"/>
        <v>72.099999999999994</v>
      </c>
      <c r="V312" s="1045">
        <f t="shared" si="76"/>
        <v>72.099999999999994</v>
      </c>
      <c r="W312" s="1045">
        <f t="shared" si="76"/>
        <v>72.099999999999994</v>
      </c>
      <c r="X312" s="1045">
        <f t="shared" si="76"/>
        <v>72.099999999999994</v>
      </c>
      <c r="Y312" s="1045">
        <f t="shared" si="76"/>
        <v>50.469999999999992</v>
      </c>
      <c r="Z312" s="1045">
        <f t="shared" si="76"/>
        <v>46.864999999999995</v>
      </c>
      <c r="AA312" s="1045">
        <f t="shared" si="76"/>
        <v>0</v>
      </c>
      <c r="AB312" s="1045">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045">
        <f t="shared" si="75"/>
        <v>3621.6242509227359</v>
      </c>
      <c r="L313" s="1045">
        <f t="shared" si="75"/>
        <v>3621.6242509227359</v>
      </c>
      <c r="M313" s="1045">
        <f t="shared" si="75"/>
        <v>3621.6242509227359</v>
      </c>
      <c r="N313" s="1045">
        <f t="shared" si="75"/>
        <v>3621.6242509227359</v>
      </c>
      <c r="O313" s="1045">
        <f t="shared" si="75"/>
        <v>2000</v>
      </c>
      <c r="P313" s="1045">
        <f t="shared" si="75"/>
        <v>2000</v>
      </c>
      <c r="Q313" s="1045">
        <f t="shared" si="75"/>
        <v>0</v>
      </c>
      <c r="R313" s="1045">
        <f t="shared" si="75"/>
        <v>0</v>
      </c>
      <c r="S313" s="980"/>
      <c r="T313" s="981" t="s">
        <v>148</v>
      </c>
      <c r="U313" s="1045">
        <f t="shared" si="76"/>
        <v>56.6</v>
      </c>
      <c r="V313" s="1045">
        <f t="shared" si="76"/>
        <v>56.6</v>
      </c>
      <c r="W313" s="1045">
        <f t="shared" si="76"/>
        <v>56.6</v>
      </c>
      <c r="X313" s="1045">
        <f t="shared" si="76"/>
        <v>56.6</v>
      </c>
      <c r="Y313" s="1045">
        <f t="shared" si="76"/>
        <v>39.619999999999997</v>
      </c>
      <c r="Z313" s="1045">
        <f t="shared" si="76"/>
        <v>36.79</v>
      </c>
      <c r="AA313" s="1045">
        <f t="shared" si="76"/>
        <v>0</v>
      </c>
      <c r="AB313" s="1045">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045">
        <f t="shared" si="75"/>
        <v>3621.6242509227359</v>
      </c>
      <c r="L314" s="1045">
        <f t="shared" si="75"/>
        <v>3621.6242509227359</v>
      </c>
      <c r="M314" s="1045">
        <f t="shared" si="75"/>
        <v>3621.6242509227359</v>
      </c>
      <c r="N314" s="1045">
        <f t="shared" si="75"/>
        <v>3621.6242509227359</v>
      </c>
      <c r="O314" s="1045">
        <f t="shared" si="75"/>
        <v>2000</v>
      </c>
      <c r="P314" s="1045">
        <f t="shared" si="75"/>
        <v>2000</v>
      </c>
      <c r="Q314" s="1045">
        <f t="shared" si="75"/>
        <v>0</v>
      </c>
      <c r="R314" s="1045">
        <f t="shared" si="75"/>
        <v>0</v>
      </c>
      <c r="S314" s="980"/>
      <c r="T314" s="981" t="s">
        <v>149</v>
      </c>
      <c r="U314" s="1045">
        <f t="shared" si="76"/>
        <v>21.9</v>
      </c>
      <c r="V314" s="1045">
        <f t="shared" si="76"/>
        <v>21.9</v>
      </c>
      <c r="W314" s="1045">
        <f t="shared" si="76"/>
        <v>21.9</v>
      </c>
      <c r="X314" s="1045">
        <f t="shared" si="76"/>
        <v>21.9</v>
      </c>
      <c r="Y314" s="1045">
        <f t="shared" si="76"/>
        <v>15.329999999999998</v>
      </c>
      <c r="Z314" s="1045">
        <f t="shared" si="76"/>
        <v>14.234999999999999</v>
      </c>
      <c r="AA314" s="1045">
        <f t="shared" si="76"/>
        <v>0</v>
      </c>
      <c r="AB314" s="1045">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045">
        <f t="shared" si="75"/>
        <v>3621.6242509227359</v>
      </c>
      <c r="L315" s="1045">
        <f t="shared" si="75"/>
        <v>3621.6242509227359</v>
      </c>
      <c r="M315" s="1045">
        <f t="shared" si="75"/>
        <v>3621.6242509227359</v>
      </c>
      <c r="N315" s="1045">
        <f t="shared" si="75"/>
        <v>3621.6242509227359</v>
      </c>
      <c r="O315" s="1045">
        <f t="shared" si="75"/>
        <v>2000</v>
      </c>
      <c r="P315" s="1045">
        <f t="shared" si="75"/>
        <v>2000</v>
      </c>
      <c r="Q315" s="1045">
        <f t="shared" si="75"/>
        <v>0</v>
      </c>
      <c r="R315" s="1045">
        <f t="shared" si="75"/>
        <v>0</v>
      </c>
      <c r="S315" s="980"/>
      <c r="T315" s="981" t="s">
        <v>150</v>
      </c>
      <c r="U315" s="1045">
        <f t="shared" si="76"/>
        <v>4.9000000000000004</v>
      </c>
      <c r="V315" s="1045">
        <f t="shared" si="76"/>
        <v>4.9000000000000004</v>
      </c>
      <c r="W315" s="1045">
        <f t="shared" si="76"/>
        <v>4.9000000000000004</v>
      </c>
      <c r="X315" s="1045">
        <f t="shared" si="76"/>
        <v>4.9000000000000004</v>
      </c>
      <c r="Y315" s="1045">
        <f t="shared" si="76"/>
        <v>3.43</v>
      </c>
      <c r="Z315" s="1045">
        <f t="shared" si="76"/>
        <v>3.1850000000000005</v>
      </c>
      <c r="AA315" s="1045">
        <f t="shared" si="76"/>
        <v>0</v>
      </c>
      <c r="AB315" s="1045">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045">
        <f t="shared" si="75"/>
        <v>3621.6242509227359</v>
      </c>
      <c r="L316" s="1045">
        <f t="shared" si="75"/>
        <v>3621.6242509227359</v>
      </c>
      <c r="M316" s="1045">
        <f t="shared" si="75"/>
        <v>3621.6242509227359</v>
      </c>
      <c r="N316" s="1045">
        <f t="shared" si="75"/>
        <v>3621.6242509227359</v>
      </c>
      <c r="O316" s="1045">
        <f t="shared" si="75"/>
        <v>2000</v>
      </c>
      <c r="P316" s="1045">
        <f t="shared" si="75"/>
        <v>2000</v>
      </c>
      <c r="Q316" s="1045">
        <f t="shared" si="75"/>
        <v>0</v>
      </c>
      <c r="R316" s="1045">
        <f t="shared" si="75"/>
        <v>0</v>
      </c>
      <c r="S316" s="980"/>
      <c r="T316" s="981" t="s">
        <v>151</v>
      </c>
      <c r="U316" s="1045">
        <f t="shared" si="76"/>
        <v>5.5</v>
      </c>
      <c r="V316" s="1045">
        <f t="shared" si="76"/>
        <v>5.5</v>
      </c>
      <c r="W316" s="1045">
        <f t="shared" si="76"/>
        <v>5.5</v>
      </c>
      <c r="X316" s="1045">
        <f t="shared" si="76"/>
        <v>5.5</v>
      </c>
      <c r="Y316" s="1045">
        <f t="shared" si="76"/>
        <v>3.8499999999999996</v>
      </c>
      <c r="Z316" s="1045">
        <f t="shared" si="76"/>
        <v>3.5750000000000002</v>
      </c>
      <c r="AA316" s="1045">
        <f t="shared" si="76"/>
        <v>0</v>
      </c>
      <c r="AB316" s="1045">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045">
        <f t="shared" si="75"/>
        <v>319.5</v>
      </c>
      <c r="L317" s="1045">
        <f t="shared" si="75"/>
        <v>319.5</v>
      </c>
      <c r="M317" s="1045">
        <f t="shared" si="75"/>
        <v>319.5</v>
      </c>
      <c r="N317" s="1045">
        <f t="shared" si="75"/>
        <v>319.5</v>
      </c>
      <c r="O317" s="1045">
        <f t="shared" si="75"/>
        <v>196.81200000000001</v>
      </c>
      <c r="P317" s="1045">
        <f t="shared" si="75"/>
        <v>182.75400000000002</v>
      </c>
      <c r="Q317" s="1045">
        <f t="shared" si="75"/>
        <v>0</v>
      </c>
      <c r="R317" s="1045">
        <f t="shared" si="75"/>
        <v>0</v>
      </c>
      <c r="S317" s="980"/>
      <c r="T317" s="981" t="s">
        <v>404</v>
      </c>
      <c r="U317" s="1045">
        <f t="shared" si="76"/>
        <v>0</v>
      </c>
      <c r="V317" s="1045">
        <f t="shared" si="76"/>
        <v>0</v>
      </c>
      <c r="W317" s="1045">
        <f t="shared" si="76"/>
        <v>0</v>
      </c>
      <c r="X317" s="1045">
        <f t="shared" si="76"/>
        <v>0</v>
      </c>
      <c r="Y317" s="1045">
        <f t="shared" si="76"/>
        <v>0</v>
      </c>
      <c r="Z317" s="1045">
        <f t="shared" si="76"/>
        <v>0</v>
      </c>
      <c r="AA317" s="1045">
        <f t="shared" si="76"/>
        <v>0</v>
      </c>
      <c r="AB317" s="1045">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045">
        <f t="shared" si="75"/>
        <v>319.5</v>
      </c>
      <c r="L318" s="1045">
        <f t="shared" si="75"/>
        <v>319.5</v>
      </c>
      <c r="M318" s="1045">
        <f t="shared" si="75"/>
        <v>319.5</v>
      </c>
      <c r="N318" s="1045">
        <f t="shared" si="75"/>
        <v>319.5</v>
      </c>
      <c r="O318" s="1045">
        <f t="shared" si="75"/>
        <v>785</v>
      </c>
      <c r="P318" s="1045">
        <f t="shared" si="75"/>
        <v>785</v>
      </c>
      <c r="Q318" s="1045">
        <f t="shared" si="75"/>
        <v>0</v>
      </c>
      <c r="R318" s="1045">
        <f t="shared" si="75"/>
        <v>0</v>
      </c>
      <c r="S318" s="980"/>
      <c r="T318" s="981" t="s">
        <v>143</v>
      </c>
      <c r="U318" s="1045">
        <f t="shared" si="76"/>
        <v>16.3</v>
      </c>
      <c r="V318" s="1045">
        <f t="shared" si="76"/>
        <v>16.3</v>
      </c>
      <c r="W318" s="1045">
        <f t="shared" si="76"/>
        <v>16.3</v>
      </c>
      <c r="X318" s="1045">
        <f t="shared" si="76"/>
        <v>16.3</v>
      </c>
      <c r="Y318" s="1045">
        <f t="shared" si="76"/>
        <v>11.41</v>
      </c>
      <c r="Z318" s="1045">
        <f t="shared" si="76"/>
        <v>10.595000000000001</v>
      </c>
      <c r="AA318" s="1045">
        <f t="shared" si="76"/>
        <v>0</v>
      </c>
      <c r="AB318" s="1045">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045">
        <f t="shared" si="75"/>
        <v>834.95768964280956</v>
      </c>
      <c r="L319" s="1045">
        <f t="shared" si="75"/>
        <v>834.95768964280956</v>
      </c>
      <c r="M319" s="1045">
        <f t="shared" si="75"/>
        <v>834.95768964280956</v>
      </c>
      <c r="N319" s="1045">
        <f t="shared" si="75"/>
        <v>834.95768964280956</v>
      </c>
      <c r="O319" s="1045">
        <f t="shared" si="75"/>
        <v>1750</v>
      </c>
      <c r="P319" s="1045">
        <f t="shared" si="75"/>
        <v>1750</v>
      </c>
      <c r="Q319" s="1045">
        <f t="shared" si="75"/>
        <v>0</v>
      </c>
      <c r="R319" s="1045">
        <f t="shared" si="75"/>
        <v>0</v>
      </c>
      <c r="S319" s="980"/>
      <c r="T319" s="981" t="s">
        <v>144</v>
      </c>
      <c r="U319" s="1045">
        <f t="shared" si="76"/>
        <v>16.2</v>
      </c>
      <c r="V319" s="1045">
        <f t="shared" si="76"/>
        <v>16.2</v>
      </c>
      <c r="W319" s="1045">
        <f t="shared" si="76"/>
        <v>16.2</v>
      </c>
      <c r="X319" s="1045">
        <f t="shared" si="76"/>
        <v>16.2</v>
      </c>
      <c r="Y319" s="1045">
        <f t="shared" si="76"/>
        <v>11.339999999999998</v>
      </c>
      <c r="Z319" s="1045">
        <f t="shared" si="76"/>
        <v>10.53</v>
      </c>
      <c r="AA319" s="1045">
        <f t="shared" si="76"/>
        <v>0</v>
      </c>
      <c r="AB319" s="1045">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045">
        <f t="shared" si="75"/>
        <v>1472.7208603315589</v>
      </c>
      <c r="L320" s="1045">
        <f t="shared" si="75"/>
        <v>1472.7208603315589</v>
      </c>
      <c r="M320" s="1045">
        <f t="shared" si="75"/>
        <v>1472.7208603315589</v>
      </c>
      <c r="N320" s="1045">
        <f t="shared" si="75"/>
        <v>1472.7208603315589</v>
      </c>
      <c r="O320" s="1045">
        <f t="shared" si="75"/>
        <v>2750</v>
      </c>
      <c r="P320" s="1045">
        <f t="shared" si="75"/>
        <v>2750</v>
      </c>
      <c r="Q320" s="1045">
        <f t="shared" si="75"/>
        <v>0</v>
      </c>
      <c r="R320" s="1045">
        <f t="shared" si="75"/>
        <v>0</v>
      </c>
      <c r="S320" s="980"/>
      <c r="T320" s="981" t="s">
        <v>145</v>
      </c>
      <c r="U320" s="1045">
        <f t="shared" si="76"/>
        <v>34</v>
      </c>
      <c r="V320" s="1045">
        <f t="shared" si="76"/>
        <v>34</v>
      </c>
      <c r="W320" s="1045">
        <f t="shared" si="76"/>
        <v>34</v>
      </c>
      <c r="X320" s="1045">
        <f t="shared" si="76"/>
        <v>34</v>
      </c>
      <c r="Y320" s="1045">
        <f t="shared" si="76"/>
        <v>23.799999999999997</v>
      </c>
      <c r="Z320" s="1045">
        <f t="shared" si="76"/>
        <v>22.1</v>
      </c>
      <c r="AA320" s="1045">
        <f t="shared" si="76"/>
        <v>0</v>
      </c>
      <c r="AB320" s="1045">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045">
        <f t="shared" si="75"/>
        <v>2161.5945606630453</v>
      </c>
      <c r="L321" s="1045">
        <f t="shared" si="75"/>
        <v>2161.5945606630453</v>
      </c>
      <c r="M321" s="1045">
        <f t="shared" si="75"/>
        <v>2161.5945606630453</v>
      </c>
      <c r="N321" s="1045">
        <f t="shared" si="75"/>
        <v>2161.5945606630453</v>
      </c>
      <c r="O321" s="1045">
        <f t="shared" si="75"/>
        <v>2000</v>
      </c>
      <c r="P321" s="1045">
        <f t="shared" si="75"/>
        <v>2000</v>
      </c>
      <c r="Q321" s="1045">
        <f t="shared" si="75"/>
        <v>0</v>
      </c>
      <c r="R321" s="1045">
        <f t="shared" si="75"/>
        <v>0</v>
      </c>
      <c r="S321" s="980"/>
      <c r="T321" s="981" t="s">
        <v>146</v>
      </c>
      <c r="U321" s="1045">
        <f t="shared" si="76"/>
        <v>54.8</v>
      </c>
      <c r="V321" s="1045">
        <f t="shared" si="76"/>
        <v>54.8</v>
      </c>
      <c r="W321" s="1045">
        <f t="shared" si="76"/>
        <v>54.8</v>
      </c>
      <c r="X321" s="1045">
        <f t="shared" si="76"/>
        <v>54.8</v>
      </c>
      <c r="Y321" s="1045">
        <f t="shared" si="76"/>
        <v>38.359999999999992</v>
      </c>
      <c r="Z321" s="1045">
        <f t="shared" si="76"/>
        <v>35.619999999999997</v>
      </c>
      <c r="AA321" s="1045">
        <f t="shared" si="76"/>
        <v>0</v>
      </c>
      <c r="AB321" s="1045">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045">
        <f t="shared" si="75"/>
        <v>2967.6186224109038</v>
      </c>
      <c r="L322" s="1045">
        <f t="shared" si="75"/>
        <v>2967.6186224109038</v>
      </c>
      <c r="M322" s="1045">
        <f t="shared" si="75"/>
        <v>2967.6186224109038</v>
      </c>
      <c r="N322" s="1045">
        <f t="shared" si="75"/>
        <v>2967.6186224109038</v>
      </c>
      <c r="O322" s="1045">
        <f t="shared" si="75"/>
        <v>2000</v>
      </c>
      <c r="P322" s="1045">
        <f t="shared" si="75"/>
        <v>2000</v>
      </c>
      <c r="Q322" s="1045">
        <f t="shared" si="75"/>
        <v>0</v>
      </c>
      <c r="R322" s="1045">
        <f t="shared" si="75"/>
        <v>0</v>
      </c>
      <c r="S322" s="980"/>
      <c r="T322" s="981" t="s">
        <v>147</v>
      </c>
      <c r="U322" s="1045">
        <f t="shared" si="76"/>
        <v>72.099999999999994</v>
      </c>
      <c r="V322" s="1045">
        <f t="shared" si="76"/>
        <v>72.099999999999994</v>
      </c>
      <c r="W322" s="1045">
        <f t="shared" si="76"/>
        <v>72.099999999999994</v>
      </c>
      <c r="X322" s="1045">
        <f t="shared" si="76"/>
        <v>72.099999999999994</v>
      </c>
      <c r="Y322" s="1045">
        <f t="shared" si="76"/>
        <v>50.469999999999992</v>
      </c>
      <c r="Z322" s="1045">
        <f t="shared" si="76"/>
        <v>46.864999999999995</v>
      </c>
      <c r="AA322" s="1045">
        <f t="shared" si="76"/>
        <v>0</v>
      </c>
      <c r="AB322" s="1045">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045">
        <f t="shared" si="75"/>
        <v>3621.6242509227359</v>
      </c>
      <c r="L323" s="1045">
        <f t="shared" si="75"/>
        <v>3621.6242509227359</v>
      </c>
      <c r="M323" s="1045">
        <f t="shared" si="75"/>
        <v>3621.6242509227359</v>
      </c>
      <c r="N323" s="1045">
        <f t="shared" si="75"/>
        <v>3621.6242509227359</v>
      </c>
      <c r="O323" s="1045">
        <f t="shared" si="75"/>
        <v>2000</v>
      </c>
      <c r="P323" s="1045">
        <f t="shared" si="75"/>
        <v>2000</v>
      </c>
      <c r="Q323" s="1045">
        <f t="shared" si="75"/>
        <v>0</v>
      </c>
      <c r="R323" s="1045">
        <f t="shared" si="75"/>
        <v>0</v>
      </c>
      <c r="S323" s="980"/>
      <c r="T323" s="981" t="s">
        <v>148</v>
      </c>
      <c r="U323" s="1045">
        <f t="shared" si="76"/>
        <v>56.6</v>
      </c>
      <c r="V323" s="1045">
        <f t="shared" si="76"/>
        <v>56.6</v>
      </c>
      <c r="W323" s="1045">
        <f t="shared" si="76"/>
        <v>56.6</v>
      </c>
      <c r="X323" s="1045">
        <f t="shared" si="76"/>
        <v>56.6</v>
      </c>
      <c r="Y323" s="1045">
        <f t="shared" si="76"/>
        <v>39.619999999999997</v>
      </c>
      <c r="Z323" s="1045">
        <f t="shared" si="76"/>
        <v>36.79</v>
      </c>
      <c r="AA323" s="1045">
        <f t="shared" si="76"/>
        <v>0</v>
      </c>
      <c r="AB323" s="1045">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045">
        <f t="shared" ref="K324:R339" si="77">K314</f>
        <v>3621.6242509227359</v>
      </c>
      <c r="L324" s="1045">
        <f t="shared" si="77"/>
        <v>3621.6242509227359</v>
      </c>
      <c r="M324" s="1045">
        <f t="shared" si="77"/>
        <v>3621.6242509227359</v>
      </c>
      <c r="N324" s="1045">
        <f t="shared" si="77"/>
        <v>3621.6242509227359</v>
      </c>
      <c r="O324" s="1045">
        <f t="shared" si="77"/>
        <v>2000</v>
      </c>
      <c r="P324" s="1045">
        <f t="shared" si="77"/>
        <v>2000</v>
      </c>
      <c r="Q324" s="1045">
        <f t="shared" si="77"/>
        <v>0</v>
      </c>
      <c r="R324" s="1045">
        <f t="shared" si="77"/>
        <v>0</v>
      </c>
      <c r="S324" s="980"/>
      <c r="T324" s="981" t="s">
        <v>149</v>
      </c>
      <c r="U324" s="1045">
        <f t="shared" ref="U324:AB339" si="78">U314</f>
        <v>21.9</v>
      </c>
      <c r="V324" s="1045">
        <f t="shared" si="78"/>
        <v>21.9</v>
      </c>
      <c r="W324" s="1045">
        <f t="shared" si="78"/>
        <v>21.9</v>
      </c>
      <c r="X324" s="1045">
        <f t="shared" si="78"/>
        <v>21.9</v>
      </c>
      <c r="Y324" s="1045">
        <f t="shared" si="78"/>
        <v>15.329999999999998</v>
      </c>
      <c r="Z324" s="1045">
        <f t="shared" si="78"/>
        <v>14.234999999999999</v>
      </c>
      <c r="AA324" s="1045">
        <f t="shared" si="78"/>
        <v>0</v>
      </c>
      <c r="AB324" s="1045">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045">
        <f t="shared" si="77"/>
        <v>3621.6242509227359</v>
      </c>
      <c r="L325" s="1045">
        <f t="shared" si="77"/>
        <v>3621.6242509227359</v>
      </c>
      <c r="M325" s="1045">
        <f t="shared" si="77"/>
        <v>3621.6242509227359</v>
      </c>
      <c r="N325" s="1045">
        <f t="shared" si="77"/>
        <v>3621.6242509227359</v>
      </c>
      <c r="O325" s="1045">
        <f t="shared" si="77"/>
        <v>2000</v>
      </c>
      <c r="P325" s="1045">
        <f t="shared" si="77"/>
        <v>2000</v>
      </c>
      <c r="Q325" s="1045">
        <f t="shared" si="77"/>
        <v>0</v>
      </c>
      <c r="R325" s="1045">
        <f t="shared" si="77"/>
        <v>0</v>
      </c>
      <c r="S325" s="980"/>
      <c r="T325" s="981" t="s">
        <v>150</v>
      </c>
      <c r="U325" s="1045">
        <f t="shared" si="78"/>
        <v>4.9000000000000004</v>
      </c>
      <c r="V325" s="1045">
        <f t="shared" si="78"/>
        <v>4.9000000000000004</v>
      </c>
      <c r="W325" s="1045">
        <f t="shared" si="78"/>
        <v>4.9000000000000004</v>
      </c>
      <c r="X325" s="1045">
        <f t="shared" si="78"/>
        <v>4.9000000000000004</v>
      </c>
      <c r="Y325" s="1045">
        <f t="shared" si="78"/>
        <v>3.43</v>
      </c>
      <c r="Z325" s="1045">
        <f t="shared" si="78"/>
        <v>3.1850000000000005</v>
      </c>
      <c r="AA325" s="1045">
        <f t="shared" si="78"/>
        <v>0</v>
      </c>
      <c r="AB325" s="1045">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045">
        <f t="shared" si="77"/>
        <v>3621.6242509227359</v>
      </c>
      <c r="L326" s="1045">
        <f t="shared" si="77"/>
        <v>3621.6242509227359</v>
      </c>
      <c r="M326" s="1045">
        <f t="shared" si="77"/>
        <v>3621.6242509227359</v>
      </c>
      <c r="N326" s="1045">
        <f t="shared" si="77"/>
        <v>3621.6242509227359</v>
      </c>
      <c r="O326" s="1045">
        <f t="shared" si="77"/>
        <v>2000</v>
      </c>
      <c r="P326" s="1045">
        <f t="shared" si="77"/>
        <v>2000</v>
      </c>
      <c r="Q326" s="1045">
        <f t="shared" si="77"/>
        <v>0</v>
      </c>
      <c r="R326" s="1045">
        <f t="shared" si="77"/>
        <v>0</v>
      </c>
      <c r="S326" s="980"/>
      <c r="T326" s="981" t="s">
        <v>151</v>
      </c>
      <c r="U326" s="1045">
        <f t="shared" si="78"/>
        <v>5.5</v>
      </c>
      <c r="V326" s="1045">
        <f t="shared" si="78"/>
        <v>5.5</v>
      </c>
      <c r="W326" s="1045">
        <f t="shared" si="78"/>
        <v>5.5</v>
      </c>
      <c r="X326" s="1045">
        <f t="shared" si="78"/>
        <v>5.5</v>
      </c>
      <c r="Y326" s="1045">
        <f t="shared" si="78"/>
        <v>3.8499999999999996</v>
      </c>
      <c r="Z326" s="1045">
        <f t="shared" si="78"/>
        <v>3.5750000000000002</v>
      </c>
      <c r="AA326" s="1045">
        <f t="shared" si="78"/>
        <v>0</v>
      </c>
      <c r="AB326" s="1045">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045">
        <f t="shared" si="77"/>
        <v>319.5</v>
      </c>
      <c r="L327" s="1045">
        <f t="shared" si="77"/>
        <v>319.5</v>
      </c>
      <c r="M327" s="1045">
        <f t="shared" si="77"/>
        <v>319.5</v>
      </c>
      <c r="N327" s="1045">
        <f t="shared" si="77"/>
        <v>319.5</v>
      </c>
      <c r="O327" s="1045">
        <f t="shared" si="77"/>
        <v>196.81200000000001</v>
      </c>
      <c r="P327" s="1045">
        <f t="shared" si="77"/>
        <v>182.75400000000002</v>
      </c>
      <c r="Q327" s="1045">
        <f t="shared" si="77"/>
        <v>0</v>
      </c>
      <c r="R327" s="1045">
        <f t="shared" si="77"/>
        <v>0</v>
      </c>
      <c r="S327" s="980"/>
      <c r="T327" s="981" t="s">
        <v>404</v>
      </c>
      <c r="U327" s="1045">
        <f t="shared" si="78"/>
        <v>0</v>
      </c>
      <c r="V327" s="1045">
        <f t="shared" si="78"/>
        <v>0</v>
      </c>
      <c r="W327" s="1045">
        <f t="shared" si="78"/>
        <v>0</v>
      </c>
      <c r="X327" s="1045">
        <f t="shared" si="78"/>
        <v>0</v>
      </c>
      <c r="Y327" s="1045">
        <f t="shared" si="78"/>
        <v>0</v>
      </c>
      <c r="Z327" s="1045">
        <f t="shared" si="78"/>
        <v>0</v>
      </c>
      <c r="AA327" s="1045">
        <f t="shared" si="78"/>
        <v>0</v>
      </c>
      <c r="AB327" s="1045">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045">
        <f t="shared" si="77"/>
        <v>319.5</v>
      </c>
      <c r="L328" s="1045">
        <f t="shared" si="77"/>
        <v>319.5</v>
      </c>
      <c r="M328" s="1045">
        <f t="shared" si="77"/>
        <v>319.5</v>
      </c>
      <c r="N328" s="1045">
        <f t="shared" si="77"/>
        <v>319.5</v>
      </c>
      <c r="O328" s="1045">
        <f t="shared" si="77"/>
        <v>785</v>
      </c>
      <c r="P328" s="1045">
        <f t="shared" si="77"/>
        <v>785</v>
      </c>
      <c r="Q328" s="1045">
        <f t="shared" si="77"/>
        <v>0</v>
      </c>
      <c r="R328" s="1045">
        <f t="shared" si="77"/>
        <v>0</v>
      </c>
      <c r="S328" s="980"/>
      <c r="T328" s="981" t="s">
        <v>143</v>
      </c>
      <c r="U328" s="1045">
        <f t="shared" si="78"/>
        <v>16.3</v>
      </c>
      <c r="V328" s="1045">
        <f t="shared" si="78"/>
        <v>16.3</v>
      </c>
      <c r="W328" s="1045">
        <f t="shared" si="78"/>
        <v>16.3</v>
      </c>
      <c r="X328" s="1045">
        <f t="shared" si="78"/>
        <v>16.3</v>
      </c>
      <c r="Y328" s="1045">
        <f t="shared" si="78"/>
        <v>11.41</v>
      </c>
      <c r="Z328" s="1045">
        <f t="shared" si="78"/>
        <v>10.595000000000001</v>
      </c>
      <c r="AA328" s="1045">
        <f t="shared" si="78"/>
        <v>0</v>
      </c>
      <c r="AB328" s="1045">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045">
        <f t="shared" si="77"/>
        <v>834.95768964280956</v>
      </c>
      <c r="L329" s="1045">
        <f t="shared" si="77"/>
        <v>834.95768964280956</v>
      </c>
      <c r="M329" s="1045">
        <f t="shared" si="77"/>
        <v>834.95768964280956</v>
      </c>
      <c r="N329" s="1045">
        <f t="shared" si="77"/>
        <v>834.95768964280956</v>
      </c>
      <c r="O329" s="1045">
        <f t="shared" si="77"/>
        <v>1750</v>
      </c>
      <c r="P329" s="1045">
        <f t="shared" si="77"/>
        <v>1750</v>
      </c>
      <c r="Q329" s="1045">
        <f t="shared" si="77"/>
        <v>0</v>
      </c>
      <c r="R329" s="1045">
        <f t="shared" si="77"/>
        <v>0</v>
      </c>
      <c r="S329" s="980"/>
      <c r="T329" s="981" t="s">
        <v>144</v>
      </c>
      <c r="U329" s="1045">
        <f t="shared" si="78"/>
        <v>16.2</v>
      </c>
      <c r="V329" s="1045">
        <f t="shared" si="78"/>
        <v>16.2</v>
      </c>
      <c r="W329" s="1045">
        <f t="shared" si="78"/>
        <v>16.2</v>
      </c>
      <c r="X329" s="1045">
        <f t="shared" si="78"/>
        <v>16.2</v>
      </c>
      <c r="Y329" s="1045">
        <f t="shared" si="78"/>
        <v>11.339999999999998</v>
      </c>
      <c r="Z329" s="1045">
        <f t="shared" si="78"/>
        <v>10.53</v>
      </c>
      <c r="AA329" s="1045">
        <f t="shared" si="78"/>
        <v>0</v>
      </c>
      <c r="AB329" s="1045">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045">
        <f t="shared" si="77"/>
        <v>1472.7208603315589</v>
      </c>
      <c r="L330" s="1045">
        <f t="shared" si="77"/>
        <v>1472.7208603315589</v>
      </c>
      <c r="M330" s="1045">
        <f t="shared" si="77"/>
        <v>1472.7208603315589</v>
      </c>
      <c r="N330" s="1045">
        <f t="shared" si="77"/>
        <v>1472.7208603315589</v>
      </c>
      <c r="O330" s="1045">
        <f t="shared" si="77"/>
        <v>2750</v>
      </c>
      <c r="P330" s="1045">
        <f t="shared" si="77"/>
        <v>2750</v>
      </c>
      <c r="Q330" s="1045">
        <f t="shared" si="77"/>
        <v>0</v>
      </c>
      <c r="R330" s="1045">
        <f t="shared" si="77"/>
        <v>0</v>
      </c>
      <c r="S330" s="980"/>
      <c r="T330" s="981" t="s">
        <v>145</v>
      </c>
      <c r="U330" s="1045">
        <f t="shared" si="78"/>
        <v>34</v>
      </c>
      <c r="V330" s="1045">
        <f t="shared" si="78"/>
        <v>34</v>
      </c>
      <c r="W330" s="1045">
        <f t="shared" si="78"/>
        <v>34</v>
      </c>
      <c r="X330" s="1045">
        <f t="shared" si="78"/>
        <v>34</v>
      </c>
      <c r="Y330" s="1045">
        <f t="shared" si="78"/>
        <v>23.799999999999997</v>
      </c>
      <c r="Z330" s="1045">
        <f t="shared" si="78"/>
        <v>22.1</v>
      </c>
      <c r="AA330" s="1045">
        <f t="shared" si="78"/>
        <v>0</v>
      </c>
      <c r="AB330" s="1045">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045">
        <f t="shared" si="77"/>
        <v>2161.5945606630453</v>
      </c>
      <c r="L331" s="1045">
        <f t="shared" si="77"/>
        <v>2161.5945606630453</v>
      </c>
      <c r="M331" s="1045">
        <f t="shared" si="77"/>
        <v>2161.5945606630453</v>
      </c>
      <c r="N331" s="1045">
        <f t="shared" si="77"/>
        <v>2161.5945606630453</v>
      </c>
      <c r="O331" s="1045">
        <f t="shared" si="77"/>
        <v>2000</v>
      </c>
      <c r="P331" s="1045">
        <f t="shared" si="77"/>
        <v>2000</v>
      </c>
      <c r="Q331" s="1045">
        <f t="shared" si="77"/>
        <v>0</v>
      </c>
      <c r="R331" s="1045">
        <f t="shared" si="77"/>
        <v>0</v>
      </c>
      <c r="S331" s="980"/>
      <c r="T331" s="981" t="s">
        <v>146</v>
      </c>
      <c r="U331" s="1045">
        <f t="shared" si="78"/>
        <v>54.8</v>
      </c>
      <c r="V331" s="1045">
        <f t="shared" si="78"/>
        <v>54.8</v>
      </c>
      <c r="W331" s="1045">
        <f t="shared" si="78"/>
        <v>54.8</v>
      </c>
      <c r="X331" s="1045">
        <f t="shared" si="78"/>
        <v>54.8</v>
      </c>
      <c r="Y331" s="1045">
        <f t="shared" si="78"/>
        <v>38.359999999999992</v>
      </c>
      <c r="Z331" s="1045">
        <f t="shared" si="78"/>
        <v>35.619999999999997</v>
      </c>
      <c r="AA331" s="1045">
        <f t="shared" si="78"/>
        <v>0</v>
      </c>
      <c r="AB331" s="1045">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045">
        <f t="shared" si="77"/>
        <v>2967.6186224109038</v>
      </c>
      <c r="L332" s="1045">
        <f t="shared" si="77"/>
        <v>2967.6186224109038</v>
      </c>
      <c r="M332" s="1045">
        <f t="shared" si="77"/>
        <v>2967.6186224109038</v>
      </c>
      <c r="N332" s="1045">
        <f t="shared" si="77"/>
        <v>2967.6186224109038</v>
      </c>
      <c r="O332" s="1045">
        <f t="shared" si="77"/>
        <v>2000</v>
      </c>
      <c r="P332" s="1045">
        <f t="shared" si="77"/>
        <v>2000</v>
      </c>
      <c r="Q332" s="1045">
        <f t="shared" si="77"/>
        <v>0</v>
      </c>
      <c r="R332" s="1045">
        <f t="shared" si="77"/>
        <v>0</v>
      </c>
      <c r="S332" s="980"/>
      <c r="T332" s="981" t="s">
        <v>147</v>
      </c>
      <c r="U332" s="1045">
        <f t="shared" si="78"/>
        <v>72.099999999999994</v>
      </c>
      <c r="V332" s="1045">
        <f t="shared" si="78"/>
        <v>72.099999999999994</v>
      </c>
      <c r="W332" s="1045">
        <f t="shared" si="78"/>
        <v>72.099999999999994</v>
      </c>
      <c r="X332" s="1045">
        <f t="shared" si="78"/>
        <v>72.099999999999994</v>
      </c>
      <c r="Y332" s="1045">
        <f t="shared" si="78"/>
        <v>50.469999999999992</v>
      </c>
      <c r="Z332" s="1045">
        <f t="shared" si="78"/>
        <v>46.864999999999995</v>
      </c>
      <c r="AA332" s="1045">
        <f t="shared" si="78"/>
        <v>0</v>
      </c>
      <c r="AB332" s="1045">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045">
        <f t="shared" si="77"/>
        <v>3621.6242509227359</v>
      </c>
      <c r="L333" s="1045">
        <f t="shared" si="77"/>
        <v>3621.6242509227359</v>
      </c>
      <c r="M333" s="1045">
        <f t="shared" si="77"/>
        <v>3621.6242509227359</v>
      </c>
      <c r="N333" s="1045">
        <f t="shared" si="77"/>
        <v>3621.6242509227359</v>
      </c>
      <c r="O333" s="1045">
        <f t="shared" si="77"/>
        <v>2000</v>
      </c>
      <c r="P333" s="1045">
        <f t="shared" si="77"/>
        <v>2000</v>
      </c>
      <c r="Q333" s="1045">
        <f t="shared" si="77"/>
        <v>0</v>
      </c>
      <c r="R333" s="1045">
        <f t="shared" si="77"/>
        <v>0</v>
      </c>
      <c r="S333" s="980"/>
      <c r="T333" s="981" t="s">
        <v>148</v>
      </c>
      <c r="U333" s="1045">
        <f t="shared" si="78"/>
        <v>56.6</v>
      </c>
      <c r="V333" s="1045">
        <f t="shared" si="78"/>
        <v>56.6</v>
      </c>
      <c r="W333" s="1045">
        <f t="shared" si="78"/>
        <v>56.6</v>
      </c>
      <c r="X333" s="1045">
        <f t="shared" si="78"/>
        <v>56.6</v>
      </c>
      <c r="Y333" s="1045">
        <f t="shared" si="78"/>
        <v>39.619999999999997</v>
      </c>
      <c r="Z333" s="1045">
        <f t="shared" si="78"/>
        <v>36.79</v>
      </c>
      <c r="AA333" s="1045">
        <f t="shared" si="78"/>
        <v>0</v>
      </c>
      <c r="AB333" s="1045">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045">
        <f t="shared" si="77"/>
        <v>3621.6242509227359</v>
      </c>
      <c r="L334" s="1045">
        <f t="shared" si="77"/>
        <v>3621.6242509227359</v>
      </c>
      <c r="M334" s="1045">
        <f t="shared" si="77"/>
        <v>3621.6242509227359</v>
      </c>
      <c r="N334" s="1045">
        <f t="shared" si="77"/>
        <v>3621.6242509227359</v>
      </c>
      <c r="O334" s="1045">
        <f t="shared" si="77"/>
        <v>2000</v>
      </c>
      <c r="P334" s="1045">
        <f t="shared" si="77"/>
        <v>2000</v>
      </c>
      <c r="Q334" s="1045">
        <f t="shared" si="77"/>
        <v>0</v>
      </c>
      <c r="R334" s="1045">
        <f t="shared" si="77"/>
        <v>0</v>
      </c>
      <c r="S334" s="980"/>
      <c r="T334" s="981" t="s">
        <v>149</v>
      </c>
      <c r="U334" s="1045">
        <f t="shared" si="78"/>
        <v>21.9</v>
      </c>
      <c r="V334" s="1045">
        <f t="shared" si="78"/>
        <v>21.9</v>
      </c>
      <c r="W334" s="1045">
        <f t="shared" si="78"/>
        <v>21.9</v>
      </c>
      <c r="X334" s="1045">
        <f t="shared" si="78"/>
        <v>21.9</v>
      </c>
      <c r="Y334" s="1045">
        <f t="shared" si="78"/>
        <v>15.329999999999998</v>
      </c>
      <c r="Z334" s="1045">
        <f t="shared" si="78"/>
        <v>14.234999999999999</v>
      </c>
      <c r="AA334" s="1045">
        <f t="shared" si="78"/>
        <v>0</v>
      </c>
      <c r="AB334" s="1045">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045">
        <f t="shared" si="77"/>
        <v>3621.6242509227359</v>
      </c>
      <c r="L335" s="1045">
        <f t="shared" si="77"/>
        <v>3621.6242509227359</v>
      </c>
      <c r="M335" s="1045">
        <f t="shared" si="77"/>
        <v>3621.6242509227359</v>
      </c>
      <c r="N335" s="1045">
        <f t="shared" si="77"/>
        <v>3621.6242509227359</v>
      </c>
      <c r="O335" s="1045">
        <f t="shared" si="77"/>
        <v>2000</v>
      </c>
      <c r="P335" s="1045">
        <f t="shared" si="77"/>
        <v>2000</v>
      </c>
      <c r="Q335" s="1045">
        <f t="shared" si="77"/>
        <v>0</v>
      </c>
      <c r="R335" s="1045">
        <f t="shared" si="77"/>
        <v>0</v>
      </c>
      <c r="S335" s="980"/>
      <c r="T335" s="981" t="s">
        <v>150</v>
      </c>
      <c r="U335" s="1045">
        <f t="shared" si="78"/>
        <v>4.9000000000000004</v>
      </c>
      <c r="V335" s="1045">
        <f t="shared" si="78"/>
        <v>4.9000000000000004</v>
      </c>
      <c r="W335" s="1045">
        <f t="shared" si="78"/>
        <v>4.9000000000000004</v>
      </c>
      <c r="X335" s="1045">
        <f t="shared" si="78"/>
        <v>4.9000000000000004</v>
      </c>
      <c r="Y335" s="1045">
        <f t="shared" si="78"/>
        <v>3.43</v>
      </c>
      <c r="Z335" s="1045">
        <f t="shared" si="78"/>
        <v>3.1850000000000005</v>
      </c>
      <c r="AA335" s="1045">
        <f t="shared" si="78"/>
        <v>0</v>
      </c>
      <c r="AB335" s="1045">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045">
        <f t="shared" si="77"/>
        <v>3621.6242509227359</v>
      </c>
      <c r="L336" s="1045">
        <f t="shared" si="77"/>
        <v>3621.6242509227359</v>
      </c>
      <c r="M336" s="1045">
        <f t="shared" si="77"/>
        <v>3621.6242509227359</v>
      </c>
      <c r="N336" s="1045">
        <f t="shared" si="77"/>
        <v>3621.6242509227359</v>
      </c>
      <c r="O336" s="1045">
        <f t="shared" si="77"/>
        <v>2000</v>
      </c>
      <c r="P336" s="1045">
        <f t="shared" si="77"/>
        <v>2000</v>
      </c>
      <c r="Q336" s="1045">
        <f t="shared" si="77"/>
        <v>0</v>
      </c>
      <c r="R336" s="1045">
        <f t="shared" si="77"/>
        <v>0</v>
      </c>
      <c r="S336" s="980"/>
      <c r="T336" s="981" t="s">
        <v>151</v>
      </c>
      <c r="U336" s="1045">
        <f t="shared" si="78"/>
        <v>5.5</v>
      </c>
      <c r="V336" s="1045">
        <f t="shared" si="78"/>
        <v>5.5</v>
      </c>
      <c r="W336" s="1045">
        <f t="shared" si="78"/>
        <v>5.5</v>
      </c>
      <c r="X336" s="1045">
        <f t="shared" si="78"/>
        <v>5.5</v>
      </c>
      <c r="Y336" s="1045">
        <f t="shared" si="78"/>
        <v>3.8499999999999996</v>
      </c>
      <c r="Z336" s="1045">
        <f t="shared" si="78"/>
        <v>3.5750000000000002</v>
      </c>
      <c r="AA336" s="1045">
        <f t="shared" si="78"/>
        <v>0</v>
      </c>
      <c r="AB336" s="1045">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045">
        <f t="shared" si="77"/>
        <v>319.5</v>
      </c>
      <c r="L337" s="1045">
        <f t="shared" si="77"/>
        <v>319.5</v>
      </c>
      <c r="M337" s="1045">
        <f t="shared" si="77"/>
        <v>319.5</v>
      </c>
      <c r="N337" s="1045">
        <f t="shared" si="77"/>
        <v>319.5</v>
      </c>
      <c r="O337" s="1045">
        <f t="shared" si="77"/>
        <v>196.81200000000001</v>
      </c>
      <c r="P337" s="1045">
        <f t="shared" si="77"/>
        <v>182.75400000000002</v>
      </c>
      <c r="Q337" s="1045">
        <f t="shared" si="77"/>
        <v>0</v>
      </c>
      <c r="R337" s="1045">
        <f t="shared" si="77"/>
        <v>0</v>
      </c>
      <c r="S337" s="980"/>
      <c r="T337" s="981" t="s">
        <v>404</v>
      </c>
      <c r="U337" s="1045">
        <f t="shared" si="78"/>
        <v>0</v>
      </c>
      <c r="V337" s="1045">
        <f t="shared" si="78"/>
        <v>0</v>
      </c>
      <c r="W337" s="1045">
        <f t="shared" si="78"/>
        <v>0</v>
      </c>
      <c r="X337" s="1045">
        <f t="shared" si="78"/>
        <v>0</v>
      </c>
      <c r="Y337" s="1045">
        <f t="shared" si="78"/>
        <v>0</v>
      </c>
      <c r="Z337" s="1045">
        <f t="shared" si="78"/>
        <v>0</v>
      </c>
      <c r="AA337" s="1045">
        <f t="shared" si="78"/>
        <v>0</v>
      </c>
      <c r="AB337" s="1045">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045">
        <f t="shared" si="77"/>
        <v>319.5</v>
      </c>
      <c r="L338" s="1045">
        <f t="shared" si="77"/>
        <v>319.5</v>
      </c>
      <c r="M338" s="1045">
        <f t="shared" si="77"/>
        <v>319.5</v>
      </c>
      <c r="N338" s="1045">
        <f t="shared" si="77"/>
        <v>319.5</v>
      </c>
      <c r="O338" s="1045">
        <f t="shared" si="77"/>
        <v>785</v>
      </c>
      <c r="P338" s="1045">
        <f t="shared" si="77"/>
        <v>785</v>
      </c>
      <c r="Q338" s="1045">
        <f t="shared" si="77"/>
        <v>0</v>
      </c>
      <c r="R338" s="1045">
        <f t="shared" si="77"/>
        <v>0</v>
      </c>
      <c r="S338" s="980"/>
      <c r="T338" s="981" t="s">
        <v>143</v>
      </c>
      <c r="U338" s="1045">
        <f t="shared" si="78"/>
        <v>16.3</v>
      </c>
      <c r="V338" s="1045">
        <f t="shared" si="78"/>
        <v>16.3</v>
      </c>
      <c r="W338" s="1045">
        <f t="shared" si="78"/>
        <v>16.3</v>
      </c>
      <c r="X338" s="1045">
        <f t="shared" si="78"/>
        <v>16.3</v>
      </c>
      <c r="Y338" s="1045">
        <f t="shared" si="78"/>
        <v>11.41</v>
      </c>
      <c r="Z338" s="1045">
        <f t="shared" si="78"/>
        <v>10.595000000000001</v>
      </c>
      <c r="AA338" s="1045">
        <f t="shared" si="78"/>
        <v>0</v>
      </c>
      <c r="AB338" s="1045">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045">
        <f t="shared" si="77"/>
        <v>834.95768964280956</v>
      </c>
      <c r="L339" s="1045">
        <f t="shared" si="77"/>
        <v>834.95768964280956</v>
      </c>
      <c r="M339" s="1045">
        <f t="shared" si="77"/>
        <v>834.95768964280956</v>
      </c>
      <c r="N339" s="1045">
        <f t="shared" si="77"/>
        <v>834.95768964280956</v>
      </c>
      <c r="O339" s="1045">
        <f t="shared" si="77"/>
        <v>1750</v>
      </c>
      <c r="P339" s="1045">
        <f t="shared" si="77"/>
        <v>1750</v>
      </c>
      <c r="Q339" s="1045">
        <f t="shared" si="77"/>
        <v>0</v>
      </c>
      <c r="R339" s="1045">
        <f t="shared" si="77"/>
        <v>0</v>
      </c>
      <c r="S339" s="980"/>
      <c r="T339" s="981" t="s">
        <v>144</v>
      </c>
      <c r="U339" s="1045">
        <f t="shared" si="78"/>
        <v>16.2</v>
      </c>
      <c r="V339" s="1045">
        <f t="shared" si="78"/>
        <v>16.2</v>
      </c>
      <c r="W339" s="1045">
        <f t="shared" si="78"/>
        <v>16.2</v>
      </c>
      <c r="X339" s="1045">
        <f t="shared" si="78"/>
        <v>16.2</v>
      </c>
      <c r="Y339" s="1045">
        <f t="shared" si="78"/>
        <v>11.339999999999998</v>
      </c>
      <c r="Z339" s="1045">
        <f t="shared" si="78"/>
        <v>10.53</v>
      </c>
      <c r="AA339" s="1045">
        <f t="shared" si="78"/>
        <v>0</v>
      </c>
      <c r="AB339" s="1045">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045">
        <f t="shared" ref="K340:R355" si="79">K330</f>
        <v>1472.7208603315589</v>
      </c>
      <c r="L340" s="1045">
        <f t="shared" si="79"/>
        <v>1472.7208603315589</v>
      </c>
      <c r="M340" s="1045">
        <f t="shared" si="79"/>
        <v>1472.7208603315589</v>
      </c>
      <c r="N340" s="1045">
        <f t="shared" si="79"/>
        <v>1472.7208603315589</v>
      </c>
      <c r="O340" s="1045">
        <f t="shared" si="79"/>
        <v>2750</v>
      </c>
      <c r="P340" s="1045">
        <f t="shared" si="79"/>
        <v>2750</v>
      </c>
      <c r="Q340" s="1045">
        <f t="shared" si="79"/>
        <v>0</v>
      </c>
      <c r="R340" s="1045">
        <f t="shared" si="79"/>
        <v>0</v>
      </c>
      <c r="S340" s="980"/>
      <c r="T340" s="981" t="s">
        <v>145</v>
      </c>
      <c r="U340" s="1045">
        <f t="shared" ref="U340:AB355" si="80">U330</f>
        <v>34</v>
      </c>
      <c r="V340" s="1045">
        <f t="shared" si="80"/>
        <v>34</v>
      </c>
      <c r="W340" s="1045">
        <f t="shared" si="80"/>
        <v>34</v>
      </c>
      <c r="X340" s="1045">
        <f t="shared" si="80"/>
        <v>34</v>
      </c>
      <c r="Y340" s="1045">
        <f t="shared" si="80"/>
        <v>23.799999999999997</v>
      </c>
      <c r="Z340" s="1045">
        <f t="shared" si="80"/>
        <v>22.1</v>
      </c>
      <c r="AA340" s="1045">
        <f t="shared" si="80"/>
        <v>0</v>
      </c>
      <c r="AB340" s="1045">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045">
        <f t="shared" si="79"/>
        <v>2161.5945606630453</v>
      </c>
      <c r="L341" s="1045">
        <f t="shared" si="79"/>
        <v>2161.5945606630453</v>
      </c>
      <c r="M341" s="1045">
        <f t="shared" si="79"/>
        <v>2161.5945606630453</v>
      </c>
      <c r="N341" s="1045">
        <f t="shared" si="79"/>
        <v>2161.5945606630453</v>
      </c>
      <c r="O341" s="1045">
        <f t="shared" si="79"/>
        <v>2000</v>
      </c>
      <c r="P341" s="1045">
        <f t="shared" si="79"/>
        <v>2000</v>
      </c>
      <c r="Q341" s="1045">
        <f t="shared" si="79"/>
        <v>0</v>
      </c>
      <c r="R341" s="1045">
        <f t="shared" si="79"/>
        <v>0</v>
      </c>
      <c r="S341" s="980"/>
      <c r="T341" s="981" t="s">
        <v>146</v>
      </c>
      <c r="U341" s="1045">
        <f t="shared" si="80"/>
        <v>54.8</v>
      </c>
      <c r="V341" s="1045">
        <f t="shared" si="80"/>
        <v>54.8</v>
      </c>
      <c r="W341" s="1045">
        <f t="shared" si="80"/>
        <v>54.8</v>
      </c>
      <c r="X341" s="1045">
        <f t="shared" si="80"/>
        <v>54.8</v>
      </c>
      <c r="Y341" s="1045">
        <f t="shared" si="80"/>
        <v>38.359999999999992</v>
      </c>
      <c r="Z341" s="1045">
        <f t="shared" si="80"/>
        <v>35.619999999999997</v>
      </c>
      <c r="AA341" s="1045">
        <f t="shared" si="80"/>
        <v>0</v>
      </c>
      <c r="AB341" s="1045">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045">
        <f t="shared" si="79"/>
        <v>2967.6186224109038</v>
      </c>
      <c r="L342" s="1045">
        <f t="shared" si="79"/>
        <v>2967.6186224109038</v>
      </c>
      <c r="M342" s="1045">
        <f t="shared" si="79"/>
        <v>2967.6186224109038</v>
      </c>
      <c r="N342" s="1045">
        <f t="shared" si="79"/>
        <v>2967.6186224109038</v>
      </c>
      <c r="O342" s="1045">
        <f t="shared" si="79"/>
        <v>2000</v>
      </c>
      <c r="P342" s="1045">
        <f t="shared" si="79"/>
        <v>2000</v>
      </c>
      <c r="Q342" s="1045">
        <f t="shared" si="79"/>
        <v>0</v>
      </c>
      <c r="R342" s="1045">
        <f t="shared" si="79"/>
        <v>0</v>
      </c>
      <c r="S342" s="980"/>
      <c r="T342" s="981" t="s">
        <v>147</v>
      </c>
      <c r="U342" s="1045">
        <f t="shared" si="80"/>
        <v>72.099999999999994</v>
      </c>
      <c r="V342" s="1045">
        <f t="shared" si="80"/>
        <v>72.099999999999994</v>
      </c>
      <c r="W342" s="1045">
        <f t="shared" si="80"/>
        <v>72.099999999999994</v>
      </c>
      <c r="X342" s="1045">
        <f t="shared" si="80"/>
        <v>72.099999999999994</v>
      </c>
      <c r="Y342" s="1045">
        <f t="shared" si="80"/>
        <v>50.469999999999992</v>
      </c>
      <c r="Z342" s="1045">
        <f t="shared" si="80"/>
        <v>46.864999999999995</v>
      </c>
      <c r="AA342" s="1045">
        <f t="shared" si="80"/>
        <v>0</v>
      </c>
      <c r="AB342" s="1045">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045">
        <f t="shared" si="79"/>
        <v>3621.6242509227359</v>
      </c>
      <c r="L343" s="1045">
        <f t="shared" si="79"/>
        <v>3621.6242509227359</v>
      </c>
      <c r="M343" s="1045">
        <f t="shared" si="79"/>
        <v>3621.6242509227359</v>
      </c>
      <c r="N343" s="1045">
        <f t="shared" si="79"/>
        <v>3621.6242509227359</v>
      </c>
      <c r="O343" s="1045">
        <f t="shared" si="79"/>
        <v>2000</v>
      </c>
      <c r="P343" s="1045">
        <f t="shared" si="79"/>
        <v>2000</v>
      </c>
      <c r="Q343" s="1045">
        <f t="shared" si="79"/>
        <v>0</v>
      </c>
      <c r="R343" s="1045">
        <f t="shared" si="79"/>
        <v>0</v>
      </c>
      <c r="S343" s="980"/>
      <c r="T343" s="981" t="s">
        <v>148</v>
      </c>
      <c r="U343" s="1045">
        <f t="shared" si="80"/>
        <v>56.6</v>
      </c>
      <c r="V343" s="1045">
        <f t="shared" si="80"/>
        <v>56.6</v>
      </c>
      <c r="W343" s="1045">
        <f t="shared" si="80"/>
        <v>56.6</v>
      </c>
      <c r="X343" s="1045">
        <f t="shared" si="80"/>
        <v>56.6</v>
      </c>
      <c r="Y343" s="1045">
        <f t="shared" si="80"/>
        <v>39.619999999999997</v>
      </c>
      <c r="Z343" s="1045">
        <f t="shared" si="80"/>
        <v>36.79</v>
      </c>
      <c r="AA343" s="1045">
        <f t="shared" si="80"/>
        <v>0</v>
      </c>
      <c r="AB343" s="1045">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045">
        <f t="shared" si="79"/>
        <v>3621.6242509227359</v>
      </c>
      <c r="L344" s="1045">
        <f t="shared" si="79"/>
        <v>3621.6242509227359</v>
      </c>
      <c r="M344" s="1045">
        <f t="shared" si="79"/>
        <v>3621.6242509227359</v>
      </c>
      <c r="N344" s="1045">
        <f t="shared" si="79"/>
        <v>3621.6242509227359</v>
      </c>
      <c r="O344" s="1045">
        <f t="shared" si="79"/>
        <v>2000</v>
      </c>
      <c r="P344" s="1045">
        <f t="shared" si="79"/>
        <v>2000</v>
      </c>
      <c r="Q344" s="1045">
        <f t="shared" si="79"/>
        <v>0</v>
      </c>
      <c r="R344" s="1045">
        <f t="shared" si="79"/>
        <v>0</v>
      </c>
      <c r="S344" s="980"/>
      <c r="T344" s="981" t="s">
        <v>149</v>
      </c>
      <c r="U344" s="1045">
        <f t="shared" si="80"/>
        <v>21.9</v>
      </c>
      <c r="V344" s="1045">
        <f t="shared" si="80"/>
        <v>21.9</v>
      </c>
      <c r="W344" s="1045">
        <f t="shared" si="80"/>
        <v>21.9</v>
      </c>
      <c r="X344" s="1045">
        <f t="shared" si="80"/>
        <v>21.9</v>
      </c>
      <c r="Y344" s="1045">
        <f t="shared" si="80"/>
        <v>15.329999999999998</v>
      </c>
      <c r="Z344" s="1045">
        <f t="shared" si="80"/>
        <v>14.234999999999999</v>
      </c>
      <c r="AA344" s="1045">
        <f t="shared" si="80"/>
        <v>0</v>
      </c>
      <c r="AB344" s="1045">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045">
        <f t="shared" si="79"/>
        <v>3621.6242509227359</v>
      </c>
      <c r="L345" s="1045">
        <f t="shared" si="79"/>
        <v>3621.6242509227359</v>
      </c>
      <c r="M345" s="1045">
        <f t="shared" si="79"/>
        <v>3621.6242509227359</v>
      </c>
      <c r="N345" s="1045">
        <f t="shared" si="79"/>
        <v>3621.6242509227359</v>
      </c>
      <c r="O345" s="1045">
        <f t="shared" si="79"/>
        <v>2000</v>
      </c>
      <c r="P345" s="1045">
        <f t="shared" si="79"/>
        <v>2000</v>
      </c>
      <c r="Q345" s="1045">
        <f t="shared" si="79"/>
        <v>0</v>
      </c>
      <c r="R345" s="1045">
        <f t="shared" si="79"/>
        <v>0</v>
      </c>
      <c r="S345" s="980"/>
      <c r="T345" s="981" t="s">
        <v>150</v>
      </c>
      <c r="U345" s="1045">
        <f t="shared" si="80"/>
        <v>4.9000000000000004</v>
      </c>
      <c r="V345" s="1045">
        <f t="shared" si="80"/>
        <v>4.9000000000000004</v>
      </c>
      <c r="W345" s="1045">
        <f t="shared" si="80"/>
        <v>4.9000000000000004</v>
      </c>
      <c r="X345" s="1045">
        <f t="shared" si="80"/>
        <v>4.9000000000000004</v>
      </c>
      <c r="Y345" s="1045">
        <f t="shared" si="80"/>
        <v>3.43</v>
      </c>
      <c r="Z345" s="1045">
        <f t="shared" si="80"/>
        <v>3.1850000000000005</v>
      </c>
      <c r="AA345" s="1045">
        <f t="shared" si="80"/>
        <v>0</v>
      </c>
      <c r="AB345" s="1045">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045">
        <f t="shared" si="79"/>
        <v>3621.6242509227359</v>
      </c>
      <c r="L346" s="1045">
        <f t="shared" si="79"/>
        <v>3621.6242509227359</v>
      </c>
      <c r="M346" s="1045">
        <f t="shared" si="79"/>
        <v>3621.6242509227359</v>
      </c>
      <c r="N346" s="1045">
        <f t="shared" si="79"/>
        <v>3621.6242509227359</v>
      </c>
      <c r="O346" s="1045">
        <f t="shared" si="79"/>
        <v>2000</v>
      </c>
      <c r="P346" s="1045">
        <f t="shared" si="79"/>
        <v>2000</v>
      </c>
      <c r="Q346" s="1045">
        <f t="shared" si="79"/>
        <v>0</v>
      </c>
      <c r="R346" s="1045">
        <f t="shared" si="79"/>
        <v>0</v>
      </c>
      <c r="S346" s="980"/>
      <c r="T346" s="981" t="s">
        <v>151</v>
      </c>
      <c r="U346" s="1045">
        <f t="shared" si="80"/>
        <v>5.5</v>
      </c>
      <c r="V346" s="1045">
        <f t="shared" si="80"/>
        <v>5.5</v>
      </c>
      <c r="W346" s="1045">
        <f t="shared" si="80"/>
        <v>5.5</v>
      </c>
      <c r="X346" s="1045">
        <f t="shared" si="80"/>
        <v>5.5</v>
      </c>
      <c r="Y346" s="1045">
        <f t="shared" si="80"/>
        <v>3.8499999999999996</v>
      </c>
      <c r="Z346" s="1045">
        <f t="shared" si="80"/>
        <v>3.5750000000000002</v>
      </c>
      <c r="AA346" s="1045">
        <f t="shared" si="80"/>
        <v>0</v>
      </c>
      <c r="AB346" s="1045">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045">
        <f t="shared" si="79"/>
        <v>319.5</v>
      </c>
      <c r="L347" s="1045">
        <f t="shared" si="79"/>
        <v>319.5</v>
      </c>
      <c r="M347" s="1045">
        <f t="shared" si="79"/>
        <v>319.5</v>
      </c>
      <c r="N347" s="1045">
        <f t="shared" si="79"/>
        <v>319.5</v>
      </c>
      <c r="O347" s="1045">
        <f t="shared" si="79"/>
        <v>196.81200000000001</v>
      </c>
      <c r="P347" s="1045">
        <f t="shared" si="79"/>
        <v>182.75400000000002</v>
      </c>
      <c r="Q347" s="1045">
        <f t="shared" si="79"/>
        <v>0</v>
      </c>
      <c r="R347" s="1045">
        <f t="shared" si="79"/>
        <v>0</v>
      </c>
      <c r="S347" s="980"/>
      <c r="T347" s="981" t="s">
        <v>404</v>
      </c>
      <c r="U347" s="1045">
        <f t="shared" si="80"/>
        <v>0</v>
      </c>
      <c r="V347" s="1045">
        <f t="shared" si="80"/>
        <v>0</v>
      </c>
      <c r="W347" s="1045">
        <f t="shared" si="80"/>
        <v>0</v>
      </c>
      <c r="X347" s="1045">
        <f t="shared" si="80"/>
        <v>0</v>
      </c>
      <c r="Y347" s="1045">
        <f t="shared" si="80"/>
        <v>0</v>
      </c>
      <c r="Z347" s="1045">
        <f t="shared" si="80"/>
        <v>0</v>
      </c>
      <c r="AA347" s="1045">
        <f t="shared" si="80"/>
        <v>0</v>
      </c>
      <c r="AB347" s="1045">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045">
        <f t="shared" si="79"/>
        <v>319.5</v>
      </c>
      <c r="L348" s="1045">
        <f t="shared" si="79"/>
        <v>319.5</v>
      </c>
      <c r="M348" s="1045">
        <f t="shared" si="79"/>
        <v>319.5</v>
      </c>
      <c r="N348" s="1045">
        <f t="shared" si="79"/>
        <v>319.5</v>
      </c>
      <c r="O348" s="1045">
        <f t="shared" si="79"/>
        <v>785</v>
      </c>
      <c r="P348" s="1045">
        <f t="shared" si="79"/>
        <v>785</v>
      </c>
      <c r="Q348" s="1045">
        <f t="shared" si="79"/>
        <v>0</v>
      </c>
      <c r="R348" s="1045">
        <f t="shared" si="79"/>
        <v>0</v>
      </c>
      <c r="S348" s="980"/>
      <c r="T348" s="981" t="s">
        <v>143</v>
      </c>
      <c r="U348" s="1045">
        <f t="shared" si="80"/>
        <v>16.3</v>
      </c>
      <c r="V348" s="1045">
        <f t="shared" si="80"/>
        <v>16.3</v>
      </c>
      <c r="W348" s="1045">
        <f t="shared" si="80"/>
        <v>16.3</v>
      </c>
      <c r="X348" s="1045">
        <f t="shared" si="80"/>
        <v>16.3</v>
      </c>
      <c r="Y348" s="1045">
        <f t="shared" si="80"/>
        <v>11.41</v>
      </c>
      <c r="Z348" s="1045">
        <f t="shared" si="80"/>
        <v>10.595000000000001</v>
      </c>
      <c r="AA348" s="1045">
        <f t="shared" si="80"/>
        <v>0</v>
      </c>
      <c r="AB348" s="1045">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045">
        <f t="shared" si="79"/>
        <v>834.95768964280956</v>
      </c>
      <c r="L349" s="1045">
        <f t="shared" si="79"/>
        <v>834.95768964280956</v>
      </c>
      <c r="M349" s="1045">
        <f t="shared" si="79"/>
        <v>834.95768964280956</v>
      </c>
      <c r="N349" s="1045">
        <f t="shared" si="79"/>
        <v>834.95768964280956</v>
      </c>
      <c r="O349" s="1045">
        <f t="shared" si="79"/>
        <v>1750</v>
      </c>
      <c r="P349" s="1045">
        <f t="shared" si="79"/>
        <v>1750</v>
      </c>
      <c r="Q349" s="1045">
        <f t="shared" si="79"/>
        <v>0</v>
      </c>
      <c r="R349" s="1045">
        <f t="shared" si="79"/>
        <v>0</v>
      </c>
      <c r="S349" s="980"/>
      <c r="T349" s="981" t="s">
        <v>144</v>
      </c>
      <c r="U349" s="1045">
        <f t="shared" si="80"/>
        <v>16.2</v>
      </c>
      <c r="V349" s="1045">
        <f t="shared" si="80"/>
        <v>16.2</v>
      </c>
      <c r="W349" s="1045">
        <f t="shared" si="80"/>
        <v>16.2</v>
      </c>
      <c r="X349" s="1045">
        <f t="shared" si="80"/>
        <v>16.2</v>
      </c>
      <c r="Y349" s="1045">
        <f t="shared" si="80"/>
        <v>11.339999999999998</v>
      </c>
      <c r="Z349" s="1045">
        <f t="shared" si="80"/>
        <v>10.53</v>
      </c>
      <c r="AA349" s="1045">
        <f t="shared" si="80"/>
        <v>0</v>
      </c>
      <c r="AB349" s="1045">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045">
        <f t="shared" si="79"/>
        <v>1472.7208603315589</v>
      </c>
      <c r="L350" s="1045">
        <f t="shared" si="79"/>
        <v>1472.7208603315589</v>
      </c>
      <c r="M350" s="1045">
        <f t="shared" si="79"/>
        <v>1472.7208603315589</v>
      </c>
      <c r="N350" s="1045">
        <f t="shared" si="79"/>
        <v>1472.7208603315589</v>
      </c>
      <c r="O350" s="1045">
        <f t="shared" si="79"/>
        <v>2750</v>
      </c>
      <c r="P350" s="1045">
        <f t="shared" si="79"/>
        <v>2750</v>
      </c>
      <c r="Q350" s="1045">
        <f t="shared" si="79"/>
        <v>0</v>
      </c>
      <c r="R350" s="1045">
        <f t="shared" si="79"/>
        <v>0</v>
      </c>
      <c r="S350" s="980"/>
      <c r="T350" s="981" t="s">
        <v>145</v>
      </c>
      <c r="U350" s="1045">
        <f t="shared" si="80"/>
        <v>34</v>
      </c>
      <c r="V350" s="1045">
        <f t="shared" si="80"/>
        <v>34</v>
      </c>
      <c r="W350" s="1045">
        <f t="shared" si="80"/>
        <v>34</v>
      </c>
      <c r="X350" s="1045">
        <f t="shared" si="80"/>
        <v>34</v>
      </c>
      <c r="Y350" s="1045">
        <f t="shared" si="80"/>
        <v>23.799999999999997</v>
      </c>
      <c r="Z350" s="1045">
        <f t="shared" si="80"/>
        <v>22.1</v>
      </c>
      <c r="AA350" s="1045">
        <f t="shared" si="80"/>
        <v>0</v>
      </c>
      <c r="AB350" s="1045">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045">
        <f t="shared" si="79"/>
        <v>2161.5945606630453</v>
      </c>
      <c r="L351" s="1045">
        <f t="shared" si="79"/>
        <v>2161.5945606630453</v>
      </c>
      <c r="M351" s="1045">
        <f t="shared" si="79"/>
        <v>2161.5945606630453</v>
      </c>
      <c r="N351" s="1045">
        <f t="shared" si="79"/>
        <v>2161.5945606630453</v>
      </c>
      <c r="O351" s="1045">
        <f t="shared" si="79"/>
        <v>2000</v>
      </c>
      <c r="P351" s="1045">
        <f t="shared" si="79"/>
        <v>2000</v>
      </c>
      <c r="Q351" s="1045">
        <f t="shared" si="79"/>
        <v>0</v>
      </c>
      <c r="R351" s="1045">
        <f t="shared" si="79"/>
        <v>0</v>
      </c>
      <c r="S351" s="980"/>
      <c r="T351" s="981" t="s">
        <v>146</v>
      </c>
      <c r="U351" s="1045">
        <f t="shared" si="80"/>
        <v>54.8</v>
      </c>
      <c r="V351" s="1045">
        <f t="shared" si="80"/>
        <v>54.8</v>
      </c>
      <c r="W351" s="1045">
        <f t="shared" si="80"/>
        <v>54.8</v>
      </c>
      <c r="X351" s="1045">
        <f t="shared" si="80"/>
        <v>54.8</v>
      </c>
      <c r="Y351" s="1045">
        <f t="shared" si="80"/>
        <v>38.359999999999992</v>
      </c>
      <c r="Z351" s="1045">
        <f t="shared" si="80"/>
        <v>35.619999999999997</v>
      </c>
      <c r="AA351" s="1045">
        <f t="shared" si="80"/>
        <v>0</v>
      </c>
      <c r="AB351" s="1045">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045">
        <f t="shared" si="79"/>
        <v>2967.6186224109038</v>
      </c>
      <c r="L352" s="1045">
        <f t="shared" si="79"/>
        <v>2967.6186224109038</v>
      </c>
      <c r="M352" s="1045">
        <f t="shared" si="79"/>
        <v>2967.6186224109038</v>
      </c>
      <c r="N352" s="1045">
        <f t="shared" si="79"/>
        <v>2967.6186224109038</v>
      </c>
      <c r="O352" s="1045">
        <f t="shared" si="79"/>
        <v>2000</v>
      </c>
      <c r="P352" s="1045">
        <f t="shared" si="79"/>
        <v>2000</v>
      </c>
      <c r="Q352" s="1045">
        <f t="shared" si="79"/>
        <v>0</v>
      </c>
      <c r="R352" s="1045">
        <f t="shared" si="79"/>
        <v>0</v>
      </c>
      <c r="S352" s="980"/>
      <c r="T352" s="981" t="s">
        <v>147</v>
      </c>
      <c r="U352" s="1045">
        <f t="shared" si="80"/>
        <v>72.099999999999994</v>
      </c>
      <c r="V352" s="1045">
        <f t="shared" si="80"/>
        <v>72.099999999999994</v>
      </c>
      <c r="W352" s="1045">
        <f t="shared" si="80"/>
        <v>72.099999999999994</v>
      </c>
      <c r="X352" s="1045">
        <f t="shared" si="80"/>
        <v>72.099999999999994</v>
      </c>
      <c r="Y352" s="1045">
        <f t="shared" si="80"/>
        <v>50.469999999999992</v>
      </c>
      <c r="Z352" s="1045">
        <f t="shared" si="80"/>
        <v>46.864999999999995</v>
      </c>
      <c r="AA352" s="1045">
        <f t="shared" si="80"/>
        <v>0</v>
      </c>
      <c r="AB352" s="1045">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045">
        <f t="shared" si="79"/>
        <v>3621.6242509227359</v>
      </c>
      <c r="L353" s="1045">
        <f t="shared" si="79"/>
        <v>3621.6242509227359</v>
      </c>
      <c r="M353" s="1045">
        <f t="shared" si="79"/>
        <v>3621.6242509227359</v>
      </c>
      <c r="N353" s="1045">
        <f t="shared" si="79"/>
        <v>3621.6242509227359</v>
      </c>
      <c r="O353" s="1045">
        <f t="shared" si="79"/>
        <v>2000</v>
      </c>
      <c r="P353" s="1045">
        <f t="shared" si="79"/>
        <v>2000</v>
      </c>
      <c r="Q353" s="1045">
        <f t="shared" si="79"/>
        <v>0</v>
      </c>
      <c r="R353" s="1045">
        <f t="shared" si="79"/>
        <v>0</v>
      </c>
      <c r="S353" s="980"/>
      <c r="T353" s="981" t="s">
        <v>148</v>
      </c>
      <c r="U353" s="1045">
        <f t="shared" si="80"/>
        <v>56.6</v>
      </c>
      <c r="V353" s="1045">
        <f t="shared" si="80"/>
        <v>56.6</v>
      </c>
      <c r="W353" s="1045">
        <f t="shared" si="80"/>
        <v>56.6</v>
      </c>
      <c r="X353" s="1045">
        <f t="shared" si="80"/>
        <v>56.6</v>
      </c>
      <c r="Y353" s="1045">
        <f t="shared" si="80"/>
        <v>39.619999999999997</v>
      </c>
      <c r="Z353" s="1045">
        <f t="shared" si="80"/>
        <v>36.79</v>
      </c>
      <c r="AA353" s="1045">
        <f t="shared" si="80"/>
        <v>0</v>
      </c>
      <c r="AB353" s="1045">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045">
        <f t="shared" si="79"/>
        <v>3621.6242509227359</v>
      </c>
      <c r="L354" s="1045">
        <f t="shared" si="79"/>
        <v>3621.6242509227359</v>
      </c>
      <c r="M354" s="1045">
        <f t="shared" si="79"/>
        <v>3621.6242509227359</v>
      </c>
      <c r="N354" s="1045">
        <f t="shared" si="79"/>
        <v>3621.6242509227359</v>
      </c>
      <c r="O354" s="1045">
        <f t="shared" si="79"/>
        <v>2000</v>
      </c>
      <c r="P354" s="1045">
        <f t="shared" si="79"/>
        <v>2000</v>
      </c>
      <c r="Q354" s="1045">
        <f t="shared" si="79"/>
        <v>0</v>
      </c>
      <c r="R354" s="1045">
        <f t="shared" si="79"/>
        <v>0</v>
      </c>
      <c r="S354" s="980"/>
      <c r="T354" s="981" t="s">
        <v>149</v>
      </c>
      <c r="U354" s="1045">
        <f t="shared" si="80"/>
        <v>21.9</v>
      </c>
      <c r="V354" s="1045">
        <f t="shared" si="80"/>
        <v>21.9</v>
      </c>
      <c r="W354" s="1045">
        <f t="shared" si="80"/>
        <v>21.9</v>
      </c>
      <c r="X354" s="1045">
        <f t="shared" si="80"/>
        <v>21.9</v>
      </c>
      <c r="Y354" s="1045">
        <f t="shared" si="80"/>
        <v>15.329999999999998</v>
      </c>
      <c r="Z354" s="1045">
        <f t="shared" si="80"/>
        <v>14.234999999999999</v>
      </c>
      <c r="AA354" s="1045">
        <f t="shared" si="80"/>
        <v>0</v>
      </c>
      <c r="AB354" s="1045">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045">
        <f t="shared" si="79"/>
        <v>3621.6242509227359</v>
      </c>
      <c r="L355" s="1045">
        <f t="shared" si="79"/>
        <v>3621.6242509227359</v>
      </c>
      <c r="M355" s="1045">
        <f t="shared" si="79"/>
        <v>3621.6242509227359</v>
      </c>
      <c r="N355" s="1045">
        <f t="shared" si="79"/>
        <v>3621.6242509227359</v>
      </c>
      <c r="O355" s="1045">
        <f t="shared" si="79"/>
        <v>2000</v>
      </c>
      <c r="P355" s="1045">
        <f t="shared" si="79"/>
        <v>2000</v>
      </c>
      <c r="Q355" s="1045">
        <f t="shared" si="79"/>
        <v>0</v>
      </c>
      <c r="R355" s="1045">
        <f t="shared" si="79"/>
        <v>0</v>
      </c>
      <c r="S355" s="980"/>
      <c r="T355" s="981" t="s">
        <v>150</v>
      </c>
      <c r="U355" s="1045">
        <f t="shared" si="80"/>
        <v>4.9000000000000004</v>
      </c>
      <c r="V355" s="1045">
        <f t="shared" si="80"/>
        <v>4.9000000000000004</v>
      </c>
      <c r="W355" s="1045">
        <f t="shared" si="80"/>
        <v>4.9000000000000004</v>
      </c>
      <c r="X355" s="1045">
        <f t="shared" si="80"/>
        <v>4.9000000000000004</v>
      </c>
      <c r="Y355" s="1045">
        <f t="shared" si="80"/>
        <v>3.43</v>
      </c>
      <c r="Z355" s="1045">
        <f t="shared" si="80"/>
        <v>3.1850000000000005</v>
      </c>
      <c r="AA355" s="1045">
        <f t="shared" si="80"/>
        <v>0</v>
      </c>
      <c r="AB355" s="1045">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045">
        <f t="shared" ref="K356:R371" si="81">K346</f>
        <v>3621.6242509227359</v>
      </c>
      <c r="L356" s="1045">
        <f t="shared" si="81"/>
        <v>3621.6242509227359</v>
      </c>
      <c r="M356" s="1045">
        <f t="shared" si="81"/>
        <v>3621.6242509227359</v>
      </c>
      <c r="N356" s="1045">
        <f t="shared" si="81"/>
        <v>3621.6242509227359</v>
      </c>
      <c r="O356" s="1045">
        <f t="shared" si="81"/>
        <v>2000</v>
      </c>
      <c r="P356" s="1045">
        <f t="shared" si="81"/>
        <v>2000</v>
      </c>
      <c r="Q356" s="1045">
        <f t="shared" si="81"/>
        <v>0</v>
      </c>
      <c r="R356" s="1045">
        <f t="shared" si="81"/>
        <v>0</v>
      </c>
      <c r="S356" s="980"/>
      <c r="T356" s="981" t="s">
        <v>151</v>
      </c>
      <c r="U356" s="1045">
        <f t="shared" ref="U356:AB371" si="82">U346</f>
        <v>5.5</v>
      </c>
      <c r="V356" s="1045">
        <f t="shared" si="82"/>
        <v>5.5</v>
      </c>
      <c r="W356" s="1045">
        <f t="shared" si="82"/>
        <v>5.5</v>
      </c>
      <c r="X356" s="1045">
        <f t="shared" si="82"/>
        <v>5.5</v>
      </c>
      <c r="Y356" s="1045">
        <f t="shared" si="82"/>
        <v>3.8499999999999996</v>
      </c>
      <c r="Z356" s="1045">
        <f t="shared" si="82"/>
        <v>3.5750000000000002</v>
      </c>
      <c r="AA356" s="1045">
        <f t="shared" si="82"/>
        <v>0</v>
      </c>
      <c r="AB356" s="1045">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045">
        <f t="shared" si="81"/>
        <v>319.5</v>
      </c>
      <c r="L357" s="1045">
        <f t="shared" si="81"/>
        <v>319.5</v>
      </c>
      <c r="M357" s="1045">
        <f t="shared" si="81"/>
        <v>319.5</v>
      </c>
      <c r="N357" s="1045">
        <f t="shared" si="81"/>
        <v>319.5</v>
      </c>
      <c r="O357" s="1045">
        <f t="shared" si="81"/>
        <v>196.81200000000001</v>
      </c>
      <c r="P357" s="1045">
        <f t="shared" si="81"/>
        <v>182.75400000000002</v>
      </c>
      <c r="Q357" s="1045">
        <f t="shared" si="81"/>
        <v>0</v>
      </c>
      <c r="R357" s="1045">
        <f t="shared" si="81"/>
        <v>0</v>
      </c>
      <c r="S357" s="980"/>
      <c r="T357" s="981" t="s">
        <v>404</v>
      </c>
      <c r="U357" s="1045">
        <f t="shared" si="82"/>
        <v>0</v>
      </c>
      <c r="V357" s="1045">
        <f t="shared" si="82"/>
        <v>0</v>
      </c>
      <c r="W357" s="1045">
        <f t="shared" si="82"/>
        <v>0</v>
      </c>
      <c r="X357" s="1045">
        <f t="shared" si="82"/>
        <v>0</v>
      </c>
      <c r="Y357" s="1045">
        <f t="shared" si="82"/>
        <v>0</v>
      </c>
      <c r="Z357" s="1045">
        <f t="shared" si="82"/>
        <v>0</v>
      </c>
      <c r="AA357" s="1045">
        <f t="shared" si="82"/>
        <v>0</v>
      </c>
      <c r="AB357" s="1045">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045">
        <f t="shared" si="81"/>
        <v>319.5</v>
      </c>
      <c r="L358" s="1045">
        <f t="shared" si="81"/>
        <v>319.5</v>
      </c>
      <c r="M358" s="1045">
        <f t="shared" si="81"/>
        <v>319.5</v>
      </c>
      <c r="N358" s="1045">
        <f t="shared" si="81"/>
        <v>319.5</v>
      </c>
      <c r="O358" s="1045">
        <f t="shared" si="81"/>
        <v>785</v>
      </c>
      <c r="P358" s="1045">
        <f t="shared" si="81"/>
        <v>785</v>
      </c>
      <c r="Q358" s="1045">
        <f t="shared" si="81"/>
        <v>0</v>
      </c>
      <c r="R358" s="1045">
        <f t="shared" si="81"/>
        <v>0</v>
      </c>
      <c r="S358" s="980"/>
      <c r="T358" s="981" t="s">
        <v>143</v>
      </c>
      <c r="U358" s="1045">
        <f t="shared" si="82"/>
        <v>16.3</v>
      </c>
      <c r="V358" s="1045">
        <f t="shared" si="82"/>
        <v>16.3</v>
      </c>
      <c r="W358" s="1045">
        <f t="shared" si="82"/>
        <v>16.3</v>
      </c>
      <c r="X358" s="1045">
        <f t="shared" si="82"/>
        <v>16.3</v>
      </c>
      <c r="Y358" s="1045">
        <f t="shared" si="82"/>
        <v>11.41</v>
      </c>
      <c r="Z358" s="1045">
        <f t="shared" si="82"/>
        <v>10.595000000000001</v>
      </c>
      <c r="AA358" s="1045">
        <f t="shared" si="82"/>
        <v>0</v>
      </c>
      <c r="AB358" s="1045">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045">
        <f t="shared" si="81"/>
        <v>834.95768964280956</v>
      </c>
      <c r="L359" s="1045">
        <f t="shared" si="81"/>
        <v>834.95768964280956</v>
      </c>
      <c r="M359" s="1045">
        <f t="shared" si="81"/>
        <v>834.95768964280956</v>
      </c>
      <c r="N359" s="1045">
        <f t="shared" si="81"/>
        <v>834.95768964280956</v>
      </c>
      <c r="O359" s="1045">
        <f t="shared" si="81"/>
        <v>1750</v>
      </c>
      <c r="P359" s="1045">
        <f t="shared" si="81"/>
        <v>1750</v>
      </c>
      <c r="Q359" s="1045">
        <f t="shared" si="81"/>
        <v>0</v>
      </c>
      <c r="R359" s="1045">
        <f t="shared" si="81"/>
        <v>0</v>
      </c>
      <c r="S359" s="980"/>
      <c r="T359" s="981" t="s">
        <v>144</v>
      </c>
      <c r="U359" s="1045">
        <f t="shared" si="82"/>
        <v>16.2</v>
      </c>
      <c r="V359" s="1045">
        <f t="shared" si="82"/>
        <v>16.2</v>
      </c>
      <c r="W359" s="1045">
        <f t="shared" si="82"/>
        <v>16.2</v>
      </c>
      <c r="X359" s="1045">
        <f t="shared" si="82"/>
        <v>16.2</v>
      </c>
      <c r="Y359" s="1045">
        <f t="shared" si="82"/>
        <v>11.339999999999998</v>
      </c>
      <c r="Z359" s="1045">
        <f t="shared" si="82"/>
        <v>10.53</v>
      </c>
      <c r="AA359" s="1045">
        <f t="shared" si="82"/>
        <v>0</v>
      </c>
      <c r="AB359" s="1045">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045">
        <f t="shared" si="81"/>
        <v>1472.7208603315589</v>
      </c>
      <c r="L360" s="1045">
        <f t="shared" si="81"/>
        <v>1472.7208603315589</v>
      </c>
      <c r="M360" s="1045">
        <f t="shared" si="81"/>
        <v>1472.7208603315589</v>
      </c>
      <c r="N360" s="1045">
        <f t="shared" si="81"/>
        <v>1472.7208603315589</v>
      </c>
      <c r="O360" s="1045">
        <f t="shared" si="81"/>
        <v>2750</v>
      </c>
      <c r="P360" s="1045">
        <f t="shared" si="81"/>
        <v>2750</v>
      </c>
      <c r="Q360" s="1045">
        <f t="shared" si="81"/>
        <v>0</v>
      </c>
      <c r="R360" s="1045">
        <f t="shared" si="81"/>
        <v>0</v>
      </c>
      <c r="S360" s="980"/>
      <c r="T360" s="981" t="s">
        <v>145</v>
      </c>
      <c r="U360" s="1045">
        <f t="shared" si="82"/>
        <v>34</v>
      </c>
      <c r="V360" s="1045">
        <f t="shared" si="82"/>
        <v>34</v>
      </c>
      <c r="W360" s="1045">
        <f t="shared" si="82"/>
        <v>34</v>
      </c>
      <c r="X360" s="1045">
        <f t="shared" si="82"/>
        <v>34</v>
      </c>
      <c r="Y360" s="1045">
        <f t="shared" si="82"/>
        <v>23.799999999999997</v>
      </c>
      <c r="Z360" s="1045">
        <f t="shared" si="82"/>
        <v>22.1</v>
      </c>
      <c r="AA360" s="1045">
        <f t="shared" si="82"/>
        <v>0</v>
      </c>
      <c r="AB360" s="1045">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045">
        <f t="shared" si="81"/>
        <v>2161.5945606630453</v>
      </c>
      <c r="L361" s="1045">
        <f t="shared" si="81"/>
        <v>2161.5945606630453</v>
      </c>
      <c r="M361" s="1045">
        <f t="shared" si="81"/>
        <v>2161.5945606630453</v>
      </c>
      <c r="N361" s="1045">
        <f t="shared" si="81"/>
        <v>2161.5945606630453</v>
      </c>
      <c r="O361" s="1045">
        <f t="shared" si="81"/>
        <v>2000</v>
      </c>
      <c r="P361" s="1045">
        <f t="shared" si="81"/>
        <v>2000</v>
      </c>
      <c r="Q361" s="1045">
        <f t="shared" si="81"/>
        <v>0</v>
      </c>
      <c r="R361" s="1045">
        <f t="shared" si="81"/>
        <v>0</v>
      </c>
      <c r="S361" s="980"/>
      <c r="T361" s="981" t="s">
        <v>146</v>
      </c>
      <c r="U361" s="1045">
        <f t="shared" si="82"/>
        <v>54.8</v>
      </c>
      <c r="V361" s="1045">
        <f t="shared" si="82"/>
        <v>54.8</v>
      </c>
      <c r="W361" s="1045">
        <f t="shared" si="82"/>
        <v>54.8</v>
      </c>
      <c r="X361" s="1045">
        <f t="shared" si="82"/>
        <v>54.8</v>
      </c>
      <c r="Y361" s="1045">
        <f t="shared" si="82"/>
        <v>38.359999999999992</v>
      </c>
      <c r="Z361" s="1045">
        <f t="shared" si="82"/>
        <v>35.619999999999997</v>
      </c>
      <c r="AA361" s="1045">
        <f t="shared" si="82"/>
        <v>0</v>
      </c>
      <c r="AB361" s="1045">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045">
        <f t="shared" si="81"/>
        <v>2967.6186224109038</v>
      </c>
      <c r="L362" s="1045">
        <f t="shared" si="81"/>
        <v>2967.6186224109038</v>
      </c>
      <c r="M362" s="1045">
        <f t="shared" si="81"/>
        <v>2967.6186224109038</v>
      </c>
      <c r="N362" s="1045">
        <f t="shared" si="81"/>
        <v>2967.6186224109038</v>
      </c>
      <c r="O362" s="1045">
        <f t="shared" si="81"/>
        <v>2000</v>
      </c>
      <c r="P362" s="1045">
        <f t="shared" si="81"/>
        <v>2000</v>
      </c>
      <c r="Q362" s="1045">
        <f t="shared" si="81"/>
        <v>0</v>
      </c>
      <c r="R362" s="1045">
        <f t="shared" si="81"/>
        <v>0</v>
      </c>
      <c r="S362" s="980"/>
      <c r="T362" s="981" t="s">
        <v>147</v>
      </c>
      <c r="U362" s="1045">
        <f t="shared" si="82"/>
        <v>72.099999999999994</v>
      </c>
      <c r="V362" s="1045">
        <f t="shared" si="82"/>
        <v>72.099999999999994</v>
      </c>
      <c r="W362" s="1045">
        <f t="shared" si="82"/>
        <v>72.099999999999994</v>
      </c>
      <c r="X362" s="1045">
        <f t="shared" si="82"/>
        <v>72.099999999999994</v>
      </c>
      <c r="Y362" s="1045">
        <f t="shared" si="82"/>
        <v>50.469999999999992</v>
      </c>
      <c r="Z362" s="1045">
        <f t="shared" si="82"/>
        <v>46.864999999999995</v>
      </c>
      <c r="AA362" s="1045">
        <f t="shared" si="82"/>
        <v>0</v>
      </c>
      <c r="AB362" s="1045">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045">
        <f t="shared" si="81"/>
        <v>3621.6242509227359</v>
      </c>
      <c r="L363" s="1045">
        <f t="shared" si="81"/>
        <v>3621.6242509227359</v>
      </c>
      <c r="M363" s="1045">
        <f t="shared" si="81"/>
        <v>3621.6242509227359</v>
      </c>
      <c r="N363" s="1045">
        <f t="shared" si="81"/>
        <v>3621.6242509227359</v>
      </c>
      <c r="O363" s="1045">
        <f t="shared" si="81"/>
        <v>2000</v>
      </c>
      <c r="P363" s="1045">
        <f t="shared" si="81"/>
        <v>2000</v>
      </c>
      <c r="Q363" s="1045">
        <f t="shared" si="81"/>
        <v>0</v>
      </c>
      <c r="R363" s="1045">
        <f t="shared" si="81"/>
        <v>0</v>
      </c>
      <c r="S363" s="980"/>
      <c r="T363" s="981" t="s">
        <v>148</v>
      </c>
      <c r="U363" s="1045">
        <f t="shared" si="82"/>
        <v>56.6</v>
      </c>
      <c r="V363" s="1045">
        <f t="shared" si="82"/>
        <v>56.6</v>
      </c>
      <c r="W363" s="1045">
        <f t="shared" si="82"/>
        <v>56.6</v>
      </c>
      <c r="X363" s="1045">
        <f t="shared" si="82"/>
        <v>56.6</v>
      </c>
      <c r="Y363" s="1045">
        <f t="shared" si="82"/>
        <v>39.619999999999997</v>
      </c>
      <c r="Z363" s="1045">
        <f t="shared" si="82"/>
        <v>36.79</v>
      </c>
      <c r="AA363" s="1045">
        <f t="shared" si="82"/>
        <v>0</v>
      </c>
      <c r="AB363" s="1045">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045">
        <f t="shared" si="81"/>
        <v>3621.6242509227359</v>
      </c>
      <c r="L364" s="1045">
        <f t="shared" si="81"/>
        <v>3621.6242509227359</v>
      </c>
      <c r="M364" s="1045">
        <f t="shared" si="81"/>
        <v>3621.6242509227359</v>
      </c>
      <c r="N364" s="1045">
        <f t="shared" si="81"/>
        <v>3621.6242509227359</v>
      </c>
      <c r="O364" s="1045">
        <f t="shared" si="81"/>
        <v>2000</v>
      </c>
      <c r="P364" s="1045">
        <f t="shared" si="81"/>
        <v>2000</v>
      </c>
      <c r="Q364" s="1045">
        <f t="shared" si="81"/>
        <v>0</v>
      </c>
      <c r="R364" s="1045">
        <f t="shared" si="81"/>
        <v>0</v>
      </c>
      <c r="S364" s="980"/>
      <c r="T364" s="981" t="s">
        <v>149</v>
      </c>
      <c r="U364" s="1045">
        <f t="shared" si="82"/>
        <v>21.9</v>
      </c>
      <c r="V364" s="1045">
        <f t="shared" si="82"/>
        <v>21.9</v>
      </c>
      <c r="W364" s="1045">
        <f t="shared" si="82"/>
        <v>21.9</v>
      </c>
      <c r="X364" s="1045">
        <f t="shared" si="82"/>
        <v>21.9</v>
      </c>
      <c r="Y364" s="1045">
        <f t="shared" si="82"/>
        <v>15.329999999999998</v>
      </c>
      <c r="Z364" s="1045">
        <f t="shared" si="82"/>
        <v>14.234999999999999</v>
      </c>
      <c r="AA364" s="1045">
        <f t="shared" si="82"/>
        <v>0</v>
      </c>
      <c r="AB364" s="1045">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045">
        <f t="shared" si="81"/>
        <v>3621.6242509227359</v>
      </c>
      <c r="L365" s="1045">
        <f t="shared" si="81"/>
        <v>3621.6242509227359</v>
      </c>
      <c r="M365" s="1045">
        <f t="shared" si="81"/>
        <v>3621.6242509227359</v>
      </c>
      <c r="N365" s="1045">
        <f t="shared" si="81"/>
        <v>3621.6242509227359</v>
      </c>
      <c r="O365" s="1045">
        <f t="shared" si="81"/>
        <v>2000</v>
      </c>
      <c r="P365" s="1045">
        <f t="shared" si="81"/>
        <v>2000</v>
      </c>
      <c r="Q365" s="1045">
        <f t="shared" si="81"/>
        <v>0</v>
      </c>
      <c r="R365" s="1045">
        <f t="shared" si="81"/>
        <v>0</v>
      </c>
      <c r="S365" s="980"/>
      <c r="T365" s="981" t="s">
        <v>150</v>
      </c>
      <c r="U365" s="1045">
        <f t="shared" si="82"/>
        <v>4.9000000000000004</v>
      </c>
      <c r="V365" s="1045">
        <f t="shared" si="82"/>
        <v>4.9000000000000004</v>
      </c>
      <c r="W365" s="1045">
        <f t="shared" si="82"/>
        <v>4.9000000000000004</v>
      </c>
      <c r="X365" s="1045">
        <f t="shared" si="82"/>
        <v>4.9000000000000004</v>
      </c>
      <c r="Y365" s="1045">
        <f t="shared" si="82"/>
        <v>3.43</v>
      </c>
      <c r="Z365" s="1045">
        <f t="shared" si="82"/>
        <v>3.1850000000000005</v>
      </c>
      <c r="AA365" s="1045">
        <f t="shared" si="82"/>
        <v>0</v>
      </c>
      <c r="AB365" s="1045">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045">
        <f t="shared" si="81"/>
        <v>3621.6242509227359</v>
      </c>
      <c r="L366" s="1045">
        <f t="shared" si="81"/>
        <v>3621.6242509227359</v>
      </c>
      <c r="M366" s="1045">
        <f t="shared" si="81"/>
        <v>3621.6242509227359</v>
      </c>
      <c r="N366" s="1045">
        <f t="shared" si="81"/>
        <v>3621.6242509227359</v>
      </c>
      <c r="O366" s="1045">
        <f t="shared" si="81"/>
        <v>2000</v>
      </c>
      <c r="P366" s="1045">
        <f t="shared" si="81"/>
        <v>2000</v>
      </c>
      <c r="Q366" s="1045">
        <f t="shared" si="81"/>
        <v>0</v>
      </c>
      <c r="R366" s="1045">
        <f t="shared" si="81"/>
        <v>0</v>
      </c>
      <c r="S366" s="980"/>
      <c r="T366" s="981" t="s">
        <v>151</v>
      </c>
      <c r="U366" s="1045">
        <f t="shared" si="82"/>
        <v>5.5</v>
      </c>
      <c r="V366" s="1045">
        <f t="shared" si="82"/>
        <v>5.5</v>
      </c>
      <c r="W366" s="1045">
        <f t="shared" si="82"/>
        <v>5.5</v>
      </c>
      <c r="X366" s="1045">
        <f t="shared" si="82"/>
        <v>5.5</v>
      </c>
      <c r="Y366" s="1045">
        <f t="shared" si="82"/>
        <v>3.8499999999999996</v>
      </c>
      <c r="Z366" s="1045">
        <f t="shared" si="82"/>
        <v>3.5750000000000002</v>
      </c>
      <c r="AA366" s="1045">
        <f t="shared" si="82"/>
        <v>0</v>
      </c>
      <c r="AB366" s="1045">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045">
        <f t="shared" si="81"/>
        <v>319.5</v>
      </c>
      <c r="L367" s="1045">
        <f t="shared" si="81"/>
        <v>319.5</v>
      </c>
      <c r="M367" s="1045">
        <f t="shared" si="81"/>
        <v>319.5</v>
      </c>
      <c r="N367" s="1045">
        <f t="shared" si="81"/>
        <v>319.5</v>
      </c>
      <c r="O367" s="1045">
        <f t="shared" si="81"/>
        <v>196.81200000000001</v>
      </c>
      <c r="P367" s="1045">
        <f t="shared" si="81"/>
        <v>182.75400000000002</v>
      </c>
      <c r="Q367" s="1045">
        <f t="shared" si="81"/>
        <v>0</v>
      </c>
      <c r="R367" s="1045">
        <f t="shared" si="81"/>
        <v>0</v>
      </c>
      <c r="S367" s="980"/>
      <c r="T367" s="981" t="s">
        <v>404</v>
      </c>
      <c r="U367" s="1045">
        <f t="shared" si="82"/>
        <v>0</v>
      </c>
      <c r="V367" s="1045">
        <f t="shared" si="82"/>
        <v>0</v>
      </c>
      <c r="W367" s="1045">
        <f t="shared" si="82"/>
        <v>0</v>
      </c>
      <c r="X367" s="1045">
        <f t="shared" si="82"/>
        <v>0</v>
      </c>
      <c r="Y367" s="1045">
        <f t="shared" si="82"/>
        <v>0</v>
      </c>
      <c r="Z367" s="1045">
        <f t="shared" si="82"/>
        <v>0</v>
      </c>
      <c r="AA367" s="1045">
        <f t="shared" si="82"/>
        <v>0</v>
      </c>
      <c r="AB367" s="1045">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045">
        <f t="shared" si="81"/>
        <v>319.5</v>
      </c>
      <c r="L368" s="1045">
        <f t="shared" si="81"/>
        <v>319.5</v>
      </c>
      <c r="M368" s="1045">
        <f t="shared" si="81"/>
        <v>319.5</v>
      </c>
      <c r="N368" s="1045">
        <f t="shared" si="81"/>
        <v>319.5</v>
      </c>
      <c r="O368" s="1045">
        <f t="shared" si="81"/>
        <v>785</v>
      </c>
      <c r="P368" s="1045">
        <f t="shared" si="81"/>
        <v>785</v>
      </c>
      <c r="Q368" s="1045">
        <f t="shared" si="81"/>
        <v>0</v>
      </c>
      <c r="R368" s="1045">
        <f t="shared" si="81"/>
        <v>0</v>
      </c>
      <c r="S368" s="980"/>
      <c r="T368" s="981" t="s">
        <v>143</v>
      </c>
      <c r="U368" s="1045">
        <f t="shared" si="82"/>
        <v>16.3</v>
      </c>
      <c r="V368" s="1045">
        <f t="shared" si="82"/>
        <v>16.3</v>
      </c>
      <c r="W368" s="1045">
        <f t="shared" si="82"/>
        <v>16.3</v>
      </c>
      <c r="X368" s="1045">
        <f t="shared" si="82"/>
        <v>16.3</v>
      </c>
      <c r="Y368" s="1045">
        <f t="shared" si="82"/>
        <v>11.41</v>
      </c>
      <c r="Z368" s="1045">
        <f t="shared" si="82"/>
        <v>10.595000000000001</v>
      </c>
      <c r="AA368" s="1045">
        <f t="shared" si="82"/>
        <v>0</v>
      </c>
      <c r="AB368" s="1045">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045">
        <f t="shared" si="81"/>
        <v>834.95768964280956</v>
      </c>
      <c r="L369" s="1045">
        <f t="shared" si="81"/>
        <v>834.95768964280956</v>
      </c>
      <c r="M369" s="1045">
        <f t="shared" si="81"/>
        <v>834.95768964280956</v>
      </c>
      <c r="N369" s="1045">
        <f t="shared" si="81"/>
        <v>834.95768964280956</v>
      </c>
      <c r="O369" s="1045">
        <f t="shared" si="81"/>
        <v>1750</v>
      </c>
      <c r="P369" s="1045">
        <f t="shared" si="81"/>
        <v>1750</v>
      </c>
      <c r="Q369" s="1045">
        <f t="shared" si="81"/>
        <v>0</v>
      </c>
      <c r="R369" s="1045">
        <f t="shared" si="81"/>
        <v>0</v>
      </c>
      <c r="S369" s="980"/>
      <c r="T369" s="981" t="s">
        <v>144</v>
      </c>
      <c r="U369" s="1045">
        <f t="shared" si="82"/>
        <v>16.2</v>
      </c>
      <c r="V369" s="1045">
        <f t="shared" si="82"/>
        <v>16.2</v>
      </c>
      <c r="W369" s="1045">
        <f t="shared" si="82"/>
        <v>16.2</v>
      </c>
      <c r="X369" s="1045">
        <f t="shared" si="82"/>
        <v>16.2</v>
      </c>
      <c r="Y369" s="1045">
        <f t="shared" si="82"/>
        <v>11.339999999999998</v>
      </c>
      <c r="Z369" s="1045">
        <f t="shared" si="82"/>
        <v>10.53</v>
      </c>
      <c r="AA369" s="1045">
        <f t="shared" si="82"/>
        <v>0</v>
      </c>
      <c r="AB369" s="1045">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045">
        <f t="shared" si="81"/>
        <v>1472.7208603315589</v>
      </c>
      <c r="L370" s="1045">
        <f t="shared" si="81"/>
        <v>1472.7208603315589</v>
      </c>
      <c r="M370" s="1045">
        <f t="shared" si="81"/>
        <v>1472.7208603315589</v>
      </c>
      <c r="N370" s="1045">
        <f t="shared" si="81"/>
        <v>1472.7208603315589</v>
      </c>
      <c r="O370" s="1045">
        <f t="shared" si="81"/>
        <v>2750</v>
      </c>
      <c r="P370" s="1045">
        <f t="shared" si="81"/>
        <v>2750</v>
      </c>
      <c r="Q370" s="1045">
        <f t="shared" si="81"/>
        <v>0</v>
      </c>
      <c r="R370" s="1045">
        <f t="shared" si="81"/>
        <v>0</v>
      </c>
      <c r="S370" s="980"/>
      <c r="T370" s="981" t="s">
        <v>145</v>
      </c>
      <c r="U370" s="1045">
        <f t="shared" si="82"/>
        <v>34</v>
      </c>
      <c r="V370" s="1045">
        <f t="shared" si="82"/>
        <v>34</v>
      </c>
      <c r="W370" s="1045">
        <f t="shared" si="82"/>
        <v>34</v>
      </c>
      <c r="X370" s="1045">
        <f t="shared" si="82"/>
        <v>34</v>
      </c>
      <c r="Y370" s="1045">
        <f t="shared" si="82"/>
        <v>23.799999999999997</v>
      </c>
      <c r="Z370" s="1045">
        <f t="shared" si="82"/>
        <v>22.1</v>
      </c>
      <c r="AA370" s="1045">
        <f t="shared" si="82"/>
        <v>0</v>
      </c>
      <c r="AB370" s="1045">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045">
        <f t="shared" si="81"/>
        <v>2161.5945606630453</v>
      </c>
      <c r="L371" s="1045">
        <f t="shared" si="81"/>
        <v>2161.5945606630453</v>
      </c>
      <c r="M371" s="1045">
        <f t="shared" si="81"/>
        <v>2161.5945606630453</v>
      </c>
      <c r="N371" s="1045">
        <f t="shared" si="81"/>
        <v>2161.5945606630453</v>
      </c>
      <c r="O371" s="1045">
        <f t="shared" si="81"/>
        <v>2000</v>
      </c>
      <c r="P371" s="1045">
        <f t="shared" si="81"/>
        <v>2000</v>
      </c>
      <c r="Q371" s="1045">
        <f t="shared" si="81"/>
        <v>0</v>
      </c>
      <c r="R371" s="1045">
        <f t="shared" si="81"/>
        <v>0</v>
      </c>
      <c r="S371" s="980"/>
      <c r="T371" s="981" t="s">
        <v>146</v>
      </c>
      <c r="U371" s="1045">
        <f t="shared" si="82"/>
        <v>54.8</v>
      </c>
      <c r="V371" s="1045">
        <f t="shared" si="82"/>
        <v>54.8</v>
      </c>
      <c r="W371" s="1045">
        <f t="shared" si="82"/>
        <v>54.8</v>
      </c>
      <c r="X371" s="1045">
        <f t="shared" si="82"/>
        <v>54.8</v>
      </c>
      <c r="Y371" s="1045">
        <f t="shared" si="82"/>
        <v>38.359999999999992</v>
      </c>
      <c r="Z371" s="1045">
        <f t="shared" si="82"/>
        <v>35.619999999999997</v>
      </c>
      <c r="AA371" s="1045">
        <f t="shared" si="82"/>
        <v>0</v>
      </c>
      <c r="AB371" s="1045">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045">
        <f t="shared" ref="K372:R387" si="83">K362</f>
        <v>2967.6186224109038</v>
      </c>
      <c r="L372" s="1045">
        <f t="shared" si="83"/>
        <v>2967.6186224109038</v>
      </c>
      <c r="M372" s="1045">
        <f t="shared" si="83"/>
        <v>2967.6186224109038</v>
      </c>
      <c r="N372" s="1045">
        <f t="shared" si="83"/>
        <v>2967.6186224109038</v>
      </c>
      <c r="O372" s="1045">
        <f t="shared" si="83"/>
        <v>2000</v>
      </c>
      <c r="P372" s="1045">
        <f t="shared" si="83"/>
        <v>2000</v>
      </c>
      <c r="Q372" s="1045">
        <f t="shared" si="83"/>
        <v>0</v>
      </c>
      <c r="R372" s="1045">
        <f t="shared" si="83"/>
        <v>0</v>
      </c>
      <c r="S372" s="980"/>
      <c r="T372" s="981" t="s">
        <v>147</v>
      </c>
      <c r="U372" s="1045">
        <f t="shared" ref="U372:AB387" si="84">U362</f>
        <v>72.099999999999994</v>
      </c>
      <c r="V372" s="1045">
        <f t="shared" si="84"/>
        <v>72.099999999999994</v>
      </c>
      <c r="W372" s="1045">
        <f t="shared" si="84"/>
        <v>72.099999999999994</v>
      </c>
      <c r="X372" s="1045">
        <f t="shared" si="84"/>
        <v>72.099999999999994</v>
      </c>
      <c r="Y372" s="1045">
        <f t="shared" si="84"/>
        <v>50.469999999999992</v>
      </c>
      <c r="Z372" s="1045">
        <f t="shared" si="84"/>
        <v>46.864999999999995</v>
      </c>
      <c r="AA372" s="1045">
        <f t="shared" si="84"/>
        <v>0</v>
      </c>
      <c r="AB372" s="1045">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045">
        <f t="shared" si="83"/>
        <v>3621.6242509227359</v>
      </c>
      <c r="L373" s="1045">
        <f t="shared" si="83"/>
        <v>3621.6242509227359</v>
      </c>
      <c r="M373" s="1045">
        <f t="shared" si="83"/>
        <v>3621.6242509227359</v>
      </c>
      <c r="N373" s="1045">
        <f t="shared" si="83"/>
        <v>3621.6242509227359</v>
      </c>
      <c r="O373" s="1045">
        <f t="shared" si="83"/>
        <v>2000</v>
      </c>
      <c r="P373" s="1045">
        <f t="shared" si="83"/>
        <v>2000</v>
      </c>
      <c r="Q373" s="1045">
        <f t="shared" si="83"/>
        <v>0</v>
      </c>
      <c r="R373" s="1045">
        <f t="shared" si="83"/>
        <v>0</v>
      </c>
      <c r="S373" s="980"/>
      <c r="T373" s="981" t="s">
        <v>148</v>
      </c>
      <c r="U373" s="1045">
        <f t="shared" si="84"/>
        <v>56.6</v>
      </c>
      <c r="V373" s="1045">
        <f t="shared" si="84"/>
        <v>56.6</v>
      </c>
      <c r="W373" s="1045">
        <f t="shared" si="84"/>
        <v>56.6</v>
      </c>
      <c r="X373" s="1045">
        <f t="shared" si="84"/>
        <v>56.6</v>
      </c>
      <c r="Y373" s="1045">
        <f t="shared" si="84"/>
        <v>39.619999999999997</v>
      </c>
      <c r="Z373" s="1045">
        <f t="shared" si="84"/>
        <v>36.79</v>
      </c>
      <c r="AA373" s="1045">
        <f t="shared" si="84"/>
        <v>0</v>
      </c>
      <c r="AB373" s="1045">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045">
        <f t="shared" si="83"/>
        <v>3621.6242509227359</v>
      </c>
      <c r="L374" s="1045">
        <f t="shared" si="83"/>
        <v>3621.6242509227359</v>
      </c>
      <c r="M374" s="1045">
        <f t="shared" si="83"/>
        <v>3621.6242509227359</v>
      </c>
      <c r="N374" s="1045">
        <f t="shared" si="83"/>
        <v>3621.6242509227359</v>
      </c>
      <c r="O374" s="1045">
        <f t="shared" si="83"/>
        <v>2000</v>
      </c>
      <c r="P374" s="1045">
        <f t="shared" si="83"/>
        <v>2000</v>
      </c>
      <c r="Q374" s="1045">
        <f t="shared" si="83"/>
        <v>0</v>
      </c>
      <c r="R374" s="1045">
        <f t="shared" si="83"/>
        <v>0</v>
      </c>
      <c r="S374" s="980"/>
      <c r="T374" s="981" t="s">
        <v>149</v>
      </c>
      <c r="U374" s="1045">
        <f t="shared" si="84"/>
        <v>21.9</v>
      </c>
      <c r="V374" s="1045">
        <f t="shared" si="84"/>
        <v>21.9</v>
      </c>
      <c r="W374" s="1045">
        <f t="shared" si="84"/>
        <v>21.9</v>
      </c>
      <c r="X374" s="1045">
        <f t="shared" si="84"/>
        <v>21.9</v>
      </c>
      <c r="Y374" s="1045">
        <f t="shared" si="84"/>
        <v>15.329999999999998</v>
      </c>
      <c r="Z374" s="1045">
        <f t="shared" si="84"/>
        <v>14.234999999999999</v>
      </c>
      <c r="AA374" s="1045">
        <f t="shared" si="84"/>
        <v>0</v>
      </c>
      <c r="AB374" s="1045">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045">
        <f t="shared" si="83"/>
        <v>3621.6242509227359</v>
      </c>
      <c r="L375" s="1045">
        <f t="shared" si="83"/>
        <v>3621.6242509227359</v>
      </c>
      <c r="M375" s="1045">
        <f t="shared" si="83"/>
        <v>3621.6242509227359</v>
      </c>
      <c r="N375" s="1045">
        <f t="shared" si="83"/>
        <v>3621.6242509227359</v>
      </c>
      <c r="O375" s="1045">
        <f t="shared" si="83"/>
        <v>2000</v>
      </c>
      <c r="P375" s="1045">
        <f t="shared" si="83"/>
        <v>2000</v>
      </c>
      <c r="Q375" s="1045">
        <f t="shared" si="83"/>
        <v>0</v>
      </c>
      <c r="R375" s="1045">
        <f t="shared" si="83"/>
        <v>0</v>
      </c>
      <c r="S375" s="980"/>
      <c r="T375" s="981" t="s">
        <v>150</v>
      </c>
      <c r="U375" s="1045">
        <f t="shared" si="84"/>
        <v>4.9000000000000004</v>
      </c>
      <c r="V375" s="1045">
        <f t="shared" si="84"/>
        <v>4.9000000000000004</v>
      </c>
      <c r="W375" s="1045">
        <f t="shared" si="84"/>
        <v>4.9000000000000004</v>
      </c>
      <c r="X375" s="1045">
        <f t="shared" si="84"/>
        <v>4.9000000000000004</v>
      </c>
      <c r="Y375" s="1045">
        <f t="shared" si="84"/>
        <v>3.43</v>
      </c>
      <c r="Z375" s="1045">
        <f t="shared" si="84"/>
        <v>3.1850000000000005</v>
      </c>
      <c r="AA375" s="1045">
        <f t="shared" si="84"/>
        <v>0</v>
      </c>
      <c r="AB375" s="1045">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045">
        <f t="shared" si="83"/>
        <v>3621.6242509227359</v>
      </c>
      <c r="L376" s="1045">
        <f t="shared" si="83"/>
        <v>3621.6242509227359</v>
      </c>
      <c r="M376" s="1045">
        <f t="shared" si="83"/>
        <v>3621.6242509227359</v>
      </c>
      <c r="N376" s="1045">
        <f t="shared" si="83"/>
        <v>3621.6242509227359</v>
      </c>
      <c r="O376" s="1045">
        <f t="shared" si="83"/>
        <v>2000</v>
      </c>
      <c r="P376" s="1045">
        <f t="shared" si="83"/>
        <v>2000</v>
      </c>
      <c r="Q376" s="1045">
        <f t="shared" si="83"/>
        <v>0</v>
      </c>
      <c r="R376" s="1045">
        <f t="shared" si="83"/>
        <v>0</v>
      </c>
      <c r="S376" s="980"/>
      <c r="T376" s="981" t="s">
        <v>151</v>
      </c>
      <c r="U376" s="1045">
        <f t="shared" si="84"/>
        <v>5.5</v>
      </c>
      <c r="V376" s="1045">
        <f t="shared" si="84"/>
        <v>5.5</v>
      </c>
      <c r="W376" s="1045">
        <f t="shared" si="84"/>
        <v>5.5</v>
      </c>
      <c r="X376" s="1045">
        <f t="shared" si="84"/>
        <v>5.5</v>
      </c>
      <c r="Y376" s="1045">
        <f t="shared" si="84"/>
        <v>3.8499999999999996</v>
      </c>
      <c r="Z376" s="1045">
        <f t="shared" si="84"/>
        <v>3.5750000000000002</v>
      </c>
      <c r="AA376" s="1045">
        <f t="shared" si="84"/>
        <v>0</v>
      </c>
      <c r="AB376" s="1045">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045">
        <f t="shared" si="83"/>
        <v>319.5</v>
      </c>
      <c r="L377" s="1045">
        <f t="shared" si="83"/>
        <v>319.5</v>
      </c>
      <c r="M377" s="1045">
        <f t="shared" si="83"/>
        <v>319.5</v>
      </c>
      <c r="N377" s="1045">
        <f t="shared" si="83"/>
        <v>319.5</v>
      </c>
      <c r="O377" s="1045">
        <f t="shared" si="83"/>
        <v>196.81200000000001</v>
      </c>
      <c r="P377" s="1045">
        <f t="shared" si="83"/>
        <v>182.75400000000002</v>
      </c>
      <c r="Q377" s="1045">
        <f t="shared" si="83"/>
        <v>0</v>
      </c>
      <c r="R377" s="1045">
        <f t="shared" si="83"/>
        <v>0</v>
      </c>
      <c r="S377" s="980"/>
      <c r="T377" s="981" t="s">
        <v>404</v>
      </c>
      <c r="U377" s="1045">
        <f t="shared" si="84"/>
        <v>0</v>
      </c>
      <c r="V377" s="1045">
        <f t="shared" si="84"/>
        <v>0</v>
      </c>
      <c r="W377" s="1045">
        <f t="shared" si="84"/>
        <v>0</v>
      </c>
      <c r="X377" s="1045">
        <f t="shared" si="84"/>
        <v>0</v>
      </c>
      <c r="Y377" s="1045">
        <f t="shared" si="84"/>
        <v>0</v>
      </c>
      <c r="Z377" s="1045">
        <f t="shared" si="84"/>
        <v>0</v>
      </c>
      <c r="AA377" s="1045">
        <f t="shared" si="84"/>
        <v>0</v>
      </c>
      <c r="AB377" s="1045">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045">
        <f t="shared" si="83"/>
        <v>319.5</v>
      </c>
      <c r="L378" s="1045">
        <f t="shared" si="83"/>
        <v>319.5</v>
      </c>
      <c r="M378" s="1045">
        <f t="shared" si="83"/>
        <v>319.5</v>
      </c>
      <c r="N378" s="1045">
        <f t="shared" si="83"/>
        <v>319.5</v>
      </c>
      <c r="O378" s="1045">
        <f t="shared" si="83"/>
        <v>785</v>
      </c>
      <c r="P378" s="1045">
        <f t="shared" si="83"/>
        <v>785</v>
      </c>
      <c r="Q378" s="1045">
        <f t="shared" si="83"/>
        <v>0</v>
      </c>
      <c r="R378" s="1045">
        <f t="shared" si="83"/>
        <v>0</v>
      </c>
      <c r="S378" s="980"/>
      <c r="T378" s="981" t="s">
        <v>143</v>
      </c>
      <c r="U378" s="1045">
        <f t="shared" si="84"/>
        <v>16.3</v>
      </c>
      <c r="V378" s="1045">
        <f t="shared" si="84"/>
        <v>16.3</v>
      </c>
      <c r="W378" s="1045">
        <f t="shared" si="84"/>
        <v>16.3</v>
      </c>
      <c r="X378" s="1045">
        <f t="shared" si="84"/>
        <v>16.3</v>
      </c>
      <c r="Y378" s="1045">
        <f t="shared" si="84"/>
        <v>11.41</v>
      </c>
      <c r="Z378" s="1045">
        <f t="shared" si="84"/>
        <v>10.595000000000001</v>
      </c>
      <c r="AA378" s="1045">
        <f t="shared" si="84"/>
        <v>0</v>
      </c>
      <c r="AB378" s="1045">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045">
        <f t="shared" si="83"/>
        <v>834.95768964280956</v>
      </c>
      <c r="L379" s="1045">
        <f t="shared" si="83"/>
        <v>834.95768964280956</v>
      </c>
      <c r="M379" s="1045">
        <f t="shared" si="83"/>
        <v>834.95768964280956</v>
      </c>
      <c r="N379" s="1045">
        <f t="shared" si="83"/>
        <v>834.95768964280956</v>
      </c>
      <c r="O379" s="1045">
        <f t="shared" si="83"/>
        <v>1750</v>
      </c>
      <c r="P379" s="1045">
        <f t="shared" si="83"/>
        <v>1750</v>
      </c>
      <c r="Q379" s="1045">
        <f t="shared" si="83"/>
        <v>0</v>
      </c>
      <c r="R379" s="1045">
        <f t="shared" si="83"/>
        <v>0</v>
      </c>
      <c r="S379" s="980"/>
      <c r="T379" s="981" t="s">
        <v>144</v>
      </c>
      <c r="U379" s="1045">
        <f t="shared" si="84"/>
        <v>16.2</v>
      </c>
      <c r="V379" s="1045">
        <f t="shared" si="84"/>
        <v>16.2</v>
      </c>
      <c r="W379" s="1045">
        <f t="shared" si="84"/>
        <v>16.2</v>
      </c>
      <c r="X379" s="1045">
        <f t="shared" si="84"/>
        <v>16.2</v>
      </c>
      <c r="Y379" s="1045">
        <f t="shared" si="84"/>
        <v>11.339999999999998</v>
      </c>
      <c r="Z379" s="1045">
        <f t="shared" si="84"/>
        <v>10.53</v>
      </c>
      <c r="AA379" s="1045">
        <f t="shared" si="84"/>
        <v>0</v>
      </c>
      <c r="AB379" s="1045">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045">
        <f t="shared" si="83"/>
        <v>1472.7208603315589</v>
      </c>
      <c r="L380" s="1045">
        <f t="shared" si="83"/>
        <v>1472.7208603315589</v>
      </c>
      <c r="M380" s="1045">
        <f t="shared" si="83"/>
        <v>1472.7208603315589</v>
      </c>
      <c r="N380" s="1045">
        <f t="shared" si="83"/>
        <v>1472.7208603315589</v>
      </c>
      <c r="O380" s="1045">
        <f t="shared" si="83"/>
        <v>2750</v>
      </c>
      <c r="P380" s="1045">
        <f t="shared" si="83"/>
        <v>2750</v>
      </c>
      <c r="Q380" s="1045">
        <f t="shared" si="83"/>
        <v>0</v>
      </c>
      <c r="R380" s="1045">
        <f t="shared" si="83"/>
        <v>0</v>
      </c>
      <c r="S380" s="980"/>
      <c r="T380" s="981" t="s">
        <v>145</v>
      </c>
      <c r="U380" s="1045">
        <f t="shared" si="84"/>
        <v>34</v>
      </c>
      <c r="V380" s="1045">
        <f t="shared" si="84"/>
        <v>34</v>
      </c>
      <c r="W380" s="1045">
        <f t="shared" si="84"/>
        <v>34</v>
      </c>
      <c r="X380" s="1045">
        <f t="shared" si="84"/>
        <v>34</v>
      </c>
      <c r="Y380" s="1045">
        <f t="shared" si="84"/>
        <v>23.799999999999997</v>
      </c>
      <c r="Z380" s="1045">
        <f t="shared" si="84"/>
        <v>22.1</v>
      </c>
      <c r="AA380" s="1045">
        <f t="shared" si="84"/>
        <v>0</v>
      </c>
      <c r="AB380" s="1045">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045">
        <f t="shared" si="83"/>
        <v>2161.5945606630453</v>
      </c>
      <c r="L381" s="1045">
        <f t="shared" si="83"/>
        <v>2161.5945606630453</v>
      </c>
      <c r="M381" s="1045">
        <f t="shared" si="83"/>
        <v>2161.5945606630453</v>
      </c>
      <c r="N381" s="1045">
        <f t="shared" si="83"/>
        <v>2161.5945606630453</v>
      </c>
      <c r="O381" s="1045">
        <f t="shared" si="83"/>
        <v>2000</v>
      </c>
      <c r="P381" s="1045">
        <f t="shared" si="83"/>
        <v>2000</v>
      </c>
      <c r="Q381" s="1045">
        <f t="shared" si="83"/>
        <v>0</v>
      </c>
      <c r="R381" s="1045">
        <f t="shared" si="83"/>
        <v>0</v>
      </c>
      <c r="S381" s="980"/>
      <c r="T381" s="981" t="s">
        <v>146</v>
      </c>
      <c r="U381" s="1045">
        <f t="shared" si="84"/>
        <v>54.8</v>
      </c>
      <c r="V381" s="1045">
        <f t="shared" si="84"/>
        <v>54.8</v>
      </c>
      <c r="W381" s="1045">
        <f t="shared" si="84"/>
        <v>54.8</v>
      </c>
      <c r="X381" s="1045">
        <f t="shared" si="84"/>
        <v>54.8</v>
      </c>
      <c r="Y381" s="1045">
        <f t="shared" si="84"/>
        <v>38.359999999999992</v>
      </c>
      <c r="Z381" s="1045">
        <f t="shared" si="84"/>
        <v>35.619999999999997</v>
      </c>
      <c r="AA381" s="1045">
        <f t="shared" si="84"/>
        <v>0</v>
      </c>
      <c r="AB381" s="1045">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045">
        <f t="shared" si="83"/>
        <v>2967.6186224109038</v>
      </c>
      <c r="L382" s="1045">
        <f t="shared" si="83"/>
        <v>2967.6186224109038</v>
      </c>
      <c r="M382" s="1045">
        <f t="shared" si="83"/>
        <v>2967.6186224109038</v>
      </c>
      <c r="N382" s="1045">
        <f t="shared" si="83"/>
        <v>2967.6186224109038</v>
      </c>
      <c r="O382" s="1045">
        <f t="shared" si="83"/>
        <v>2000</v>
      </c>
      <c r="P382" s="1045">
        <f t="shared" si="83"/>
        <v>2000</v>
      </c>
      <c r="Q382" s="1045">
        <f t="shared" si="83"/>
        <v>0</v>
      </c>
      <c r="R382" s="1045">
        <f t="shared" si="83"/>
        <v>0</v>
      </c>
      <c r="S382" s="980"/>
      <c r="T382" s="981" t="s">
        <v>147</v>
      </c>
      <c r="U382" s="1045">
        <f t="shared" si="84"/>
        <v>72.099999999999994</v>
      </c>
      <c r="V382" s="1045">
        <f t="shared" si="84"/>
        <v>72.099999999999994</v>
      </c>
      <c r="W382" s="1045">
        <f t="shared" si="84"/>
        <v>72.099999999999994</v>
      </c>
      <c r="X382" s="1045">
        <f t="shared" si="84"/>
        <v>72.099999999999994</v>
      </c>
      <c r="Y382" s="1045">
        <f t="shared" si="84"/>
        <v>50.469999999999992</v>
      </c>
      <c r="Z382" s="1045">
        <f t="shared" si="84"/>
        <v>46.864999999999995</v>
      </c>
      <c r="AA382" s="1045">
        <f t="shared" si="84"/>
        <v>0</v>
      </c>
      <c r="AB382" s="1045">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045">
        <f t="shared" si="83"/>
        <v>3621.6242509227359</v>
      </c>
      <c r="L383" s="1045">
        <f t="shared" si="83"/>
        <v>3621.6242509227359</v>
      </c>
      <c r="M383" s="1045">
        <f t="shared" si="83"/>
        <v>3621.6242509227359</v>
      </c>
      <c r="N383" s="1045">
        <f t="shared" si="83"/>
        <v>3621.6242509227359</v>
      </c>
      <c r="O383" s="1045">
        <f t="shared" si="83"/>
        <v>2000</v>
      </c>
      <c r="P383" s="1045">
        <f t="shared" si="83"/>
        <v>2000</v>
      </c>
      <c r="Q383" s="1045">
        <f t="shared" si="83"/>
        <v>0</v>
      </c>
      <c r="R383" s="1045">
        <f t="shared" si="83"/>
        <v>0</v>
      </c>
      <c r="S383" s="980"/>
      <c r="T383" s="981" t="s">
        <v>148</v>
      </c>
      <c r="U383" s="1045">
        <f t="shared" si="84"/>
        <v>56.6</v>
      </c>
      <c r="V383" s="1045">
        <f t="shared" si="84"/>
        <v>56.6</v>
      </c>
      <c r="W383" s="1045">
        <f t="shared" si="84"/>
        <v>56.6</v>
      </c>
      <c r="X383" s="1045">
        <f t="shared" si="84"/>
        <v>56.6</v>
      </c>
      <c r="Y383" s="1045">
        <f t="shared" si="84"/>
        <v>39.619999999999997</v>
      </c>
      <c r="Z383" s="1045">
        <f t="shared" si="84"/>
        <v>36.79</v>
      </c>
      <c r="AA383" s="1045">
        <f t="shared" si="84"/>
        <v>0</v>
      </c>
      <c r="AB383" s="1045">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045">
        <f t="shared" si="83"/>
        <v>3621.6242509227359</v>
      </c>
      <c r="L384" s="1045">
        <f t="shared" si="83"/>
        <v>3621.6242509227359</v>
      </c>
      <c r="M384" s="1045">
        <f t="shared" si="83"/>
        <v>3621.6242509227359</v>
      </c>
      <c r="N384" s="1045">
        <f t="shared" si="83"/>
        <v>3621.6242509227359</v>
      </c>
      <c r="O384" s="1045">
        <f t="shared" si="83"/>
        <v>2000</v>
      </c>
      <c r="P384" s="1045">
        <f t="shared" si="83"/>
        <v>2000</v>
      </c>
      <c r="Q384" s="1045">
        <f t="shared" si="83"/>
        <v>0</v>
      </c>
      <c r="R384" s="1045">
        <f t="shared" si="83"/>
        <v>0</v>
      </c>
      <c r="S384" s="980"/>
      <c r="T384" s="981" t="s">
        <v>149</v>
      </c>
      <c r="U384" s="1045">
        <f t="shared" si="84"/>
        <v>21.9</v>
      </c>
      <c r="V384" s="1045">
        <f t="shared" si="84"/>
        <v>21.9</v>
      </c>
      <c r="W384" s="1045">
        <f t="shared" si="84"/>
        <v>21.9</v>
      </c>
      <c r="X384" s="1045">
        <f t="shared" si="84"/>
        <v>21.9</v>
      </c>
      <c r="Y384" s="1045">
        <f t="shared" si="84"/>
        <v>15.329999999999998</v>
      </c>
      <c r="Z384" s="1045">
        <f t="shared" si="84"/>
        <v>14.234999999999999</v>
      </c>
      <c r="AA384" s="1045">
        <f t="shared" si="84"/>
        <v>0</v>
      </c>
      <c r="AB384" s="1045">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045">
        <f t="shared" si="83"/>
        <v>3621.6242509227359</v>
      </c>
      <c r="L385" s="1045">
        <f t="shared" si="83"/>
        <v>3621.6242509227359</v>
      </c>
      <c r="M385" s="1045">
        <f t="shared" si="83"/>
        <v>3621.6242509227359</v>
      </c>
      <c r="N385" s="1045">
        <f t="shared" si="83"/>
        <v>3621.6242509227359</v>
      </c>
      <c r="O385" s="1045">
        <f t="shared" si="83"/>
        <v>2000</v>
      </c>
      <c r="P385" s="1045">
        <f t="shared" si="83"/>
        <v>2000</v>
      </c>
      <c r="Q385" s="1045">
        <f t="shared" si="83"/>
        <v>0</v>
      </c>
      <c r="R385" s="1045">
        <f t="shared" si="83"/>
        <v>0</v>
      </c>
      <c r="S385" s="980"/>
      <c r="T385" s="981" t="s">
        <v>150</v>
      </c>
      <c r="U385" s="1045">
        <f t="shared" si="84"/>
        <v>4.9000000000000004</v>
      </c>
      <c r="V385" s="1045">
        <f t="shared" si="84"/>
        <v>4.9000000000000004</v>
      </c>
      <c r="W385" s="1045">
        <f t="shared" si="84"/>
        <v>4.9000000000000004</v>
      </c>
      <c r="X385" s="1045">
        <f t="shared" si="84"/>
        <v>4.9000000000000004</v>
      </c>
      <c r="Y385" s="1045">
        <f t="shared" si="84"/>
        <v>3.43</v>
      </c>
      <c r="Z385" s="1045">
        <f t="shared" si="84"/>
        <v>3.1850000000000005</v>
      </c>
      <c r="AA385" s="1045">
        <f t="shared" si="84"/>
        <v>0</v>
      </c>
      <c r="AB385" s="1045">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045">
        <f t="shared" si="83"/>
        <v>3621.6242509227359</v>
      </c>
      <c r="L386" s="1045">
        <f t="shared" si="83"/>
        <v>3621.6242509227359</v>
      </c>
      <c r="M386" s="1045">
        <f t="shared" si="83"/>
        <v>3621.6242509227359</v>
      </c>
      <c r="N386" s="1045">
        <f t="shared" si="83"/>
        <v>3621.6242509227359</v>
      </c>
      <c r="O386" s="1045">
        <f t="shared" si="83"/>
        <v>2000</v>
      </c>
      <c r="P386" s="1045">
        <f t="shared" si="83"/>
        <v>2000</v>
      </c>
      <c r="Q386" s="1045">
        <f t="shared" si="83"/>
        <v>0</v>
      </c>
      <c r="R386" s="1045">
        <f t="shared" si="83"/>
        <v>0</v>
      </c>
      <c r="S386" s="980"/>
      <c r="T386" s="981" t="s">
        <v>151</v>
      </c>
      <c r="U386" s="1045">
        <f t="shared" si="84"/>
        <v>5.5</v>
      </c>
      <c r="V386" s="1045">
        <f t="shared" si="84"/>
        <v>5.5</v>
      </c>
      <c r="W386" s="1045">
        <f t="shared" si="84"/>
        <v>5.5</v>
      </c>
      <c r="X386" s="1045">
        <f t="shared" si="84"/>
        <v>5.5</v>
      </c>
      <c r="Y386" s="1045">
        <f t="shared" si="84"/>
        <v>3.8499999999999996</v>
      </c>
      <c r="Z386" s="1045">
        <f t="shared" si="84"/>
        <v>3.5750000000000002</v>
      </c>
      <c r="AA386" s="1045">
        <f t="shared" si="84"/>
        <v>0</v>
      </c>
      <c r="AB386" s="1045">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045">
        <f t="shared" si="83"/>
        <v>319.5</v>
      </c>
      <c r="L387" s="1045">
        <f t="shared" si="83"/>
        <v>319.5</v>
      </c>
      <c r="M387" s="1045">
        <f t="shared" si="83"/>
        <v>319.5</v>
      </c>
      <c r="N387" s="1045">
        <f t="shared" si="83"/>
        <v>319.5</v>
      </c>
      <c r="O387" s="1045">
        <f t="shared" si="83"/>
        <v>196.81200000000001</v>
      </c>
      <c r="P387" s="1045">
        <f t="shared" si="83"/>
        <v>182.75400000000002</v>
      </c>
      <c r="Q387" s="1045">
        <f t="shared" si="83"/>
        <v>0</v>
      </c>
      <c r="R387" s="1045">
        <f t="shared" si="83"/>
        <v>0</v>
      </c>
      <c r="S387" s="980"/>
      <c r="T387" s="981" t="s">
        <v>404</v>
      </c>
      <c r="U387" s="1045">
        <f t="shared" si="84"/>
        <v>0</v>
      </c>
      <c r="V387" s="1045">
        <f t="shared" si="84"/>
        <v>0</v>
      </c>
      <c r="W387" s="1045">
        <f t="shared" si="84"/>
        <v>0</v>
      </c>
      <c r="X387" s="1045">
        <f t="shared" si="84"/>
        <v>0</v>
      </c>
      <c r="Y387" s="1045">
        <f t="shared" si="84"/>
        <v>0</v>
      </c>
      <c r="Z387" s="1045">
        <f t="shared" si="84"/>
        <v>0</v>
      </c>
      <c r="AA387" s="1045">
        <f t="shared" si="84"/>
        <v>0</v>
      </c>
      <c r="AB387" s="1045">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045">
        <f t="shared" ref="K388:R396" si="85">K378</f>
        <v>319.5</v>
      </c>
      <c r="L388" s="1045">
        <f t="shared" si="85"/>
        <v>319.5</v>
      </c>
      <c r="M388" s="1045">
        <f t="shared" si="85"/>
        <v>319.5</v>
      </c>
      <c r="N388" s="1045">
        <f t="shared" si="85"/>
        <v>319.5</v>
      </c>
      <c r="O388" s="1045">
        <f t="shared" si="85"/>
        <v>785</v>
      </c>
      <c r="P388" s="1045">
        <f t="shared" si="85"/>
        <v>785</v>
      </c>
      <c r="Q388" s="1045">
        <f t="shared" si="85"/>
        <v>0</v>
      </c>
      <c r="R388" s="1045">
        <f t="shared" si="85"/>
        <v>0</v>
      </c>
      <c r="S388" s="980"/>
      <c r="T388" s="981" t="s">
        <v>143</v>
      </c>
      <c r="U388" s="1045">
        <f t="shared" ref="U388:AB396" si="86">U378</f>
        <v>16.3</v>
      </c>
      <c r="V388" s="1045">
        <f t="shared" si="86"/>
        <v>16.3</v>
      </c>
      <c r="W388" s="1045">
        <f t="shared" si="86"/>
        <v>16.3</v>
      </c>
      <c r="X388" s="1045">
        <f t="shared" si="86"/>
        <v>16.3</v>
      </c>
      <c r="Y388" s="1045">
        <f t="shared" si="86"/>
        <v>11.41</v>
      </c>
      <c r="Z388" s="1045">
        <f t="shared" si="86"/>
        <v>10.595000000000001</v>
      </c>
      <c r="AA388" s="1045">
        <f t="shared" si="86"/>
        <v>0</v>
      </c>
      <c r="AB388" s="1045">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045">
        <f t="shared" si="85"/>
        <v>834.95768964280956</v>
      </c>
      <c r="L389" s="1045">
        <f t="shared" si="85"/>
        <v>834.95768964280956</v>
      </c>
      <c r="M389" s="1045">
        <f t="shared" si="85"/>
        <v>834.95768964280956</v>
      </c>
      <c r="N389" s="1045">
        <f t="shared" si="85"/>
        <v>834.95768964280956</v>
      </c>
      <c r="O389" s="1045">
        <f t="shared" si="85"/>
        <v>1750</v>
      </c>
      <c r="P389" s="1045">
        <f t="shared" si="85"/>
        <v>1750</v>
      </c>
      <c r="Q389" s="1045">
        <f t="shared" si="85"/>
        <v>0</v>
      </c>
      <c r="R389" s="1045">
        <f t="shared" si="85"/>
        <v>0</v>
      </c>
      <c r="S389" s="980"/>
      <c r="T389" s="981" t="s">
        <v>144</v>
      </c>
      <c r="U389" s="1045">
        <f t="shared" si="86"/>
        <v>16.2</v>
      </c>
      <c r="V389" s="1045">
        <f t="shared" si="86"/>
        <v>16.2</v>
      </c>
      <c r="W389" s="1045">
        <f t="shared" si="86"/>
        <v>16.2</v>
      </c>
      <c r="X389" s="1045">
        <f t="shared" si="86"/>
        <v>16.2</v>
      </c>
      <c r="Y389" s="1045">
        <f t="shared" si="86"/>
        <v>11.339999999999998</v>
      </c>
      <c r="Z389" s="1045">
        <f t="shared" si="86"/>
        <v>10.53</v>
      </c>
      <c r="AA389" s="1045">
        <f t="shared" si="86"/>
        <v>0</v>
      </c>
      <c r="AB389" s="1045">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045">
        <f t="shared" si="85"/>
        <v>1472.7208603315589</v>
      </c>
      <c r="L390" s="1045">
        <f t="shared" si="85"/>
        <v>1472.7208603315589</v>
      </c>
      <c r="M390" s="1045">
        <f t="shared" si="85"/>
        <v>1472.7208603315589</v>
      </c>
      <c r="N390" s="1045">
        <f t="shared" si="85"/>
        <v>1472.7208603315589</v>
      </c>
      <c r="O390" s="1045">
        <f t="shared" si="85"/>
        <v>2750</v>
      </c>
      <c r="P390" s="1045">
        <f t="shared" si="85"/>
        <v>2750</v>
      </c>
      <c r="Q390" s="1045">
        <f t="shared" si="85"/>
        <v>0</v>
      </c>
      <c r="R390" s="1045">
        <f t="shared" si="85"/>
        <v>0</v>
      </c>
      <c r="S390" s="980"/>
      <c r="T390" s="981" t="s">
        <v>145</v>
      </c>
      <c r="U390" s="1045">
        <f t="shared" si="86"/>
        <v>34</v>
      </c>
      <c r="V390" s="1045">
        <f t="shared" si="86"/>
        <v>34</v>
      </c>
      <c r="W390" s="1045">
        <f t="shared" si="86"/>
        <v>34</v>
      </c>
      <c r="X390" s="1045">
        <f t="shared" si="86"/>
        <v>34</v>
      </c>
      <c r="Y390" s="1045">
        <f t="shared" si="86"/>
        <v>23.799999999999997</v>
      </c>
      <c r="Z390" s="1045">
        <f t="shared" si="86"/>
        <v>22.1</v>
      </c>
      <c r="AA390" s="1045">
        <f t="shared" si="86"/>
        <v>0</v>
      </c>
      <c r="AB390" s="1045">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045">
        <f t="shared" si="85"/>
        <v>2161.5945606630453</v>
      </c>
      <c r="L391" s="1045">
        <f t="shared" si="85"/>
        <v>2161.5945606630453</v>
      </c>
      <c r="M391" s="1045">
        <f t="shared" si="85"/>
        <v>2161.5945606630453</v>
      </c>
      <c r="N391" s="1045">
        <f t="shared" si="85"/>
        <v>2161.5945606630453</v>
      </c>
      <c r="O391" s="1045">
        <f t="shared" si="85"/>
        <v>2000</v>
      </c>
      <c r="P391" s="1045">
        <f t="shared" si="85"/>
        <v>2000</v>
      </c>
      <c r="Q391" s="1045">
        <f t="shared" si="85"/>
        <v>0</v>
      </c>
      <c r="R391" s="1045">
        <f t="shared" si="85"/>
        <v>0</v>
      </c>
      <c r="S391" s="980"/>
      <c r="T391" s="981" t="s">
        <v>146</v>
      </c>
      <c r="U391" s="1045">
        <f t="shared" si="86"/>
        <v>54.8</v>
      </c>
      <c r="V391" s="1045">
        <f t="shared" si="86"/>
        <v>54.8</v>
      </c>
      <c r="W391" s="1045">
        <f t="shared" si="86"/>
        <v>54.8</v>
      </c>
      <c r="X391" s="1045">
        <f t="shared" si="86"/>
        <v>54.8</v>
      </c>
      <c r="Y391" s="1045">
        <f t="shared" si="86"/>
        <v>38.359999999999992</v>
      </c>
      <c r="Z391" s="1045">
        <f t="shared" si="86"/>
        <v>35.619999999999997</v>
      </c>
      <c r="AA391" s="1045">
        <f t="shared" si="86"/>
        <v>0</v>
      </c>
      <c r="AB391" s="1045">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045">
        <f t="shared" si="85"/>
        <v>2967.6186224109038</v>
      </c>
      <c r="L392" s="1045">
        <f t="shared" si="85"/>
        <v>2967.6186224109038</v>
      </c>
      <c r="M392" s="1045">
        <f t="shared" si="85"/>
        <v>2967.6186224109038</v>
      </c>
      <c r="N392" s="1045">
        <f t="shared" si="85"/>
        <v>2967.6186224109038</v>
      </c>
      <c r="O392" s="1045">
        <f t="shared" si="85"/>
        <v>2000</v>
      </c>
      <c r="P392" s="1045">
        <f t="shared" si="85"/>
        <v>2000</v>
      </c>
      <c r="Q392" s="1045">
        <f t="shared" si="85"/>
        <v>0</v>
      </c>
      <c r="R392" s="1045">
        <f t="shared" si="85"/>
        <v>0</v>
      </c>
      <c r="S392" s="980"/>
      <c r="T392" s="981" t="s">
        <v>147</v>
      </c>
      <c r="U392" s="1045">
        <f t="shared" si="86"/>
        <v>72.099999999999994</v>
      </c>
      <c r="V392" s="1045">
        <f t="shared" si="86"/>
        <v>72.099999999999994</v>
      </c>
      <c r="W392" s="1045">
        <f t="shared" si="86"/>
        <v>72.099999999999994</v>
      </c>
      <c r="X392" s="1045">
        <f t="shared" si="86"/>
        <v>72.099999999999994</v>
      </c>
      <c r="Y392" s="1045">
        <f t="shared" si="86"/>
        <v>50.469999999999992</v>
      </c>
      <c r="Z392" s="1045">
        <f t="shared" si="86"/>
        <v>46.864999999999995</v>
      </c>
      <c r="AA392" s="1045">
        <f t="shared" si="86"/>
        <v>0</v>
      </c>
      <c r="AB392" s="1045">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045">
        <f t="shared" si="85"/>
        <v>3621.6242509227359</v>
      </c>
      <c r="L393" s="1045">
        <f t="shared" si="85"/>
        <v>3621.6242509227359</v>
      </c>
      <c r="M393" s="1045">
        <f t="shared" si="85"/>
        <v>3621.6242509227359</v>
      </c>
      <c r="N393" s="1045">
        <f t="shared" si="85"/>
        <v>3621.6242509227359</v>
      </c>
      <c r="O393" s="1045">
        <f t="shared" si="85"/>
        <v>2000</v>
      </c>
      <c r="P393" s="1045">
        <f t="shared" si="85"/>
        <v>2000</v>
      </c>
      <c r="Q393" s="1045">
        <f t="shared" si="85"/>
        <v>0</v>
      </c>
      <c r="R393" s="1045">
        <f t="shared" si="85"/>
        <v>0</v>
      </c>
      <c r="S393" s="980"/>
      <c r="T393" s="981" t="s">
        <v>148</v>
      </c>
      <c r="U393" s="1045">
        <f t="shared" si="86"/>
        <v>56.6</v>
      </c>
      <c r="V393" s="1045">
        <f t="shared" si="86"/>
        <v>56.6</v>
      </c>
      <c r="W393" s="1045">
        <f t="shared" si="86"/>
        <v>56.6</v>
      </c>
      <c r="X393" s="1045">
        <f t="shared" si="86"/>
        <v>56.6</v>
      </c>
      <c r="Y393" s="1045">
        <f t="shared" si="86"/>
        <v>39.619999999999997</v>
      </c>
      <c r="Z393" s="1045">
        <f t="shared" si="86"/>
        <v>36.79</v>
      </c>
      <c r="AA393" s="1045">
        <f t="shared" si="86"/>
        <v>0</v>
      </c>
      <c r="AB393" s="1045">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045">
        <f t="shared" si="85"/>
        <v>3621.6242509227359</v>
      </c>
      <c r="L394" s="1045">
        <f t="shared" si="85"/>
        <v>3621.6242509227359</v>
      </c>
      <c r="M394" s="1045">
        <f t="shared" si="85"/>
        <v>3621.6242509227359</v>
      </c>
      <c r="N394" s="1045">
        <f t="shared" si="85"/>
        <v>3621.6242509227359</v>
      </c>
      <c r="O394" s="1045">
        <f t="shared" si="85"/>
        <v>2000</v>
      </c>
      <c r="P394" s="1045">
        <f t="shared" si="85"/>
        <v>2000</v>
      </c>
      <c r="Q394" s="1045">
        <f t="shared" si="85"/>
        <v>0</v>
      </c>
      <c r="R394" s="1045">
        <f t="shared" si="85"/>
        <v>0</v>
      </c>
      <c r="S394" s="980"/>
      <c r="T394" s="981" t="s">
        <v>149</v>
      </c>
      <c r="U394" s="1045">
        <f t="shared" si="86"/>
        <v>21.9</v>
      </c>
      <c r="V394" s="1045">
        <f t="shared" si="86"/>
        <v>21.9</v>
      </c>
      <c r="W394" s="1045">
        <f t="shared" si="86"/>
        <v>21.9</v>
      </c>
      <c r="X394" s="1045">
        <f t="shared" si="86"/>
        <v>21.9</v>
      </c>
      <c r="Y394" s="1045">
        <f t="shared" si="86"/>
        <v>15.329999999999998</v>
      </c>
      <c r="Z394" s="1045">
        <f t="shared" si="86"/>
        <v>14.234999999999999</v>
      </c>
      <c r="AA394" s="1045">
        <f t="shared" si="86"/>
        <v>0</v>
      </c>
      <c r="AB394" s="1045">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045">
        <f t="shared" si="85"/>
        <v>3621.6242509227359</v>
      </c>
      <c r="L395" s="1045">
        <f t="shared" si="85"/>
        <v>3621.6242509227359</v>
      </c>
      <c r="M395" s="1045">
        <f t="shared" si="85"/>
        <v>3621.6242509227359</v>
      </c>
      <c r="N395" s="1045">
        <f t="shared" si="85"/>
        <v>3621.6242509227359</v>
      </c>
      <c r="O395" s="1045">
        <f t="shared" si="85"/>
        <v>2000</v>
      </c>
      <c r="P395" s="1045">
        <f t="shared" si="85"/>
        <v>2000</v>
      </c>
      <c r="Q395" s="1045">
        <f t="shared" si="85"/>
        <v>0</v>
      </c>
      <c r="R395" s="1045">
        <f t="shared" si="85"/>
        <v>0</v>
      </c>
      <c r="S395" s="980"/>
      <c r="T395" s="981" t="s">
        <v>150</v>
      </c>
      <c r="U395" s="1045">
        <f t="shared" si="86"/>
        <v>4.9000000000000004</v>
      </c>
      <c r="V395" s="1045">
        <f t="shared" si="86"/>
        <v>4.9000000000000004</v>
      </c>
      <c r="W395" s="1045">
        <f t="shared" si="86"/>
        <v>4.9000000000000004</v>
      </c>
      <c r="X395" s="1045">
        <f t="shared" si="86"/>
        <v>4.9000000000000004</v>
      </c>
      <c r="Y395" s="1045">
        <f t="shared" si="86"/>
        <v>3.43</v>
      </c>
      <c r="Z395" s="1045">
        <f t="shared" si="86"/>
        <v>3.1850000000000005</v>
      </c>
      <c r="AA395" s="1045">
        <f t="shared" si="86"/>
        <v>0</v>
      </c>
      <c r="AB395" s="1045">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045">
        <f t="shared" si="85"/>
        <v>3621.6242509227359</v>
      </c>
      <c r="L396" s="1045">
        <f t="shared" si="85"/>
        <v>3621.6242509227359</v>
      </c>
      <c r="M396" s="1045">
        <f t="shared" si="85"/>
        <v>3621.6242509227359</v>
      </c>
      <c r="N396" s="1045">
        <f t="shared" si="85"/>
        <v>3621.6242509227359</v>
      </c>
      <c r="O396" s="1045">
        <f t="shared" si="85"/>
        <v>2000</v>
      </c>
      <c r="P396" s="1045">
        <f t="shared" si="85"/>
        <v>2000</v>
      </c>
      <c r="Q396" s="1045">
        <f t="shared" si="85"/>
        <v>0</v>
      </c>
      <c r="R396" s="1045">
        <f t="shared" si="85"/>
        <v>0</v>
      </c>
      <c r="S396" s="980"/>
      <c r="T396" s="981" t="s">
        <v>151</v>
      </c>
      <c r="U396" s="1045">
        <f t="shared" si="86"/>
        <v>5.5</v>
      </c>
      <c r="V396" s="1045">
        <f t="shared" si="86"/>
        <v>5.5</v>
      </c>
      <c r="W396" s="1045">
        <f t="shared" si="86"/>
        <v>5.5</v>
      </c>
      <c r="X396" s="1045">
        <f t="shared" si="86"/>
        <v>5.5</v>
      </c>
      <c r="Y396" s="1045">
        <f t="shared" si="86"/>
        <v>3.8499999999999996</v>
      </c>
      <c r="Z396" s="1045">
        <f t="shared" si="86"/>
        <v>3.5750000000000002</v>
      </c>
      <c r="AA396" s="1045">
        <f t="shared" si="86"/>
        <v>0</v>
      </c>
      <c r="AB396" s="1045">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2">
        <v>0.76</v>
      </c>
      <c r="K468" s="982">
        <v>0.76</v>
      </c>
      <c r="L468" s="982">
        <v>0.76</v>
      </c>
      <c r="M468" s="982">
        <v>0.76</v>
      </c>
      <c r="N468" s="982">
        <v>0.76</v>
      </c>
      <c r="O468" s="982">
        <v>0.76</v>
      </c>
      <c r="P468" s="982">
        <v>0.76</v>
      </c>
      <c r="Q468" s="982">
        <v>0.76</v>
      </c>
      <c r="T468" s="982">
        <v>-0.15</v>
      </c>
      <c r="U468" s="118"/>
      <c r="V468" s="982">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2">
        <v>0.76800000000000002</v>
      </c>
      <c r="K469" s="982">
        <v>0.76800000000000002</v>
      </c>
      <c r="L469" s="982">
        <v>0.76800000000000002</v>
      </c>
      <c r="M469" s="982">
        <v>0.76800000000000002</v>
      </c>
      <c r="N469" s="982">
        <v>0.76800000000000002</v>
      </c>
      <c r="O469" s="982">
        <v>0.76800000000000002</v>
      </c>
      <c r="P469" s="982">
        <v>0.76800000000000002</v>
      </c>
      <c r="Q469" s="982">
        <v>0.76800000000000002</v>
      </c>
      <c r="T469" s="982">
        <v>-0.1</v>
      </c>
      <c r="U469" s="118"/>
      <c r="V469" s="982">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2">
        <v>0.77700000000000002</v>
      </c>
      <c r="K470" s="982">
        <v>0.77700000000000002</v>
      </c>
      <c r="L470" s="982">
        <v>0.77700000000000002</v>
      </c>
      <c r="M470" s="982">
        <v>0.77700000000000002</v>
      </c>
      <c r="N470" s="982">
        <v>0.77700000000000002</v>
      </c>
      <c r="O470" s="982">
        <v>0.77700000000000002</v>
      </c>
      <c r="P470" s="982">
        <v>0.77700000000000002</v>
      </c>
      <c r="Q470" s="982">
        <v>0.77700000000000002</v>
      </c>
      <c r="T470" s="982">
        <v>-0.1</v>
      </c>
      <c r="U470" s="118"/>
      <c r="V470" s="982">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2">
        <v>0.77400000000000002</v>
      </c>
      <c r="K471" s="982">
        <v>0.77400000000000002</v>
      </c>
      <c r="L471" s="982">
        <v>0.77400000000000002</v>
      </c>
      <c r="M471" s="982">
        <v>0.77400000000000002</v>
      </c>
      <c r="N471" s="982">
        <v>0.77400000000000002</v>
      </c>
      <c r="O471" s="982">
        <v>0.77400000000000002</v>
      </c>
      <c r="P471" s="982">
        <v>0.77400000000000002</v>
      </c>
      <c r="Q471" s="982">
        <v>0.77400000000000002</v>
      </c>
      <c r="T471" s="982">
        <v>-0.1</v>
      </c>
      <c r="U471" s="118"/>
      <c r="V471" s="982">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2">
        <v>0.77</v>
      </c>
      <c r="K472" s="982">
        <v>0.77</v>
      </c>
      <c r="L472" s="982">
        <v>0.77</v>
      </c>
      <c r="M472" s="982">
        <v>0.77</v>
      </c>
      <c r="N472" s="982">
        <v>0.77</v>
      </c>
      <c r="O472" s="982">
        <v>0.77</v>
      </c>
      <c r="P472" s="982">
        <v>0.77</v>
      </c>
      <c r="Q472" s="982">
        <v>0.77</v>
      </c>
      <c r="T472" s="982">
        <v>-0.1</v>
      </c>
      <c r="U472" s="118"/>
      <c r="V472" s="982">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2">
        <v>0.73499999999999999</v>
      </c>
      <c r="K473" s="982">
        <v>0.73499999999999999</v>
      </c>
      <c r="L473" s="982">
        <v>0.73499999999999999</v>
      </c>
      <c r="M473" s="982">
        <v>0.73499999999999999</v>
      </c>
      <c r="N473" s="982">
        <v>0.73499999999999999</v>
      </c>
      <c r="O473" s="982">
        <v>0.73499999999999999</v>
      </c>
      <c r="P473" s="982">
        <v>0.73499999999999999</v>
      </c>
      <c r="Q473" s="982">
        <v>0.73499999999999999</v>
      </c>
      <c r="T473" s="982">
        <v>-0.1</v>
      </c>
      <c r="U473" s="118"/>
      <c r="V473" s="982">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2">
        <v>0.71</v>
      </c>
      <c r="K474" s="982">
        <v>0.71</v>
      </c>
      <c r="L474" s="982">
        <v>0.71</v>
      </c>
      <c r="M474" s="982">
        <v>0.71</v>
      </c>
      <c r="N474" s="982">
        <v>0.71</v>
      </c>
      <c r="O474" s="982">
        <v>0.71</v>
      </c>
      <c r="P474" s="982">
        <v>0.71</v>
      </c>
      <c r="Q474" s="982">
        <v>0.71</v>
      </c>
      <c r="T474" s="982">
        <v>-0.1</v>
      </c>
      <c r="U474" s="118"/>
      <c r="V474" s="982">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2">
        <v>0.74</v>
      </c>
      <c r="K476" s="982">
        <v>0.74</v>
      </c>
      <c r="L476" s="982">
        <v>0.74</v>
      </c>
      <c r="M476" s="982">
        <v>0.74</v>
      </c>
      <c r="N476" s="982">
        <v>0.74</v>
      </c>
      <c r="O476" s="982">
        <v>0.74</v>
      </c>
      <c r="P476" s="982">
        <v>0.74</v>
      </c>
      <c r="Q476" s="982">
        <v>0.74</v>
      </c>
      <c r="T476" s="982">
        <v>-0.15</v>
      </c>
      <c r="U476" s="118"/>
      <c r="V476" s="1049">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047">
        <v>0.75</v>
      </c>
      <c r="K477" s="1047">
        <v>0.75</v>
      </c>
      <c r="L477" s="1047">
        <v>0.75</v>
      </c>
      <c r="M477" s="1047">
        <v>0.75</v>
      </c>
      <c r="N477" s="1047">
        <v>0.75</v>
      </c>
      <c r="O477" s="1047">
        <v>0.75</v>
      </c>
      <c r="P477" s="1047">
        <v>0.75</v>
      </c>
      <c r="Q477" s="1047">
        <v>0.75</v>
      </c>
      <c r="R477" s="710"/>
      <c r="T477" s="1047">
        <v>-0.17</v>
      </c>
      <c r="U477" s="118"/>
      <c r="V477" s="1047">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048">
        <f>J468</f>
        <v>0.76</v>
      </c>
      <c r="K478" s="1048">
        <f t="shared" ref="K478:Q478" si="90">K468</f>
        <v>0.76</v>
      </c>
      <c r="L478" s="1048">
        <f t="shared" si="90"/>
        <v>0.76</v>
      </c>
      <c r="M478" s="1048">
        <f t="shared" si="90"/>
        <v>0.76</v>
      </c>
      <c r="N478" s="1048">
        <f t="shared" si="90"/>
        <v>0.76</v>
      </c>
      <c r="O478" s="1048">
        <f t="shared" si="90"/>
        <v>0.76</v>
      </c>
      <c r="P478" s="1048">
        <f t="shared" si="90"/>
        <v>0.76</v>
      </c>
      <c r="Q478" s="1048">
        <f t="shared" si="90"/>
        <v>0.76</v>
      </c>
      <c r="T478" s="1048">
        <f>T468</f>
        <v>-0.15</v>
      </c>
      <c r="U478" s="118"/>
      <c r="V478" s="995">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048">
        <f t="shared" ref="J479:Q494" si="91">J469</f>
        <v>0.76800000000000002</v>
      </c>
      <c r="K479" s="1048">
        <f t="shared" si="91"/>
        <v>0.76800000000000002</v>
      </c>
      <c r="L479" s="1048">
        <f t="shared" si="91"/>
        <v>0.76800000000000002</v>
      </c>
      <c r="M479" s="1048">
        <f t="shared" si="91"/>
        <v>0.76800000000000002</v>
      </c>
      <c r="N479" s="1048">
        <f t="shared" si="91"/>
        <v>0.76800000000000002</v>
      </c>
      <c r="O479" s="1048">
        <f t="shared" si="91"/>
        <v>0.76800000000000002</v>
      </c>
      <c r="P479" s="1048">
        <f t="shared" si="91"/>
        <v>0.76800000000000002</v>
      </c>
      <c r="Q479" s="1048">
        <f t="shared" si="91"/>
        <v>0.76800000000000002</v>
      </c>
      <c r="T479" s="1048">
        <f t="shared" ref="T479:T542" si="92">T469</f>
        <v>-0.1</v>
      </c>
      <c r="U479" s="118"/>
      <c r="V479" s="995">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048">
        <f t="shared" si="91"/>
        <v>0.77700000000000002</v>
      </c>
      <c r="K480" s="1048">
        <f t="shared" si="91"/>
        <v>0.77700000000000002</v>
      </c>
      <c r="L480" s="1048">
        <f t="shared" si="91"/>
        <v>0.77700000000000002</v>
      </c>
      <c r="M480" s="1048">
        <f t="shared" si="91"/>
        <v>0.77700000000000002</v>
      </c>
      <c r="N480" s="1048">
        <f t="shared" si="91"/>
        <v>0.77700000000000002</v>
      </c>
      <c r="O480" s="1048">
        <f t="shared" si="91"/>
        <v>0.77700000000000002</v>
      </c>
      <c r="P480" s="1048">
        <f t="shared" si="91"/>
        <v>0.77700000000000002</v>
      </c>
      <c r="Q480" s="1048">
        <f t="shared" si="91"/>
        <v>0.77700000000000002</v>
      </c>
      <c r="T480" s="1048">
        <f t="shared" si="92"/>
        <v>-0.1</v>
      </c>
      <c r="U480" s="118"/>
      <c r="V480" s="995">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048">
        <f t="shared" si="91"/>
        <v>0.77400000000000002</v>
      </c>
      <c r="K481" s="1048">
        <f t="shared" si="91"/>
        <v>0.77400000000000002</v>
      </c>
      <c r="L481" s="1048">
        <f t="shared" si="91"/>
        <v>0.77400000000000002</v>
      </c>
      <c r="M481" s="1048">
        <f t="shared" si="91"/>
        <v>0.77400000000000002</v>
      </c>
      <c r="N481" s="1048">
        <f t="shared" si="91"/>
        <v>0.77400000000000002</v>
      </c>
      <c r="O481" s="1048">
        <f t="shared" si="91"/>
        <v>0.77400000000000002</v>
      </c>
      <c r="P481" s="1048">
        <f t="shared" si="91"/>
        <v>0.77400000000000002</v>
      </c>
      <c r="Q481" s="1048">
        <f t="shared" si="91"/>
        <v>0.77400000000000002</v>
      </c>
      <c r="T481" s="1048">
        <f t="shared" si="92"/>
        <v>-0.1</v>
      </c>
      <c r="U481" s="118"/>
      <c r="V481" s="995">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048">
        <f t="shared" si="91"/>
        <v>0.77</v>
      </c>
      <c r="K482" s="1048">
        <f t="shared" si="91"/>
        <v>0.77</v>
      </c>
      <c r="L482" s="1048">
        <f t="shared" si="91"/>
        <v>0.77</v>
      </c>
      <c r="M482" s="1048">
        <f t="shared" si="91"/>
        <v>0.77</v>
      </c>
      <c r="N482" s="1048">
        <f t="shared" si="91"/>
        <v>0.77</v>
      </c>
      <c r="O482" s="1048">
        <f t="shared" si="91"/>
        <v>0.77</v>
      </c>
      <c r="P482" s="1048">
        <f t="shared" si="91"/>
        <v>0.77</v>
      </c>
      <c r="Q482" s="1048">
        <f t="shared" si="91"/>
        <v>0.77</v>
      </c>
      <c r="T482" s="1048">
        <f t="shared" si="92"/>
        <v>-0.1</v>
      </c>
      <c r="U482" s="118"/>
      <c r="V482" s="995">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048">
        <f t="shared" si="91"/>
        <v>0.73499999999999999</v>
      </c>
      <c r="K483" s="1048">
        <f t="shared" si="91"/>
        <v>0.73499999999999999</v>
      </c>
      <c r="L483" s="1048">
        <f t="shared" si="91"/>
        <v>0.73499999999999999</v>
      </c>
      <c r="M483" s="1048">
        <f t="shared" si="91"/>
        <v>0.73499999999999999</v>
      </c>
      <c r="N483" s="1048">
        <f t="shared" si="91"/>
        <v>0.73499999999999999</v>
      </c>
      <c r="O483" s="1048">
        <f t="shared" si="91"/>
        <v>0.73499999999999999</v>
      </c>
      <c r="P483" s="1048">
        <f t="shared" si="91"/>
        <v>0.73499999999999999</v>
      </c>
      <c r="Q483" s="1048">
        <f t="shared" si="91"/>
        <v>0.73499999999999999</v>
      </c>
      <c r="T483" s="1048">
        <f t="shared" si="92"/>
        <v>-0.1</v>
      </c>
      <c r="U483" s="118"/>
      <c r="V483" s="995">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048">
        <f t="shared" si="91"/>
        <v>0.71</v>
      </c>
      <c r="K484" s="1048">
        <f t="shared" si="91"/>
        <v>0.71</v>
      </c>
      <c r="L484" s="1048">
        <f t="shared" si="91"/>
        <v>0.71</v>
      </c>
      <c r="M484" s="1048">
        <f t="shared" si="91"/>
        <v>0.71</v>
      </c>
      <c r="N484" s="1048">
        <f t="shared" si="91"/>
        <v>0.71</v>
      </c>
      <c r="O484" s="1048">
        <f t="shared" si="91"/>
        <v>0.71</v>
      </c>
      <c r="P484" s="1048">
        <f t="shared" si="91"/>
        <v>0.71</v>
      </c>
      <c r="Q484" s="1048">
        <f t="shared" si="91"/>
        <v>0.71</v>
      </c>
      <c r="T484" s="1048">
        <f t="shared" si="92"/>
        <v>-0.1</v>
      </c>
      <c r="U484" s="118"/>
      <c r="V484" s="995">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048">
        <f t="shared" si="91"/>
        <v>0.7</v>
      </c>
      <c r="K485" s="1048">
        <f t="shared" si="91"/>
        <v>0.7</v>
      </c>
      <c r="L485" s="1048">
        <f t="shared" si="91"/>
        <v>0.7</v>
      </c>
      <c r="M485" s="1048">
        <f t="shared" si="91"/>
        <v>0.7</v>
      </c>
      <c r="N485" s="1048">
        <f t="shared" si="91"/>
        <v>0.7</v>
      </c>
      <c r="O485" s="1048">
        <f t="shared" si="91"/>
        <v>0.7</v>
      </c>
      <c r="P485" s="1048">
        <f t="shared" si="91"/>
        <v>0.7</v>
      </c>
      <c r="Q485" s="1048">
        <f t="shared" si="91"/>
        <v>0.7</v>
      </c>
      <c r="T485" s="1048">
        <f t="shared" si="92"/>
        <v>-0.1</v>
      </c>
      <c r="U485" s="118"/>
      <c r="V485" s="995">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048">
        <f t="shared" si="91"/>
        <v>0.74</v>
      </c>
      <c r="K486" s="1048">
        <f t="shared" si="91"/>
        <v>0.74</v>
      </c>
      <c r="L486" s="1048">
        <f t="shared" si="91"/>
        <v>0.74</v>
      </c>
      <c r="M486" s="1048">
        <f t="shared" si="91"/>
        <v>0.74</v>
      </c>
      <c r="N486" s="1048">
        <f t="shared" si="91"/>
        <v>0.74</v>
      </c>
      <c r="O486" s="1048">
        <f t="shared" si="91"/>
        <v>0.74</v>
      </c>
      <c r="P486" s="1048">
        <f t="shared" si="91"/>
        <v>0.74</v>
      </c>
      <c r="Q486" s="1048">
        <f t="shared" si="91"/>
        <v>0.74</v>
      </c>
      <c r="T486" s="1048">
        <f t="shared" si="92"/>
        <v>-0.15</v>
      </c>
      <c r="U486" s="118"/>
      <c r="V486" s="995">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048">
        <f t="shared" si="91"/>
        <v>0.75</v>
      </c>
      <c r="K487" s="1048">
        <f t="shared" si="91"/>
        <v>0.75</v>
      </c>
      <c r="L487" s="1048">
        <f t="shared" si="91"/>
        <v>0.75</v>
      </c>
      <c r="M487" s="1048">
        <f t="shared" si="91"/>
        <v>0.75</v>
      </c>
      <c r="N487" s="1048">
        <f t="shared" si="91"/>
        <v>0.75</v>
      </c>
      <c r="O487" s="1048">
        <f t="shared" si="91"/>
        <v>0.75</v>
      </c>
      <c r="P487" s="1048">
        <f t="shared" si="91"/>
        <v>0.75</v>
      </c>
      <c r="Q487" s="1048">
        <f t="shared" si="91"/>
        <v>0.75</v>
      </c>
      <c r="R487" s="710"/>
      <c r="T487" s="1048">
        <f t="shared" si="92"/>
        <v>-0.17</v>
      </c>
      <c r="U487" s="118"/>
      <c r="V487" s="995">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048">
        <f t="shared" si="91"/>
        <v>0.76</v>
      </c>
      <c r="K488" s="1048">
        <f t="shared" si="91"/>
        <v>0.76</v>
      </c>
      <c r="L488" s="1048">
        <f t="shared" si="91"/>
        <v>0.76</v>
      </c>
      <c r="M488" s="1048">
        <f t="shared" si="91"/>
        <v>0.76</v>
      </c>
      <c r="N488" s="1048">
        <f t="shared" si="91"/>
        <v>0.76</v>
      </c>
      <c r="O488" s="1048">
        <f t="shared" si="91"/>
        <v>0.76</v>
      </c>
      <c r="P488" s="1048">
        <f t="shared" si="91"/>
        <v>0.76</v>
      </c>
      <c r="Q488" s="1048">
        <f t="shared" si="91"/>
        <v>0.76</v>
      </c>
      <c r="T488" s="1048">
        <f t="shared" si="92"/>
        <v>-0.15</v>
      </c>
      <c r="U488" s="118"/>
      <c r="V488" s="995">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048">
        <f t="shared" si="91"/>
        <v>0.76800000000000002</v>
      </c>
      <c r="K489" s="1048">
        <f t="shared" si="91"/>
        <v>0.76800000000000002</v>
      </c>
      <c r="L489" s="1048">
        <f t="shared" si="91"/>
        <v>0.76800000000000002</v>
      </c>
      <c r="M489" s="1048">
        <f t="shared" si="91"/>
        <v>0.76800000000000002</v>
      </c>
      <c r="N489" s="1048">
        <f t="shared" si="91"/>
        <v>0.76800000000000002</v>
      </c>
      <c r="O489" s="1048">
        <f t="shared" si="91"/>
        <v>0.76800000000000002</v>
      </c>
      <c r="P489" s="1048">
        <f t="shared" si="91"/>
        <v>0.76800000000000002</v>
      </c>
      <c r="Q489" s="1048">
        <f t="shared" si="91"/>
        <v>0.76800000000000002</v>
      </c>
      <c r="T489" s="1048">
        <f t="shared" si="92"/>
        <v>-0.1</v>
      </c>
      <c r="U489" s="118"/>
      <c r="V489" s="995">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048">
        <f t="shared" si="91"/>
        <v>0.77700000000000002</v>
      </c>
      <c r="K490" s="1048">
        <f t="shared" si="91"/>
        <v>0.77700000000000002</v>
      </c>
      <c r="L490" s="1048">
        <f t="shared" si="91"/>
        <v>0.77700000000000002</v>
      </c>
      <c r="M490" s="1048">
        <f t="shared" si="91"/>
        <v>0.77700000000000002</v>
      </c>
      <c r="N490" s="1048">
        <f t="shared" si="91"/>
        <v>0.77700000000000002</v>
      </c>
      <c r="O490" s="1048">
        <f t="shared" si="91"/>
        <v>0.77700000000000002</v>
      </c>
      <c r="P490" s="1048">
        <f t="shared" si="91"/>
        <v>0.77700000000000002</v>
      </c>
      <c r="Q490" s="1048">
        <f t="shared" si="91"/>
        <v>0.77700000000000002</v>
      </c>
      <c r="T490" s="1048">
        <f t="shared" si="92"/>
        <v>-0.1</v>
      </c>
      <c r="U490" s="118"/>
      <c r="V490" s="995">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048">
        <f t="shared" si="91"/>
        <v>0.77400000000000002</v>
      </c>
      <c r="K491" s="1048">
        <f t="shared" si="91"/>
        <v>0.77400000000000002</v>
      </c>
      <c r="L491" s="1048">
        <f t="shared" si="91"/>
        <v>0.77400000000000002</v>
      </c>
      <c r="M491" s="1048">
        <f t="shared" si="91"/>
        <v>0.77400000000000002</v>
      </c>
      <c r="N491" s="1048">
        <f t="shared" si="91"/>
        <v>0.77400000000000002</v>
      </c>
      <c r="O491" s="1048">
        <f t="shared" si="91"/>
        <v>0.77400000000000002</v>
      </c>
      <c r="P491" s="1048">
        <f t="shared" si="91"/>
        <v>0.77400000000000002</v>
      </c>
      <c r="Q491" s="1048">
        <f t="shared" si="91"/>
        <v>0.77400000000000002</v>
      </c>
      <c r="T491" s="1048">
        <f t="shared" si="92"/>
        <v>-0.1</v>
      </c>
      <c r="U491" s="118"/>
      <c r="V491" s="995">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048">
        <f t="shared" si="91"/>
        <v>0.77</v>
      </c>
      <c r="K492" s="1048">
        <f t="shared" si="91"/>
        <v>0.77</v>
      </c>
      <c r="L492" s="1048">
        <f t="shared" si="91"/>
        <v>0.77</v>
      </c>
      <c r="M492" s="1048">
        <f t="shared" si="91"/>
        <v>0.77</v>
      </c>
      <c r="N492" s="1048">
        <f t="shared" si="91"/>
        <v>0.77</v>
      </c>
      <c r="O492" s="1048">
        <f t="shared" si="91"/>
        <v>0.77</v>
      </c>
      <c r="P492" s="1048">
        <f t="shared" si="91"/>
        <v>0.77</v>
      </c>
      <c r="Q492" s="1048">
        <f t="shared" si="91"/>
        <v>0.77</v>
      </c>
      <c r="T492" s="1048">
        <f t="shared" si="92"/>
        <v>-0.1</v>
      </c>
      <c r="U492" s="118"/>
      <c r="V492" s="995">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048">
        <f t="shared" si="91"/>
        <v>0.73499999999999999</v>
      </c>
      <c r="K493" s="1048">
        <f t="shared" si="91"/>
        <v>0.73499999999999999</v>
      </c>
      <c r="L493" s="1048">
        <f t="shared" si="91"/>
        <v>0.73499999999999999</v>
      </c>
      <c r="M493" s="1048">
        <f t="shared" si="91"/>
        <v>0.73499999999999999</v>
      </c>
      <c r="N493" s="1048">
        <f t="shared" si="91"/>
        <v>0.73499999999999999</v>
      </c>
      <c r="O493" s="1048">
        <f t="shared" si="91"/>
        <v>0.73499999999999999</v>
      </c>
      <c r="P493" s="1048">
        <f t="shared" si="91"/>
        <v>0.73499999999999999</v>
      </c>
      <c r="Q493" s="1048">
        <f t="shared" si="91"/>
        <v>0.73499999999999999</v>
      </c>
      <c r="T493" s="1048">
        <f t="shared" si="92"/>
        <v>-0.1</v>
      </c>
      <c r="U493" s="118"/>
      <c r="V493" s="995">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048">
        <f t="shared" si="91"/>
        <v>0.71</v>
      </c>
      <c r="K494" s="1048">
        <f t="shared" si="91"/>
        <v>0.71</v>
      </c>
      <c r="L494" s="1048">
        <f t="shared" si="91"/>
        <v>0.71</v>
      </c>
      <c r="M494" s="1048">
        <f t="shared" si="91"/>
        <v>0.71</v>
      </c>
      <c r="N494" s="1048">
        <f t="shared" si="91"/>
        <v>0.71</v>
      </c>
      <c r="O494" s="1048">
        <f t="shared" si="91"/>
        <v>0.71</v>
      </c>
      <c r="P494" s="1048">
        <f t="shared" si="91"/>
        <v>0.71</v>
      </c>
      <c r="Q494" s="1048">
        <f t="shared" si="91"/>
        <v>0.71</v>
      </c>
      <c r="T494" s="1048">
        <f t="shared" si="92"/>
        <v>-0.1</v>
      </c>
      <c r="U494" s="118"/>
      <c r="V494" s="995">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048">
        <f t="shared" ref="J495:Q510" si="96">J485</f>
        <v>0.7</v>
      </c>
      <c r="K495" s="1048">
        <f t="shared" si="96"/>
        <v>0.7</v>
      </c>
      <c r="L495" s="1048">
        <f t="shared" si="96"/>
        <v>0.7</v>
      </c>
      <c r="M495" s="1048">
        <f t="shared" si="96"/>
        <v>0.7</v>
      </c>
      <c r="N495" s="1048">
        <f t="shared" si="96"/>
        <v>0.7</v>
      </c>
      <c r="O495" s="1048">
        <f t="shared" si="96"/>
        <v>0.7</v>
      </c>
      <c r="P495" s="1048">
        <f t="shared" si="96"/>
        <v>0.7</v>
      </c>
      <c r="Q495" s="1048">
        <f t="shared" si="96"/>
        <v>0.7</v>
      </c>
      <c r="T495" s="1048">
        <f t="shared" si="92"/>
        <v>-0.1</v>
      </c>
      <c r="U495" s="118"/>
      <c r="V495" s="995">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048">
        <f t="shared" si="96"/>
        <v>0.74</v>
      </c>
      <c r="K496" s="1048">
        <f t="shared" si="96"/>
        <v>0.74</v>
      </c>
      <c r="L496" s="1048">
        <f t="shared" si="96"/>
        <v>0.74</v>
      </c>
      <c r="M496" s="1048">
        <f t="shared" si="96"/>
        <v>0.74</v>
      </c>
      <c r="N496" s="1048">
        <f t="shared" si="96"/>
        <v>0.74</v>
      </c>
      <c r="O496" s="1048">
        <f t="shared" si="96"/>
        <v>0.74</v>
      </c>
      <c r="P496" s="1048">
        <f t="shared" si="96"/>
        <v>0.74</v>
      </c>
      <c r="Q496" s="1048">
        <f t="shared" si="96"/>
        <v>0.74</v>
      </c>
      <c r="T496" s="1048">
        <f t="shared" si="92"/>
        <v>-0.15</v>
      </c>
      <c r="U496" s="118"/>
      <c r="V496" s="995">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048">
        <f t="shared" si="96"/>
        <v>0.75</v>
      </c>
      <c r="K497" s="1048">
        <f t="shared" si="96"/>
        <v>0.75</v>
      </c>
      <c r="L497" s="1048">
        <f t="shared" si="96"/>
        <v>0.75</v>
      </c>
      <c r="M497" s="1048">
        <f t="shared" si="96"/>
        <v>0.75</v>
      </c>
      <c r="N497" s="1048">
        <f t="shared" si="96"/>
        <v>0.75</v>
      </c>
      <c r="O497" s="1048">
        <f t="shared" si="96"/>
        <v>0.75</v>
      </c>
      <c r="P497" s="1048">
        <f t="shared" si="96"/>
        <v>0.75</v>
      </c>
      <c r="Q497" s="1048">
        <f t="shared" si="96"/>
        <v>0.75</v>
      </c>
      <c r="R497" s="710"/>
      <c r="T497" s="1048">
        <f t="shared" si="92"/>
        <v>-0.17</v>
      </c>
      <c r="U497" s="118"/>
      <c r="V497" s="995">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048">
        <f t="shared" si="96"/>
        <v>0.76</v>
      </c>
      <c r="K498" s="1048">
        <f t="shared" si="96"/>
        <v>0.76</v>
      </c>
      <c r="L498" s="1048">
        <f t="shared" si="96"/>
        <v>0.76</v>
      </c>
      <c r="M498" s="1048">
        <f t="shared" si="96"/>
        <v>0.76</v>
      </c>
      <c r="N498" s="1048">
        <f t="shared" si="96"/>
        <v>0.76</v>
      </c>
      <c r="O498" s="1048">
        <f t="shared" si="96"/>
        <v>0.76</v>
      </c>
      <c r="P498" s="1048">
        <f t="shared" si="96"/>
        <v>0.76</v>
      </c>
      <c r="Q498" s="1048">
        <f t="shared" si="96"/>
        <v>0.76</v>
      </c>
      <c r="T498" s="1048">
        <f t="shared" si="92"/>
        <v>-0.15</v>
      </c>
      <c r="U498" s="118"/>
      <c r="V498" s="995">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048">
        <f t="shared" si="96"/>
        <v>0.76800000000000002</v>
      </c>
      <c r="K499" s="1048">
        <f t="shared" si="96"/>
        <v>0.76800000000000002</v>
      </c>
      <c r="L499" s="1048">
        <f t="shared" si="96"/>
        <v>0.76800000000000002</v>
      </c>
      <c r="M499" s="1048">
        <f t="shared" si="96"/>
        <v>0.76800000000000002</v>
      </c>
      <c r="N499" s="1048">
        <f t="shared" si="96"/>
        <v>0.76800000000000002</v>
      </c>
      <c r="O499" s="1048">
        <f t="shared" si="96"/>
        <v>0.76800000000000002</v>
      </c>
      <c r="P499" s="1048">
        <f t="shared" si="96"/>
        <v>0.76800000000000002</v>
      </c>
      <c r="Q499" s="1048">
        <f t="shared" si="96"/>
        <v>0.76800000000000002</v>
      </c>
      <c r="T499" s="1048">
        <f t="shared" si="92"/>
        <v>-0.1</v>
      </c>
      <c r="U499" s="118"/>
      <c r="V499" s="995">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048">
        <f t="shared" si="96"/>
        <v>0.77700000000000002</v>
      </c>
      <c r="K500" s="1048">
        <f t="shared" si="96"/>
        <v>0.77700000000000002</v>
      </c>
      <c r="L500" s="1048">
        <f t="shared" si="96"/>
        <v>0.77700000000000002</v>
      </c>
      <c r="M500" s="1048">
        <f t="shared" si="96"/>
        <v>0.77700000000000002</v>
      </c>
      <c r="N500" s="1048">
        <f t="shared" si="96"/>
        <v>0.77700000000000002</v>
      </c>
      <c r="O500" s="1048">
        <f t="shared" si="96"/>
        <v>0.77700000000000002</v>
      </c>
      <c r="P500" s="1048">
        <f t="shared" si="96"/>
        <v>0.77700000000000002</v>
      </c>
      <c r="Q500" s="1048">
        <f t="shared" si="96"/>
        <v>0.77700000000000002</v>
      </c>
      <c r="T500" s="1048">
        <f t="shared" si="92"/>
        <v>-0.1</v>
      </c>
      <c r="U500" s="118"/>
      <c r="V500" s="995">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048">
        <f t="shared" si="96"/>
        <v>0.77400000000000002</v>
      </c>
      <c r="K501" s="1048">
        <f t="shared" si="96"/>
        <v>0.77400000000000002</v>
      </c>
      <c r="L501" s="1048">
        <f t="shared" si="96"/>
        <v>0.77400000000000002</v>
      </c>
      <c r="M501" s="1048">
        <f t="shared" si="96"/>
        <v>0.77400000000000002</v>
      </c>
      <c r="N501" s="1048">
        <f t="shared" si="96"/>
        <v>0.77400000000000002</v>
      </c>
      <c r="O501" s="1048">
        <f t="shared" si="96"/>
        <v>0.77400000000000002</v>
      </c>
      <c r="P501" s="1048">
        <f t="shared" si="96"/>
        <v>0.77400000000000002</v>
      </c>
      <c r="Q501" s="1048">
        <f t="shared" si="96"/>
        <v>0.77400000000000002</v>
      </c>
      <c r="T501" s="1048">
        <f t="shared" si="92"/>
        <v>-0.1</v>
      </c>
      <c r="U501" s="118"/>
      <c r="V501" s="995">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048">
        <f t="shared" si="96"/>
        <v>0.77</v>
      </c>
      <c r="K502" s="1048">
        <f t="shared" si="96"/>
        <v>0.77</v>
      </c>
      <c r="L502" s="1048">
        <f t="shared" si="96"/>
        <v>0.77</v>
      </c>
      <c r="M502" s="1048">
        <f t="shared" si="96"/>
        <v>0.77</v>
      </c>
      <c r="N502" s="1048">
        <f t="shared" si="96"/>
        <v>0.77</v>
      </c>
      <c r="O502" s="1048">
        <f t="shared" si="96"/>
        <v>0.77</v>
      </c>
      <c r="P502" s="1048">
        <f t="shared" si="96"/>
        <v>0.77</v>
      </c>
      <c r="Q502" s="1048">
        <f t="shared" si="96"/>
        <v>0.77</v>
      </c>
      <c r="T502" s="1048">
        <f t="shared" si="92"/>
        <v>-0.1</v>
      </c>
      <c r="U502" s="118"/>
      <c r="V502" s="995">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048">
        <f t="shared" si="96"/>
        <v>0.73499999999999999</v>
      </c>
      <c r="K503" s="1048">
        <f t="shared" si="96"/>
        <v>0.73499999999999999</v>
      </c>
      <c r="L503" s="1048">
        <f t="shared" si="96"/>
        <v>0.73499999999999999</v>
      </c>
      <c r="M503" s="1048">
        <f t="shared" si="96"/>
        <v>0.73499999999999999</v>
      </c>
      <c r="N503" s="1048">
        <f t="shared" si="96"/>
        <v>0.73499999999999999</v>
      </c>
      <c r="O503" s="1048">
        <f t="shared" si="96"/>
        <v>0.73499999999999999</v>
      </c>
      <c r="P503" s="1048">
        <f t="shared" si="96"/>
        <v>0.73499999999999999</v>
      </c>
      <c r="Q503" s="1048">
        <f t="shared" si="96"/>
        <v>0.73499999999999999</v>
      </c>
      <c r="T503" s="1048">
        <f t="shared" si="92"/>
        <v>-0.1</v>
      </c>
      <c r="U503" s="118"/>
      <c r="V503" s="995">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048">
        <f t="shared" si="96"/>
        <v>0.71</v>
      </c>
      <c r="K504" s="1048">
        <f t="shared" si="96"/>
        <v>0.71</v>
      </c>
      <c r="L504" s="1048">
        <f t="shared" si="96"/>
        <v>0.71</v>
      </c>
      <c r="M504" s="1048">
        <f t="shared" si="96"/>
        <v>0.71</v>
      </c>
      <c r="N504" s="1048">
        <f t="shared" si="96"/>
        <v>0.71</v>
      </c>
      <c r="O504" s="1048">
        <f t="shared" si="96"/>
        <v>0.71</v>
      </c>
      <c r="P504" s="1048">
        <f t="shared" si="96"/>
        <v>0.71</v>
      </c>
      <c r="Q504" s="1048">
        <f t="shared" si="96"/>
        <v>0.71</v>
      </c>
      <c r="T504" s="1048">
        <f t="shared" si="92"/>
        <v>-0.1</v>
      </c>
      <c r="U504" s="118"/>
      <c r="V504" s="995">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048">
        <f t="shared" si="96"/>
        <v>0.7</v>
      </c>
      <c r="K505" s="1048">
        <f t="shared" si="96"/>
        <v>0.7</v>
      </c>
      <c r="L505" s="1048">
        <f t="shared" si="96"/>
        <v>0.7</v>
      </c>
      <c r="M505" s="1048">
        <f t="shared" si="96"/>
        <v>0.7</v>
      </c>
      <c r="N505" s="1048">
        <f t="shared" si="96"/>
        <v>0.7</v>
      </c>
      <c r="O505" s="1048">
        <f t="shared" si="96"/>
        <v>0.7</v>
      </c>
      <c r="P505" s="1048">
        <f t="shared" si="96"/>
        <v>0.7</v>
      </c>
      <c r="Q505" s="1048">
        <f t="shared" si="96"/>
        <v>0.7</v>
      </c>
      <c r="T505" s="1048">
        <f t="shared" si="92"/>
        <v>-0.1</v>
      </c>
      <c r="U505" s="118"/>
      <c r="V505" s="995">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048">
        <f t="shared" si="96"/>
        <v>0.74</v>
      </c>
      <c r="K506" s="1048">
        <f t="shared" si="96"/>
        <v>0.74</v>
      </c>
      <c r="L506" s="1048">
        <f t="shared" si="96"/>
        <v>0.74</v>
      </c>
      <c r="M506" s="1048">
        <f t="shared" si="96"/>
        <v>0.74</v>
      </c>
      <c r="N506" s="1048">
        <f t="shared" si="96"/>
        <v>0.74</v>
      </c>
      <c r="O506" s="1048">
        <f t="shared" si="96"/>
        <v>0.74</v>
      </c>
      <c r="P506" s="1048">
        <f t="shared" si="96"/>
        <v>0.74</v>
      </c>
      <c r="Q506" s="1048">
        <f t="shared" si="96"/>
        <v>0.74</v>
      </c>
      <c r="T506" s="1048">
        <f t="shared" si="92"/>
        <v>-0.15</v>
      </c>
      <c r="U506" s="118"/>
      <c r="V506" s="995">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048">
        <f t="shared" si="96"/>
        <v>0.75</v>
      </c>
      <c r="K507" s="1048">
        <f t="shared" si="96"/>
        <v>0.75</v>
      </c>
      <c r="L507" s="1048">
        <f t="shared" si="96"/>
        <v>0.75</v>
      </c>
      <c r="M507" s="1048">
        <f t="shared" si="96"/>
        <v>0.75</v>
      </c>
      <c r="N507" s="1048">
        <f t="shared" si="96"/>
        <v>0.75</v>
      </c>
      <c r="O507" s="1048">
        <f t="shared" si="96"/>
        <v>0.75</v>
      </c>
      <c r="P507" s="1048">
        <f t="shared" si="96"/>
        <v>0.75</v>
      </c>
      <c r="Q507" s="1048">
        <f t="shared" si="96"/>
        <v>0.75</v>
      </c>
      <c r="R507" s="710"/>
      <c r="T507" s="1048">
        <f t="shared" si="92"/>
        <v>-0.17</v>
      </c>
      <c r="U507" s="118"/>
      <c r="V507" s="995">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048">
        <f t="shared" si="96"/>
        <v>0.76</v>
      </c>
      <c r="K508" s="1048">
        <f t="shared" si="96"/>
        <v>0.76</v>
      </c>
      <c r="L508" s="1048">
        <f t="shared" si="96"/>
        <v>0.76</v>
      </c>
      <c r="M508" s="1048">
        <f t="shared" si="96"/>
        <v>0.76</v>
      </c>
      <c r="N508" s="1048">
        <f t="shared" si="96"/>
        <v>0.76</v>
      </c>
      <c r="O508" s="1048">
        <f t="shared" si="96"/>
        <v>0.76</v>
      </c>
      <c r="P508" s="1048">
        <f t="shared" si="96"/>
        <v>0.76</v>
      </c>
      <c r="Q508" s="1048">
        <f t="shared" si="96"/>
        <v>0.76</v>
      </c>
      <c r="T508" s="1048">
        <f t="shared" si="92"/>
        <v>-0.15</v>
      </c>
      <c r="U508" s="118"/>
      <c r="V508" s="995">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048">
        <f t="shared" si="96"/>
        <v>0.76800000000000002</v>
      </c>
      <c r="K509" s="1048">
        <f t="shared" si="96"/>
        <v>0.76800000000000002</v>
      </c>
      <c r="L509" s="1048">
        <f t="shared" si="96"/>
        <v>0.76800000000000002</v>
      </c>
      <c r="M509" s="1048">
        <f t="shared" si="96"/>
        <v>0.76800000000000002</v>
      </c>
      <c r="N509" s="1048">
        <f t="shared" si="96"/>
        <v>0.76800000000000002</v>
      </c>
      <c r="O509" s="1048">
        <f t="shared" si="96"/>
        <v>0.76800000000000002</v>
      </c>
      <c r="P509" s="1048">
        <f t="shared" si="96"/>
        <v>0.76800000000000002</v>
      </c>
      <c r="Q509" s="1048">
        <f t="shared" si="96"/>
        <v>0.76800000000000002</v>
      </c>
      <c r="T509" s="1048">
        <f t="shared" si="92"/>
        <v>-0.1</v>
      </c>
      <c r="U509" s="118"/>
      <c r="V509" s="995">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048">
        <f t="shared" si="96"/>
        <v>0.77700000000000002</v>
      </c>
      <c r="K510" s="1048">
        <f t="shared" si="96"/>
        <v>0.77700000000000002</v>
      </c>
      <c r="L510" s="1048">
        <f t="shared" si="96"/>
        <v>0.77700000000000002</v>
      </c>
      <c r="M510" s="1048">
        <f t="shared" si="96"/>
        <v>0.77700000000000002</v>
      </c>
      <c r="N510" s="1048">
        <f t="shared" si="96"/>
        <v>0.77700000000000002</v>
      </c>
      <c r="O510" s="1048">
        <f t="shared" si="96"/>
        <v>0.77700000000000002</v>
      </c>
      <c r="P510" s="1048">
        <f t="shared" si="96"/>
        <v>0.77700000000000002</v>
      </c>
      <c r="Q510" s="1048">
        <f t="shared" si="96"/>
        <v>0.77700000000000002</v>
      </c>
      <c r="T510" s="1048">
        <f t="shared" si="92"/>
        <v>-0.1</v>
      </c>
      <c r="U510" s="118"/>
      <c r="V510" s="995">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048">
        <f t="shared" ref="J511:Q526" si="97">J501</f>
        <v>0.77400000000000002</v>
      </c>
      <c r="K511" s="1048">
        <f t="shared" si="97"/>
        <v>0.77400000000000002</v>
      </c>
      <c r="L511" s="1048">
        <f t="shared" si="97"/>
        <v>0.77400000000000002</v>
      </c>
      <c r="M511" s="1048">
        <f t="shared" si="97"/>
        <v>0.77400000000000002</v>
      </c>
      <c r="N511" s="1048">
        <f t="shared" si="97"/>
        <v>0.77400000000000002</v>
      </c>
      <c r="O511" s="1048">
        <f t="shared" si="97"/>
        <v>0.77400000000000002</v>
      </c>
      <c r="P511" s="1048">
        <f t="shared" si="97"/>
        <v>0.77400000000000002</v>
      </c>
      <c r="Q511" s="1048">
        <f t="shared" si="97"/>
        <v>0.77400000000000002</v>
      </c>
      <c r="T511" s="1048">
        <f t="shared" si="92"/>
        <v>-0.1</v>
      </c>
      <c r="U511" s="118"/>
      <c r="V511" s="995">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048">
        <f t="shared" si="97"/>
        <v>0.77</v>
      </c>
      <c r="K512" s="1048">
        <f t="shared" si="97"/>
        <v>0.77</v>
      </c>
      <c r="L512" s="1048">
        <f t="shared" si="97"/>
        <v>0.77</v>
      </c>
      <c r="M512" s="1048">
        <f t="shared" si="97"/>
        <v>0.77</v>
      </c>
      <c r="N512" s="1048">
        <f t="shared" si="97"/>
        <v>0.77</v>
      </c>
      <c r="O512" s="1048">
        <f t="shared" si="97"/>
        <v>0.77</v>
      </c>
      <c r="P512" s="1048">
        <f t="shared" si="97"/>
        <v>0.77</v>
      </c>
      <c r="Q512" s="1048">
        <f t="shared" si="97"/>
        <v>0.77</v>
      </c>
      <c r="T512" s="1048">
        <f t="shared" si="92"/>
        <v>-0.1</v>
      </c>
      <c r="U512" s="118"/>
      <c r="V512" s="995">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048">
        <f t="shared" si="97"/>
        <v>0.73499999999999999</v>
      </c>
      <c r="K513" s="1048">
        <f t="shared" si="97"/>
        <v>0.73499999999999999</v>
      </c>
      <c r="L513" s="1048">
        <f t="shared" si="97"/>
        <v>0.73499999999999999</v>
      </c>
      <c r="M513" s="1048">
        <f t="shared" si="97"/>
        <v>0.73499999999999999</v>
      </c>
      <c r="N513" s="1048">
        <f t="shared" si="97"/>
        <v>0.73499999999999999</v>
      </c>
      <c r="O513" s="1048">
        <f t="shared" si="97"/>
        <v>0.73499999999999999</v>
      </c>
      <c r="P513" s="1048">
        <f t="shared" si="97"/>
        <v>0.73499999999999999</v>
      </c>
      <c r="Q513" s="1048">
        <f t="shared" si="97"/>
        <v>0.73499999999999999</v>
      </c>
      <c r="T513" s="1048">
        <f t="shared" si="92"/>
        <v>-0.1</v>
      </c>
      <c r="U513" s="118"/>
      <c r="V513" s="995">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048">
        <f t="shared" si="97"/>
        <v>0.71</v>
      </c>
      <c r="K514" s="1048">
        <f t="shared" si="97"/>
        <v>0.71</v>
      </c>
      <c r="L514" s="1048">
        <f t="shared" si="97"/>
        <v>0.71</v>
      </c>
      <c r="M514" s="1048">
        <f t="shared" si="97"/>
        <v>0.71</v>
      </c>
      <c r="N514" s="1048">
        <f t="shared" si="97"/>
        <v>0.71</v>
      </c>
      <c r="O514" s="1048">
        <f t="shared" si="97"/>
        <v>0.71</v>
      </c>
      <c r="P514" s="1048">
        <f t="shared" si="97"/>
        <v>0.71</v>
      </c>
      <c r="Q514" s="1048">
        <f t="shared" si="97"/>
        <v>0.71</v>
      </c>
      <c r="T514" s="1048">
        <f t="shared" si="92"/>
        <v>-0.1</v>
      </c>
      <c r="U514" s="118"/>
      <c r="V514" s="995">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048">
        <f t="shared" si="97"/>
        <v>0.7</v>
      </c>
      <c r="K515" s="1048">
        <f t="shared" si="97"/>
        <v>0.7</v>
      </c>
      <c r="L515" s="1048">
        <f t="shared" si="97"/>
        <v>0.7</v>
      </c>
      <c r="M515" s="1048">
        <f t="shared" si="97"/>
        <v>0.7</v>
      </c>
      <c r="N515" s="1048">
        <f t="shared" si="97"/>
        <v>0.7</v>
      </c>
      <c r="O515" s="1048">
        <f t="shared" si="97"/>
        <v>0.7</v>
      </c>
      <c r="P515" s="1048">
        <f t="shared" si="97"/>
        <v>0.7</v>
      </c>
      <c r="Q515" s="1048">
        <f t="shared" si="97"/>
        <v>0.7</v>
      </c>
      <c r="T515" s="1048">
        <f t="shared" si="92"/>
        <v>-0.1</v>
      </c>
      <c r="U515" s="118"/>
      <c r="V515" s="995">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048">
        <f t="shared" si="97"/>
        <v>0.74</v>
      </c>
      <c r="K516" s="1048">
        <f t="shared" si="97"/>
        <v>0.74</v>
      </c>
      <c r="L516" s="1048">
        <f t="shared" si="97"/>
        <v>0.74</v>
      </c>
      <c r="M516" s="1048">
        <f t="shared" si="97"/>
        <v>0.74</v>
      </c>
      <c r="N516" s="1048">
        <f t="shared" si="97"/>
        <v>0.74</v>
      </c>
      <c r="O516" s="1048">
        <f t="shared" si="97"/>
        <v>0.74</v>
      </c>
      <c r="P516" s="1048">
        <f t="shared" si="97"/>
        <v>0.74</v>
      </c>
      <c r="Q516" s="1048">
        <f t="shared" si="97"/>
        <v>0.74</v>
      </c>
      <c r="T516" s="1048">
        <f t="shared" si="92"/>
        <v>-0.15</v>
      </c>
      <c r="U516" s="118"/>
      <c r="V516" s="995">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048">
        <f t="shared" si="97"/>
        <v>0.75</v>
      </c>
      <c r="K517" s="1048">
        <f t="shared" si="97"/>
        <v>0.75</v>
      </c>
      <c r="L517" s="1048">
        <f t="shared" si="97"/>
        <v>0.75</v>
      </c>
      <c r="M517" s="1048">
        <f t="shared" si="97"/>
        <v>0.75</v>
      </c>
      <c r="N517" s="1048">
        <f t="shared" si="97"/>
        <v>0.75</v>
      </c>
      <c r="O517" s="1048">
        <f t="shared" si="97"/>
        <v>0.75</v>
      </c>
      <c r="P517" s="1048">
        <f t="shared" si="97"/>
        <v>0.75</v>
      </c>
      <c r="Q517" s="1048">
        <f t="shared" si="97"/>
        <v>0.75</v>
      </c>
      <c r="R517" s="710"/>
      <c r="T517" s="1048">
        <f t="shared" si="92"/>
        <v>-0.17</v>
      </c>
      <c r="U517" s="118"/>
      <c r="V517" s="995">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048">
        <f t="shared" si="97"/>
        <v>0.76</v>
      </c>
      <c r="K518" s="1048">
        <f t="shared" si="97"/>
        <v>0.76</v>
      </c>
      <c r="L518" s="1048">
        <f t="shared" si="97"/>
        <v>0.76</v>
      </c>
      <c r="M518" s="1048">
        <f t="shared" si="97"/>
        <v>0.76</v>
      </c>
      <c r="N518" s="1048">
        <f t="shared" si="97"/>
        <v>0.76</v>
      </c>
      <c r="O518" s="1048">
        <f t="shared" si="97"/>
        <v>0.76</v>
      </c>
      <c r="P518" s="1048">
        <f t="shared" si="97"/>
        <v>0.76</v>
      </c>
      <c r="Q518" s="1048">
        <f t="shared" si="97"/>
        <v>0.76</v>
      </c>
      <c r="T518" s="1048">
        <f t="shared" si="92"/>
        <v>-0.15</v>
      </c>
      <c r="U518" s="118"/>
      <c r="V518" s="995">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048">
        <f t="shared" si="97"/>
        <v>0.76800000000000002</v>
      </c>
      <c r="K519" s="1048">
        <f t="shared" si="97"/>
        <v>0.76800000000000002</v>
      </c>
      <c r="L519" s="1048">
        <f t="shared" si="97"/>
        <v>0.76800000000000002</v>
      </c>
      <c r="M519" s="1048">
        <f t="shared" si="97"/>
        <v>0.76800000000000002</v>
      </c>
      <c r="N519" s="1048">
        <f t="shared" si="97"/>
        <v>0.76800000000000002</v>
      </c>
      <c r="O519" s="1048">
        <f t="shared" si="97"/>
        <v>0.76800000000000002</v>
      </c>
      <c r="P519" s="1048">
        <f t="shared" si="97"/>
        <v>0.76800000000000002</v>
      </c>
      <c r="Q519" s="1048">
        <f t="shared" si="97"/>
        <v>0.76800000000000002</v>
      </c>
      <c r="T519" s="1048">
        <f t="shared" si="92"/>
        <v>-0.1</v>
      </c>
      <c r="U519" s="118"/>
      <c r="V519" s="995">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048">
        <f t="shared" si="97"/>
        <v>0.77700000000000002</v>
      </c>
      <c r="K520" s="1048">
        <f t="shared" si="97"/>
        <v>0.77700000000000002</v>
      </c>
      <c r="L520" s="1048">
        <f t="shared" si="97"/>
        <v>0.77700000000000002</v>
      </c>
      <c r="M520" s="1048">
        <f t="shared" si="97"/>
        <v>0.77700000000000002</v>
      </c>
      <c r="N520" s="1048">
        <f t="shared" si="97"/>
        <v>0.77700000000000002</v>
      </c>
      <c r="O520" s="1048">
        <f t="shared" si="97"/>
        <v>0.77700000000000002</v>
      </c>
      <c r="P520" s="1048">
        <f t="shared" si="97"/>
        <v>0.77700000000000002</v>
      </c>
      <c r="Q520" s="1048">
        <f t="shared" si="97"/>
        <v>0.77700000000000002</v>
      </c>
      <c r="T520" s="1048">
        <f t="shared" si="92"/>
        <v>-0.1</v>
      </c>
      <c r="U520" s="118"/>
      <c r="V520" s="995">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048">
        <f t="shared" si="97"/>
        <v>0.77400000000000002</v>
      </c>
      <c r="K521" s="1048">
        <f t="shared" si="97"/>
        <v>0.77400000000000002</v>
      </c>
      <c r="L521" s="1048">
        <f t="shared" si="97"/>
        <v>0.77400000000000002</v>
      </c>
      <c r="M521" s="1048">
        <f t="shared" si="97"/>
        <v>0.77400000000000002</v>
      </c>
      <c r="N521" s="1048">
        <f t="shared" si="97"/>
        <v>0.77400000000000002</v>
      </c>
      <c r="O521" s="1048">
        <f t="shared" si="97"/>
        <v>0.77400000000000002</v>
      </c>
      <c r="P521" s="1048">
        <f t="shared" si="97"/>
        <v>0.77400000000000002</v>
      </c>
      <c r="Q521" s="1048">
        <f t="shared" si="97"/>
        <v>0.77400000000000002</v>
      </c>
      <c r="T521" s="1048">
        <f t="shared" si="92"/>
        <v>-0.1</v>
      </c>
      <c r="U521" s="118"/>
      <c r="V521" s="995">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048">
        <f t="shared" si="97"/>
        <v>0.77</v>
      </c>
      <c r="K522" s="1048">
        <f t="shared" si="97"/>
        <v>0.77</v>
      </c>
      <c r="L522" s="1048">
        <f t="shared" si="97"/>
        <v>0.77</v>
      </c>
      <c r="M522" s="1048">
        <f t="shared" si="97"/>
        <v>0.77</v>
      </c>
      <c r="N522" s="1048">
        <f t="shared" si="97"/>
        <v>0.77</v>
      </c>
      <c r="O522" s="1048">
        <f t="shared" si="97"/>
        <v>0.77</v>
      </c>
      <c r="P522" s="1048">
        <f t="shared" si="97"/>
        <v>0.77</v>
      </c>
      <c r="Q522" s="1048">
        <f t="shared" si="97"/>
        <v>0.77</v>
      </c>
      <c r="T522" s="1048">
        <f t="shared" si="92"/>
        <v>-0.1</v>
      </c>
      <c r="U522" s="118"/>
      <c r="V522" s="995">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048">
        <f t="shared" si="97"/>
        <v>0.73499999999999999</v>
      </c>
      <c r="K523" s="1048">
        <f t="shared" si="97"/>
        <v>0.73499999999999999</v>
      </c>
      <c r="L523" s="1048">
        <f t="shared" si="97"/>
        <v>0.73499999999999999</v>
      </c>
      <c r="M523" s="1048">
        <f t="shared" si="97"/>
        <v>0.73499999999999999</v>
      </c>
      <c r="N523" s="1048">
        <f t="shared" si="97"/>
        <v>0.73499999999999999</v>
      </c>
      <c r="O523" s="1048">
        <f t="shared" si="97"/>
        <v>0.73499999999999999</v>
      </c>
      <c r="P523" s="1048">
        <f t="shared" si="97"/>
        <v>0.73499999999999999</v>
      </c>
      <c r="Q523" s="1048">
        <f t="shared" si="97"/>
        <v>0.73499999999999999</v>
      </c>
      <c r="T523" s="1048">
        <f t="shared" si="92"/>
        <v>-0.1</v>
      </c>
      <c r="U523" s="118"/>
      <c r="V523" s="995">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048">
        <f t="shared" si="97"/>
        <v>0.71</v>
      </c>
      <c r="K524" s="1048">
        <f t="shared" si="97"/>
        <v>0.71</v>
      </c>
      <c r="L524" s="1048">
        <f t="shared" si="97"/>
        <v>0.71</v>
      </c>
      <c r="M524" s="1048">
        <f t="shared" si="97"/>
        <v>0.71</v>
      </c>
      <c r="N524" s="1048">
        <f t="shared" si="97"/>
        <v>0.71</v>
      </c>
      <c r="O524" s="1048">
        <f t="shared" si="97"/>
        <v>0.71</v>
      </c>
      <c r="P524" s="1048">
        <f t="shared" si="97"/>
        <v>0.71</v>
      </c>
      <c r="Q524" s="1048">
        <f t="shared" si="97"/>
        <v>0.71</v>
      </c>
      <c r="T524" s="1048">
        <f t="shared" si="92"/>
        <v>-0.1</v>
      </c>
      <c r="U524" s="118"/>
      <c r="V524" s="995">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048">
        <f t="shared" si="97"/>
        <v>0.7</v>
      </c>
      <c r="K525" s="1048">
        <f t="shared" si="97"/>
        <v>0.7</v>
      </c>
      <c r="L525" s="1048">
        <f t="shared" si="97"/>
        <v>0.7</v>
      </c>
      <c r="M525" s="1048">
        <f t="shared" si="97"/>
        <v>0.7</v>
      </c>
      <c r="N525" s="1048">
        <f t="shared" si="97"/>
        <v>0.7</v>
      </c>
      <c r="O525" s="1048">
        <f t="shared" si="97"/>
        <v>0.7</v>
      </c>
      <c r="P525" s="1048">
        <f t="shared" si="97"/>
        <v>0.7</v>
      </c>
      <c r="Q525" s="1048">
        <f t="shared" si="97"/>
        <v>0.7</v>
      </c>
      <c r="T525" s="1048">
        <f t="shared" si="92"/>
        <v>-0.1</v>
      </c>
      <c r="U525" s="118"/>
      <c r="V525" s="995">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048">
        <f t="shared" si="97"/>
        <v>0.74</v>
      </c>
      <c r="K526" s="1048">
        <f t="shared" si="97"/>
        <v>0.74</v>
      </c>
      <c r="L526" s="1048">
        <f t="shared" si="97"/>
        <v>0.74</v>
      </c>
      <c r="M526" s="1048">
        <f t="shared" si="97"/>
        <v>0.74</v>
      </c>
      <c r="N526" s="1048">
        <f t="shared" si="97"/>
        <v>0.74</v>
      </c>
      <c r="O526" s="1048">
        <f t="shared" si="97"/>
        <v>0.74</v>
      </c>
      <c r="P526" s="1048">
        <f t="shared" si="97"/>
        <v>0.74</v>
      </c>
      <c r="Q526" s="1048">
        <f t="shared" si="97"/>
        <v>0.74</v>
      </c>
      <c r="T526" s="1048">
        <f t="shared" si="92"/>
        <v>-0.15</v>
      </c>
      <c r="U526" s="118"/>
      <c r="V526" s="995">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048">
        <f t="shared" ref="J527:Q542" si="98">J517</f>
        <v>0.75</v>
      </c>
      <c r="K527" s="1048">
        <f t="shared" si="98"/>
        <v>0.75</v>
      </c>
      <c r="L527" s="1048">
        <f t="shared" si="98"/>
        <v>0.75</v>
      </c>
      <c r="M527" s="1048">
        <f t="shared" si="98"/>
        <v>0.75</v>
      </c>
      <c r="N527" s="1048">
        <f t="shared" si="98"/>
        <v>0.75</v>
      </c>
      <c r="O527" s="1048">
        <f t="shared" si="98"/>
        <v>0.75</v>
      </c>
      <c r="P527" s="1048">
        <f t="shared" si="98"/>
        <v>0.75</v>
      </c>
      <c r="Q527" s="1048">
        <f t="shared" si="98"/>
        <v>0.75</v>
      </c>
      <c r="R527" s="710"/>
      <c r="T527" s="1048">
        <f t="shared" si="92"/>
        <v>-0.17</v>
      </c>
      <c r="U527" s="118"/>
      <c r="V527" s="995">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048">
        <f t="shared" si="98"/>
        <v>0.76</v>
      </c>
      <c r="K528" s="1048">
        <f t="shared" si="98"/>
        <v>0.76</v>
      </c>
      <c r="L528" s="1048">
        <f t="shared" si="98"/>
        <v>0.76</v>
      </c>
      <c r="M528" s="1048">
        <f t="shared" si="98"/>
        <v>0.76</v>
      </c>
      <c r="N528" s="1048">
        <f t="shared" si="98"/>
        <v>0.76</v>
      </c>
      <c r="O528" s="1048">
        <f t="shared" si="98"/>
        <v>0.76</v>
      </c>
      <c r="P528" s="1048">
        <f t="shared" si="98"/>
        <v>0.76</v>
      </c>
      <c r="Q528" s="1048">
        <f t="shared" si="98"/>
        <v>0.76</v>
      </c>
      <c r="T528" s="1048">
        <f t="shared" si="92"/>
        <v>-0.15</v>
      </c>
      <c r="U528" s="118"/>
      <c r="V528" s="995">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048">
        <f t="shared" si="98"/>
        <v>0.76800000000000002</v>
      </c>
      <c r="K529" s="1048">
        <f t="shared" si="98"/>
        <v>0.76800000000000002</v>
      </c>
      <c r="L529" s="1048">
        <f t="shared" si="98"/>
        <v>0.76800000000000002</v>
      </c>
      <c r="M529" s="1048">
        <f t="shared" si="98"/>
        <v>0.76800000000000002</v>
      </c>
      <c r="N529" s="1048">
        <f t="shared" si="98"/>
        <v>0.76800000000000002</v>
      </c>
      <c r="O529" s="1048">
        <f t="shared" si="98"/>
        <v>0.76800000000000002</v>
      </c>
      <c r="P529" s="1048">
        <f t="shared" si="98"/>
        <v>0.76800000000000002</v>
      </c>
      <c r="Q529" s="1048">
        <f t="shared" si="98"/>
        <v>0.76800000000000002</v>
      </c>
      <c r="T529" s="1048">
        <f t="shared" si="92"/>
        <v>-0.1</v>
      </c>
      <c r="U529" s="118"/>
      <c r="V529" s="995">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048">
        <f t="shared" si="98"/>
        <v>0.77700000000000002</v>
      </c>
      <c r="K530" s="1048">
        <f t="shared" si="98"/>
        <v>0.77700000000000002</v>
      </c>
      <c r="L530" s="1048">
        <f t="shared" si="98"/>
        <v>0.77700000000000002</v>
      </c>
      <c r="M530" s="1048">
        <f t="shared" si="98"/>
        <v>0.77700000000000002</v>
      </c>
      <c r="N530" s="1048">
        <f t="shared" si="98"/>
        <v>0.77700000000000002</v>
      </c>
      <c r="O530" s="1048">
        <f t="shared" si="98"/>
        <v>0.77700000000000002</v>
      </c>
      <c r="P530" s="1048">
        <f t="shared" si="98"/>
        <v>0.77700000000000002</v>
      </c>
      <c r="Q530" s="1048">
        <f t="shared" si="98"/>
        <v>0.77700000000000002</v>
      </c>
      <c r="T530" s="1048">
        <f t="shared" si="92"/>
        <v>-0.1</v>
      </c>
      <c r="U530" s="118"/>
      <c r="V530" s="995">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048">
        <f t="shared" si="98"/>
        <v>0.77400000000000002</v>
      </c>
      <c r="K531" s="1048">
        <f t="shared" si="98"/>
        <v>0.77400000000000002</v>
      </c>
      <c r="L531" s="1048">
        <f t="shared" si="98"/>
        <v>0.77400000000000002</v>
      </c>
      <c r="M531" s="1048">
        <f t="shared" si="98"/>
        <v>0.77400000000000002</v>
      </c>
      <c r="N531" s="1048">
        <f t="shared" si="98"/>
        <v>0.77400000000000002</v>
      </c>
      <c r="O531" s="1048">
        <f t="shared" si="98"/>
        <v>0.77400000000000002</v>
      </c>
      <c r="P531" s="1048">
        <f t="shared" si="98"/>
        <v>0.77400000000000002</v>
      </c>
      <c r="Q531" s="1048">
        <f t="shared" si="98"/>
        <v>0.77400000000000002</v>
      </c>
      <c r="T531" s="1048">
        <f t="shared" si="92"/>
        <v>-0.1</v>
      </c>
      <c r="U531" s="118"/>
      <c r="V531" s="995">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048">
        <f t="shared" si="98"/>
        <v>0.77</v>
      </c>
      <c r="K532" s="1048">
        <f t="shared" si="98"/>
        <v>0.77</v>
      </c>
      <c r="L532" s="1048">
        <f t="shared" si="98"/>
        <v>0.77</v>
      </c>
      <c r="M532" s="1048">
        <f t="shared" si="98"/>
        <v>0.77</v>
      </c>
      <c r="N532" s="1048">
        <f t="shared" si="98"/>
        <v>0.77</v>
      </c>
      <c r="O532" s="1048">
        <f t="shared" si="98"/>
        <v>0.77</v>
      </c>
      <c r="P532" s="1048">
        <f t="shared" si="98"/>
        <v>0.77</v>
      </c>
      <c r="Q532" s="1048">
        <f t="shared" si="98"/>
        <v>0.77</v>
      </c>
      <c r="T532" s="1048">
        <f t="shared" si="92"/>
        <v>-0.1</v>
      </c>
      <c r="U532" s="118"/>
      <c r="V532" s="995">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048">
        <f t="shared" si="98"/>
        <v>0.73499999999999999</v>
      </c>
      <c r="K533" s="1048">
        <f t="shared" si="98"/>
        <v>0.73499999999999999</v>
      </c>
      <c r="L533" s="1048">
        <f t="shared" si="98"/>
        <v>0.73499999999999999</v>
      </c>
      <c r="M533" s="1048">
        <f t="shared" si="98"/>
        <v>0.73499999999999999</v>
      </c>
      <c r="N533" s="1048">
        <f t="shared" si="98"/>
        <v>0.73499999999999999</v>
      </c>
      <c r="O533" s="1048">
        <f t="shared" si="98"/>
        <v>0.73499999999999999</v>
      </c>
      <c r="P533" s="1048">
        <f t="shared" si="98"/>
        <v>0.73499999999999999</v>
      </c>
      <c r="Q533" s="1048">
        <f t="shared" si="98"/>
        <v>0.73499999999999999</v>
      </c>
      <c r="T533" s="1048">
        <f t="shared" si="92"/>
        <v>-0.1</v>
      </c>
      <c r="U533" s="118"/>
      <c r="V533" s="995">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048">
        <f t="shared" si="98"/>
        <v>0.71</v>
      </c>
      <c r="K534" s="1048">
        <f t="shared" si="98"/>
        <v>0.71</v>
      </c>
      <c r="L534" s="1048">
        <f t="shared" si="98"/>
        <v>0.71</v>
      </c>
      <c r="M534" s="1048">
        <f t="shared" si="98"/>
        <v>0.71</v>
      </c>
      <c r="N534" s="1048">
        <f t="shared" si="98"/>
        <v>0.71</v>
      </c>
      <c r="O534" s="1048">
        <f t="shared" si="98"/>
        <v>0.71</v>
      </c>
      <c r="P534" s="1048">
        <f t="shared" si="98"/>
        <v>0.71</v>
      </c>
      <c r="Q534" s="1048">
        <f t="shared" si="98"/>
        <v>0.71</v>
      </c>
      <c r="T534" s="1048">
        <f t="shared" si="92"/>
        <v>-0.1</v>
      </c>
      <c r="U534" s="118"/>
      <c r="V534" s="995">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048">
        <f t="shared" si="98"/>
        <v>0.7</v>
      </c>
      <c r="K535" s="1048">
        <f t="shared" si="98"/>
        <v>0.7</v>
      </c>
      <c r="L535" s="1048">
        <f t="shared" si="98"/>
        <v>0.7</v>
      </c>
      <c r="M535" s="1048">
        <f t="shared" si="98"/>
        <v>0.7</v>
      </c>
      <c r="N535" s="1048">
        <f t="shared" si="98"/>
        <v>0.7</v>
      </c>
      <c r="O535" s="1048">
        <f t="shared" si="98"/>
        <v>0.7</v>
      </c>
      <c r="P535" s="1048">
        <f t="shared" si="98"/>
        <v>0.7</v>
      </c>
      <c r="Q535" s="1048">
        <f t="shared" si="98"/>
        <v>0.7</v>
      </c>
      <c r="T535" s="1048">
        <f t="shared" si="92"/>
        <v>-0.1</v>
      </c>
      <c r="U535" s="118"/>
      <c r="V535" s="995">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048">
        <f t="shared" si="98"/>
        <v>0.74</v>
      </c>
      <c r="K536" s="1048">
        <f t="shared" si="98"/>
        <v>0.74</v>
      </c>
      <c r="L536" s="1048">
        <f t="shared" si="98"/>
        <v>0.74</v>
      </c>
      <c r="M536" s="1048">
        <f t="shared" si="98"/>
        <v>0.74</v>
      </c>
      <c r="N536" s="1048">
        <f t="shared" si="98"/>
        <v>0.74</v>
      </c>
      <c r="O536" s="1048">
        <f t="shared" si="98"/>
        <v>0.74</v>
      </c>
      <c r="P536" s="1048">
        <f t="shared" si="98"/>
        <v>0.74</v>
      </c>
      <c r="Q536" s="1048">
        <f t="shared" si="98"/>
        <v>0.74</v>
      </c>
      <c r="T536" s="1048">
        <f t="shared" si="92"/>
        <v>-0.15</v>
      </c>
      <c r="U536" s="118"/>
      <c r="V536" s="995">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048">
        <f t="shared" si="98"/>
        <v>0.75</v>
      </c>
      <c r="K537" s="1048">
        <f t="shared" si="98"/>
        <v>0.75</v>
      </c>
      <c r="L537" s="1048">
        <f t="shared" si="98"/>
        <v>0.75</v>
      </c>
      <c r="M537" s="1048">
        <f t="shared" si="98"/>
        <v>0.75</v>
      </c>
      <c r="N537" s="1048">
        <f t="shared" si="98"/>
        <v>0.75</v>
      </c>
      <c r="O537" s="1048">
        <f t="shared" si="98"/>
        <v>0.75</v>
      </c>
      <c r="P537" s="1048">
        <f t="shared" si="98"/>
        <v>0.75</v>
      </c>
      <c r="Q537" s="1048">
        <f t="shared" si="98"/>
        <v>0.75</v>
      </c>
      <c r="R537" s="710"/>
      <c r="T537" s="1048">
        <f t="shared" si="92"/>
        <v>-0.17</v>
      </c>
      <c r="U537" s="118"/>
      <c r="V537" s="995">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048">
        <f t="shared" si="98"/>
        <v>0.76</v>
      </c>
      <c r="K538" s="1048">
        <f t="shared" si="98"/>
        <v>0.76</v>
      </c>
      <c r="L538" s="1048">
        <f t="shared" si="98"/>
        <v>0.76</v>
      </c>
      <c r="M538" s="1048">
        <f t="shared" si="98"/>
        <v>0.76</v>
      </c>
      <c r="N538" s="1048">
        <f t="shared" si="98"/>
        <v>0.76</v>
      </c>
      <c r="O538" s="1048">
        <f t="shared" si="98"/>
        <v>0.76</v>
      </c>
      <c r="P538" s="1048">
        <f t="shared" si="98"/>
        <v>0.76</v>
      </c>
      <c r="Q538" s="1048">
        <f t="shared" si="98"/>
        <v>0.76</v>
      </c>
      <c r="T538" s="1048">
        <f t="shared" si="92"/>
        <v>-0.15</v>
      </c>
      <c r="U538" s="118"/>
      <c r="V538" s="995">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048">
        <f t="shared" si="98"/>
        <v>0.76800000000000002</v>
      </c>
      <c r="K539" s="1048">
        <f t="shared" si="98"/>
        <v>0.76800000000000002</v>
      </c>
      <c r="L539" s="1048">
        <f t="shared" si="98"/>
        <v>0.76800000000000002</v>
      </c>
      <c r="M539" s="1048">
        <f t="shared" si="98"/>
        <v>0.76800000000000002</v>
      </c>
      <c r="N539" s="1048">
        <f t="shared" si="98"/>
        <v>0.76800000000000002</v>
      </c>
      <c r="O539" s="1048">
        <f t="shared" si="98"/>
        <v>0.76800000000000002</v>
      </c>
      <c r="P539" s="1048">
        <f t="shared" si="98"/>
        <v>0.76800000000000002</v>
      </c>
      <c r="Q539" s="1048">
        <f t="shared" si="98"/>
        <v>0.76800000000000002</v>
      </c>
      <c r="T539" s="1048">
        <f t="shared" si="92"/>
        <v>-0.1</v>
      </c>
      <c r="U539" s="118"/>
      <c r="V539" s="995">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048">
        <f t="shared" si="98"/>
        <v>0.77700000000000002</v>
      </c>
      <c r="K540" s="1048">
        <f t="shared" si="98"/>
        <v>0.77700000000000002</v>
      </c>
      <c r="L540" s="1048">
        <f t="shared" si="98"/>
        <v>0.77700000000000002</v>
      </c>
      <c r="M540" s="1048">
        <f t="shared" si="98"/>
        <v>0.77700000000000002</v>
      </c>
      <c r="N540" s="1048">
        <f t="shared" si="98"/>
        <v>0.77700000000000002</v>
      </c>
      <c r="O540" s="1048">
        <f t="shared" si="98"/>
        <v>0.77700000000000002</v>
      </c>
      <c r="P540" s="1048">
        <f t="shared" si="98"/>
        <v>0.77700000000000002</v>
      </c>
      <c r="Q540" s="1048">
        <f t="shared" si="98"/>
        <v>0.77700000000000002</v>
      </c>
      <c r="T540" s="1048">
        <f t="shared" si="92"/>
        <v>-0.1</v>
      </c>
      <c r="U540" s="118"/>
      <c r="V540" s="995">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048">
        <f t="shared" si="98"/>
        <v>0.77400000000000002</v>
      </c>
      <c r="K541" s="1048">
        <f t="shared" si="98"/>
        <v>0.77400000000000002</v>
      </c>
      <c r="L541" s="1048">
        <f t="shared" si="98"/>
        <v>0.77400000000000002</v>
      </c>
      <c r="M541" s="1048">
        <f t="shared" si="98"/>
        <v>0.77400000000000002</v>
      </c>
      <c r="N541" s="1048">
        <f t="shared" si="98"/>
        <v>0.77400000000000002</v>
      </c>
      <c r="O541" s="1048">
        <f t="shared" si="98"/>
        <v>0.77400000000000002</v>
      </c>
      <c r="P541" s="1048">
        <f t="shared" si="98"/>
        <v>0.77400000000000002</v>
      </c>
      <c r="Q541" s="1048">
        <f t="shared" si="98"/>
        <v>0.77400000000000002</v>
      </c>
      <c r="T541" s="1048">
        <f t="shared" si="92"/>
        <v>-0.1</v>
      </c>
      <c r="U541" s="118"/>
      <c r="V541" s="995">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048">
        <f t="shared" si="98"/>
        <v>0.77</v>
      </c>
      <c r="K542" s="1048">
        <f t="shared" si="98"/>
        <v>0.77</v>
      </c>
      <c r="L542" s="1048">
        <f t="shared" si="98"/>
        <v>0.77</v>
      </c>
      <c r="M542" s="1048">
        <f t="shared" si="98"/>
        <v>0.77</v>
      </c>
      <c r="N542" s="1048">
        <f t="shared" si="98"/>
        <v>0.77</v>
      </c>
      <c r="O542" s="1048">
        <f t="shared" si="98"/>
        <v>0.77</v>
      </c>
      <c r="P542" s="1048">
        <f t="shared" si="98"/>
        <v>0.77</v>
      </c>
      <c r="Q542" s="1048">
        <f t="shared" si="98"/>
        <v>0.77</v>
      </c>
      <c r="T542" s="1048">
        <f t="shared" si="92"/>
        <v>-0.1</v>
      </c>
      <c r="U542" s="118"/>
      <c r="V542" s="995">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048">
        <f t="shared" ref="J543:Q558" si="99">J533</f>
        <v>0.73499999999999999</v>
      </c>
      <c r="K543" s="1048">
        <f t="shared" si="99"/>
        <v>0.73499999999999999</v>
      </c>
      <c r="L543" s="1048">
        <f t="shared" si="99"/>
        <v>0.73499999999999999</v>
      </c>
      <c r="M543" s="1048">
        <f t="shared" si="99"/>
        <v>0.73499999999999999</v>
      </c>
      <c r="N543" s="1048">
        <f t="shared" si="99"/>
        <v>0.73499999999999999</v>
      </c>
      <c r="O543" s="1048">
        <f t="shared" si="99"/>
        <v>0.73499999999999999</v>
      </c>
      <c r="P543" s="1048">
        <f t="shared" si="99"/>
        <v>0.73499999999999999</v>
      </c>
      <c r="Q543" s="1048">
        <f t="shared" si="99"/>
        <v>0.73499999999999999</v>
      </c>
      <c r="T543" s="1048">
        <f t="shared" ref="T543:T567" si="100">T533</f>
        <v>-0.1</v>
      </c>
      <c r="U543" s="118"/>
      <c r="V543" s="995">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048">
        <f t="shared" si="99"/>
        <v>0.71</v>
      </c>
      <c r="K544" s="1048">
        <f t="shared" si="99"/>
        <v>0.71</v>
      </c>
      <c r="L544" s="1048">
        <f t="shared" si="99"/>
        <v>0.71</v>
      </c>
      <c r="M544" s="1048">
        <f t="shared" si="99"/>
        <v>0.71</v>
      </c>
      <c r="N544" s="1048">
        <f t="shared" si="99"/>
        <v>0.71</v>
      </c>
      <c r="O544" s="1048">
        <f t="shared" si="99"/>
        <v>0.71</v>
      </c>
      <c r="P544" s="1048">
        <f t="shared" si="99"/>
        <v>0.71</v>
      </c>
      <c r="Q544" s="1048">
        <f t="shared" si="99"/>
        <v>0.71</v>
      </c>
      <c r="T544" s="1048">
        <f t="shared" si="100"/>
        <v>-0.1</v>
      </c>
      <c r="U544" s="118"/>
      <c r="V544" s="995">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048">
        <f t="shared" si="99"/>
        <v>0.7</v>
      </c>
      <c r="K545" s="1048">
        <f t="shared" si="99"/>
        <v>0.7</v>
      </c>
      <c r="L545" s="1048">
        <f t="shared" si="99"/>
        <v>0.7</v>
      </c>
      <c r="M545" s="1048">
        <f t="shared" si="99"/>
        <v>0.7</v>
      </c>
      <c r="N545" s="1048">
        <f t="shared" si="99"/>
        <v>0.7</v>
      </c>
      <c r="O545" s="1048">
        <f t="shared" si="99"/>
        <v>0.7</v>
      </c>
      <c r="P545" s="1048">
        <f t="shared" si="99"/>
        <v>0.7</v>
      </c>
      <c r="Q545" s="1048">
        <f t="shared" si="99"/>
        <v>0.7</v>
      </c>
      <c r="T545" s="1048">
        <f t="shared" si="100"/>
        <v>-0.1</v>
      </c>
      <c r="U545" s="118"/>
      <c r="V545" s="995">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048">
        <f t="shared" si="99"/>
        <v>0.74</v>
      </c>
      <c r="K546" s="1048">
        <f t="shared" si="99"/>
        <v>0.74</v>
      </c>
      <c r="L546" s="1048">
        <f t="shared" si="99"/>
        <v>0.74</v>
      </c>
      <c r="M546" s="1048">
        <f t="shared" si="99"/>
        <v>0.74</v>
      </c>
      <c r="N546" s="1048">
        <f t="shared" si="99"/>
        <v>0.74</v>
      </c>
      <c r="O546" s="1048">
        <f t="shared" si="99"/>
        <v>0.74</v>
      </c>
      <c r="P546" s="1048">
        <f t="shared" si="99"/>
        <v>0.74</v>
      </c>
      <c r="Q546" s="1048">
        <f t="shared" si="99"/>
        <v>0.74</v>
      </c>
      <c r="T546" s="1048">
        <f t="shared" si="100"/>
        <v>-0.15</v>
      </c>
      <c r="U546" s="118"/>
      <c r="V546" s="995">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048">
        <f t="shared" si="99"/>
        <v>0.75</v>
      </c>
      <c r="K547" s="1048">
        <f t="shared" si="99"/>
        <v>0.75</v>
      </c>
      <c r="L547" s="1048">
        <f t="shared" si="99"/>
        <v>0.75</v>
      </c>
      <c r="M547" s="1048">
        <f t="shared" si="99"/>
        <v>0.75</v>
      </c>
      <c r="N547" s="1048">
        <f t="shared" si="99"/>
        <v>0.75</v>
      </c>
      <c r="O547" s="1048">
        <f t="shared" si="99"/>
        <v>0.75</v>
      </c>
      <c r="P547" s="1048">
        <f t="shared" si="99"/>
        <v>0.75</v>
      </c>
      <c r="Q547" s="1048">
        <f t="shared" si="99"/>
        <v>0.75</v>
      </c>
      <c r="R547" s="710"/>
      <c r="T547" s="1048">
        <f t="shared" si="100"/>
        <v>-0.17</v>
      </c>
      <c r="U547" s="118"/>
      <c r="V547" s="995">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048">
        <f t="shared" si="99"/>
        <v>0.76</v>
      </c>
      <c r="K548" s="1048">
        <f t="shared" si="99"/>
        <v>0.76</v>
      </c>
      <c r="L548" s="1048">
        <f t="shared" si="99"/>
        <v>0.76</v>
      </c>
      <c r="M548" s="1048">
        <f t="shared" si="99"/>
        <v>0.76</v>
      </c>
      <c r="N548" s="1048">
        <f t="shared" si="99"/>
        <v>0.76</v>
      </c>
      <c r="O548" s="1048">
        <f t="shared" si="99"/>
        <v>0.76</v>
      </c>
      <c r="P548" s="1048">
        <f t="shared" si="99"/>
        <v>0.76</v>
      </c>
      <c r="Q548" s="1048">
        <f t="shared" si="99"/>
        <v>0.76</v>
      </c>
      <c r="T548" s="1048">
        <f t="shared" si="100"/>
        <v>-0.15</v>
      </c>
      <c r="U548" s="118"/>
      <c r="V548" s="995">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048">
        <f t="shared" si="99"/>
        <v>0.76800000000000002</v>
      </c>
      <c r="K549" s="1048">
        <f t="shared" si="99"/>
        <v>0.76800000000000002</v>
      </c>
      <c r="L549" s="1048">
        <f t="shared" si="99"/>
        <v>0.76800000000000002</v>
      </c>
      <c r="M549" s="1048">
        <f t="shared" si="99"/>
        <v>0.76800000000000002</v>
      </c>
      <c r="N549" s="1048">
        <f t="shared" si="99"/>
        <v>0.76800000000000002</v>
      </c>
      <c r="O549" s="1048">
        <f t="shared" si="99"/>
        <v>0.76800000000000002</v>
      </c>
      <c r="P549" s="1048">
        <f t="shared" si="99"/>
        <v>0.76800000000000002</v>
      </c>
      <c r="Q549" s="1048">
        <f t="shared" si="99"/>
        <v>0.76800000000000002</v>
      </c>
      <c r="T549" s="1048">
        <f t="shared" si="100"/>
        <v>-0.1</v>
      </c>
      <c r="U549" s="118"/>
      <c r="V549" s="995">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048">
        <f t="shared" si="99"/>
        <v>0.77700000000000002</v>
      </c>
      <c r="K550" s="1048">
        <f t="shared" si="99"/>
        <v>0.77700000000000002</v>
      </c>
      <c r="L550" s="1048">
        <f t="shared" si="99"/>
        <v>0.77700000000000002</v>
      </c>
      <c r="M550" s="1048">
        <f t="shared" si="99"/>
        <v>0.77700000000000002</v>
      </c>
      <c r="N550" s="1048">
        <f t="shared" si="99"/>
        <v>0.77700000000000002</v>
      </c>
      <c r="O550" s="1048">
        <f t="shared" si="99"/>
        <v>0.77700000000000002</v>
      </c>
      <c r="P550" s="1048">
        <f t="shared" si="99"/>
        <v>0.77700000000000002</v>
      </c>
      <c r="Q550" s="1048">
        <f t="shared" si="99"/>
        <v>0.77700000000000002</v>
      </c>
      <c r="T550" s="1048">
        <f t="shared" si="100"/>
        <v>-0.1</v>
      </c>
      <c r="U550" s="118"/>
      <c r="V550" s="995">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048">
        <f t="shared" si="99"/>
        <v>0.77400000000000002</v>
      </c>
      <c r="K551" s="1048">
        <f t="shared" si="99"/>
        <v>0.77400000000000002</v>
      </c>
      <c r="L551" s="1048">
        <f t="shared" si="99"/>
        <v>0.77400000000000002</v>
      </c>
      <c r="M551" s="1048">
        <f t="shared" si="99"/>
        <v>0.77400000000000002</v>
      </c>
      <c r="N551" s="1048">
        <f t="shared" si="99"/>
        <v>0.77400000000000002</v>
      </c>
      <c r="O551" s="1048">
        <f t="shared" si="99"/>
        <v>0.77400000000000002</v>
      </c>
      <c r="P551" s="1048">
        <f t="shared" si="99"/>
        <v>0.77400000000000002</v>
      </c>
      <c r="Q551" s="1048">
        <f t="shared" si="99"/>
        <v>0.77400000000000002</v>
      </c>
      <c r="T551" s="1048">
        <f t="shared" si="100"/>
        <v>-0.1</v>
      </c>
      <c r="U551" s="118"/>
      <c r="V551" s="995">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048">
        <f t="shared" si="99"/>
        <v>0.77</v>
      </c>
      <c r="K552" s="1048">
        <f t="shared" si="99"/>
        <v>0.77</v>
      </c>
      <c r="L552" s="1048">
        <f t="shared" si="99"/>
        <v>0.77</v>
      </c>
      <c r="M552" s="1048">
        <f t="shared" si="99"/>
        <v>0.77</v>
      </c>
      <c r="N552" s="1048">
        <f t="shared" si="99"/>
        <v>0.77</v>
      </c>
      <c r="O552" s="1048">
        <f t="shared" si="99"/>
        <v>0.77</v>
      </c>
      <c r="P552" s="1048">
        <f t="shared" si="99"/>
        <v>0.77</v>
      </c>
      <c r="Q552" s="1048">
        <f t="shared" si="99"/>
        <v>0.77</v>
      </c>
      <c r="T552" s="1048">
        <f t="shared" si="100"/>
        <v>-0.1</v>
      </c>
      <c r="U552" s="118"/>
      <c r="V552" s="995">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048">
        <f t="shared" si="99"/>
        <v>0.73499999999999999</v>
      </c>
      <c r="K553" s="1048">
        <f t="shared" si="99"/>
        <v>0.73499999999999999</v>
      </c>
      <c r="L553" s="1048">
        <f t="shared" si="99"/>
        <v>0.73499999999999999</v>
      </c>
      <c r="M553" s="1048">
        <f t="shared" si="99"/>
        <v>0.73499999999999999</v>
      </c>
      <c r="N553" s="1048">
        <f t="shared" si="99"/>
        <v>0.73499999999999999</v>
      </c>
      <c r="O553" s="1048">
        <f t="shared" si="99"/>
        <v>0.73499999999999999</v>
      </c>
      <c r="P553" s="1048">
        <f t="shared" si="99"/>
        <v>0.73499999999999999</v>
      </c>
      <c r="Q553" s="1048">
        <f t="shared" si="99"/>
        <v>0.73499999999999999</v>
      </c>
      <c r="T553" s="1048">
        <f t="shared" si="100"/>
        <v>-0.1</v>
      </c>
      <c r="U553" s="118"/>
      <c r="V553" s="995">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048">
        <f t="shared" si="99"/>
        <v>0.71</v>
      </c>
      <c r="K554" s="1048">
        <f t="shared" si="99"/>
        <v>0.71</v>
      </c>
      <c r="L554" s="1048">
        <f t="shared" si="99"/>
        <v>0.71</v>
      </c>
      <c r="M554" s="1048">
        <f t="shared" si="99"/>
        <v>0.71</v>
      </c>
      <c r="N554" s="1048">
        <f t="shared" si="99"/>
        <v>0.71</v>
      </c>
      <c r="O554" s="1048">
        <f t="shared" si="99"/>
        <v>0.71</v>
      </c>
      <c r="P554" s="1048">
        <f t="shared" si="99"/>
        <v>0.71</v>
      </c>
      <c r="Q554" s="1048">
        <f t="shared" si="99"/>
        <v>0.71</v>
      </c>
      <c r="T554" s="1048">
        <f t="shared" si="100"/>
        <v>-0.1</v>
      </c>
      <c r="U554" s="118"/>
      <c r="V554" s="995">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048">
        <f t="shared" si="99"/>
        <v>0.7</v>
      </c>
      <c r="K555" s="1048">
        <f t="shared" si="99"/>
        <v>0.7</v>
      </c>
      <c r="L555" s="1048">
        <f t="shared" si="99"/>
        <v>0.7</v>
      </c>
      <c r="M555" s="1048">
        <f t="shared" si="99"/>
        <v>0.7</v>
      </c>
      <c r="N555" s="1048">
        <f t="shared" si="99"/>
        <v>0.7</v>
      </c>
      <c r="O555" s="1048">
        <f t="shared" si="99"/>
        <v>0.7</v>
      </c>
      <c r="P555" s="1048">
        <f t="shared" si="99"/>
        <v>0.7</v>
      </c>
      <c r="Q555" s="1048">
        <f t="shared" si="99"/>
        <v>0.7</v>
      </c>
      <c r="T555" s="1048">
        <f t="shared" si="100"/>
        <v>-0.1</v>
      </c>
      <c r="U555" s="118"/>
      <c r="V555" s="995">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048">
        <f t="shared" si="99"/>
        <v>0.74</v>
      </c>
      <c r="K556" s="1048">
        <f t="shared" si="99"/>
        <v>0.74</v>
      </c>
      <c r="L556" s="1048">
        <f t="shared" si="99"/>
        <v>0.74</v>
      </c>
      <c r="M556" s="1048">
        <f t="shared" si="99"/>
        <v>0.74</v>
      </c>
      <c r="N556" s="1048">
        <f t="shared" si="99"/>
        <v>0.74</v>
      </c>
      <c r="O556" s="1048">
        <f t="shared" si="99"/>
        <v>0.74</v>
      </c>
      <c r="P556" s="1048">
        <f t="shared" si="99"/>
        <v>0.74</v>
      </c>
      <c r="Q556" s="1048">
        <f t="shared" si="99"/>
        <v>0.74</v>
      </c>
      <c r="T556" s="1048">
        <f t="shared" si="100"/>
        <v>-0.15</v>
      </c>
      <c r="U556" s="118"/>
      <c r="V556" s="995">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048">
        <f t="shared" si="99"/>
        <v>0.75</v>
      </c>
      <c r="K557" s="1048">
        <f t="shared" si="99"/>
        <v>0.75</v>
      </c>
      <c r="L557" s="1048">
        <f t="shared" si="99"/>
        <v>0.75</v>
      </c>
      <c r="M557" s="1048">
        <f t="shared" si="99"/>
        <v>0.75</v>
      </c>
      <c r="N557" s="1048">
        <f t="shared" si="99"/>
        <v>0.75</v>
      </c>
      <c r="O557" s="1048">
        <f t="shared" si="99"/>
        <v>0.75</v>
      </c>
      <c r="P557" s="1048">
        <f t="shared" si="99"/>
        <v>0.75</v>
      </c>
      <c r="Q557" s="1048">
        <f t="shared" si="99"/>
        <v>0.75</v>
      </c>
      <c r="R557" s="710"/>
      <c r="T557" s="1048">
        <f t="shared" si="100"/>
        <v>-0.17</v>
      </c>
      <c r="U557" s="118"/>
      <c r="V557" s="995">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048">
        <f t="shared" si="99"/>
        <v>0.76</v>
      </c>
      <c r="K558" s="1048">
        <f t="shared" si="99"/>
        <v>0.76</v>
      </c>
      <c r="L558" s="1048">
        <f t="shared" si="99"/>
        <v>0.76</v>
      </c>
      <c r="M558" s="1048">
        <f t="shared" si="99"/>
        <v>0.76</v>
      </c>
      <c r="N558" s="1048">
        <f t="shared" si="99"/>
        <v>0.76</v>
      </c>
      <c r="O558" s="1048">
        <f t="shared" si="99"/>
        <v>0.76</v>
      </c>
      <c r="P558" s="1048">
        <f t="shared" si="99"/>
        <v>0.76</v>
      </c>
      <c r="Q558" s="1048">
        <f t="shared" si="99"/>
        <v>0.76</v>
      </c>
      <c r="T558" s="1048">
        <f t="shared" si="100"/>
        <v>-0.15</v>
      </c>
      <c r="U558" s="118"/>
      <c r="V558" s="995">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048">
        <f t="shared" ref="J559:Q567" si="104">J549</f>
        <v>0.76800000000000002</v>
      </c>
      <c r="K559" s="1048">
        <f t="shared" si="104"/>
        <v>0.76800000000000002</v>
      </c>
      <c r="L559" s="1048">
        <f t="shared" si="104"/>
        <v>0.76800000000000002</v>
      </c>
      <c r="M559" s="1048">
        <f t="shared" si="104"/>
        <v>0.76800000000000002</v>
      </c>
      <c r="N559" s="1048">
        <f t="shared" si="104"/>
        <v>0.76800000000000002</v>
      </c>
      <c r="O559" s="1048">
        <f t="shared" si="104"/>
        <v>0.76800000000000002</v>
      </c>
      <c r="P559" s="1048">
        <f t="shared" si="104"/>
        <v>0.76800000000000002</v>
      </c>
      <c r="Q559" s="1048">
        <f t="shared" si="104"/>
        <v>0.76800000000000002</v>
      </c>
      <c r="T559" s="1048">
        <f t="shared" si="100"/>
        <v>-0.1</v>
      </c>
      <c r="U559" s="118"/>
      <c r="V559" s="995">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048">
        <f t="shared" si="104"/>
        <v>0.77700000000000002</v>
      </c>
      <c r="K560" s="1048">
        <f t="shared" si="104"/>
        <v>0.77700000000000002</v>
      </c>
      <c r="L560" s="1048">
        <f t="shared" si="104"/>
        <v>0.77700000000000002</v>
      </c>
      <c r="M560" s="1048">
        <f t="shared" si="104"/>
        <v>0.77700000000000002</v>
      </c>
      <c r="N560" s="1048">
        <f t="shared" si="104"/>
        <v>0.77700000000000002</v>
      </c>
      <c r="O560" s="1048">
        <f t="shared" si="104"/>
        <v>0.77700000000000002</v>
      </c>
      <c r="P560" s="1048">
        <f t="shared" si="104"/>
        <v>0.77700000000000002</v>
      </c>
      <c r="Q560" s="1048">
        <f t="shared" si="104"/>
        <v>0.77700000000000002</v>
      </c>
      <c r="T560" s="1048">
        <f t="shared" si="100"/>
        <v>-0.1</v>
      </c>
      <c r="U560" s="118"/>
      <c r="V560" s="995">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048">
        <f t="shared" si="104"/>
        <v>0.77400000000000002</v>
      </c>
      <c r="K561" s="1048">
        <f t="shared" si="104"/>
        <v>0.77400000000000002</v>
      </c>
      <c r="L561" s="1048">
        <f t="shared" si="104"/>
        <v>0.77400000000000002</v>
      </c>
      <c r="M561" s="1048">
        <f t="shared" si="104"/>
        <v>0.77400000000000002</v>
      </c>
      <c r="N561" s="1048">
        <f t="shared" si="104"/>
        <v>0.77400000000000002</v>
      </c>
      <c r="O561" s="1048">
        <f t="shared" si="104"/>
        <v>0.77400000000000002</v>
      </c>
      <c r="P561" s="1048">
        <f t="shared" si="104"/>
        <v>0.77400000000000002</v>
      </c>
      <c r="Q561" s="1048">
        <f t="shared" si="104"/>
        <v>0.77400000000000002</v>
      </c>
      <c r="T561" s="1048">
        <f t="shared" si="100"/>
        <v>-0.1</v>
      </c>
      <c r="U561" s="118"/>
      <c r="V561" s="995">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048">
        <f t="shared" si="104"/>
        <v>0.77</v>
      </c>
      <c r="K562" s="1048">
        <f t="shared" si="104"/>
        <v>0.77</v>
      </c>
      <c r="L562" s="1048">
        <f t="shared" si="104"/>
        <v>0.77</v>
      </c>
      <c r="M562" s="1048">
        <f t="shared" si="104"/>
        <v>0.77</v>
      </c>
      <c r="N562" s="1048">
        <f t="shared" si="104"/>
        <v>0.77</v>
      </c>
      <c r="O562" s="1048">
        <f t="shared" si="104"/>
        <v>0.77</v>
      </c>
      <c r="P562" s="1048">
        <f t="shared" si="104"/>
        <v>0.77</v>
      </c>
      <c r="Q562" s="1048">
        <f t="shared" si="104"/>
        <v>0.77</v>
      </c>
      <c r="T562" s="1048">
        <f t="shared" si="100"/>
        <v>-0.1</v>
      </c>
      <c r="U562" s="118"/>
      <c r="V562" s="995">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048">
        <f t="shared" si="104"/>
        <v>0.73499999999999999</v>
      </c>
      <c r="K563" s="1048">
        <f t="shared" si="104"/>
        <v>0.73499999999999999</v>
      </c>
      <c r="L563" s="1048">
        <f t="shared" si="104"/>
        <v>0.73499999999999999</v>
      </c>
      <c r="M563" s="1048">
        <f t="shared" si="104"/>
        <v>0.73499999999999999</v>
      </c>
      <c r="N563" s="1048">
        <f t="shared" si="104"/>
        <v>0.73499999999999999</v>
      </c>
      <c r="O563" s="1048">
        <f t="shared" si="104"/>
        <v>0.73499999999999999</v>
      </c>
      <c r="P563" s="1048">
        <f t="shared" si="104"/>
        <v>0.73499999999999999</v>
      </c>
      <c r="Q563" s="1048">
        <f t="shared" si="104"/>
        <v>0.73499999999999999</v>
      </c>
      <c r="T563" s="1048">
        <f t="shared" si="100"/>
        <v>-0.1</v>
      </c>
      <c r="U563" s="118"/>
      <c r="V563" s="995">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048">
        <f t="shared" si="104"/>
        <v>0.71</v>
      </c>
      <c r="K564" s="1048">
        <f t="shared" si="104"/>
        <v>0.71</v>
      </c>
      <c r="L564" s="1048">
        <f t="shared" si="104"/>
        <v>0.71</v>
      </c>
      <c r="M564" s="1048">
        <f t="shared" si="104"/>
        <v>0.71</v>
      </c>
      <c r="N564" s="1048">
        <f t="shared" si="104"/>
        <v>0.71</v>
      </c>
      <c r="O564" s="1048">
        <f t="shared" si="104"/>
        <v>0.71</v>
      </c>
      <c r="P564" s="1048">
        <f t="shared" si="104"/>
        <v>0.71</v>
      </c>
      <c r="Q564" s="1048">
        <f t="shared" si="104"/>
        <v>0.71</v>
      </c>
      <c r="T564" s="1048">
        <f t="shared" si="100"/>
        <v>-0.1</v>
      </c>
      <c r="U564" s="118"/>
      <c r="V564" s="995">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048">
        <f t="shared" si="104"/>
        <v>0.7</v>
      </c>
      <c r="K565" s="1048">
        <f t="shared" si="104"/>
        <v>0.7</v>
      </c>
      <c r="L565" s="1048">
        <f t="shared" si="104"/>
        <v>0.7</v>
      </c>
      <c r="M565" s="1048">
        <f t="shared" si="104"/>
        <v>0.7</v>
      </c>
      <c r="N565" s="1048">
        <f t="shared" si="104"/>
        <v>0.7</v>
      </c>
      <c r="O565" s="1048">
        <f t="shared" si="104"/>
        <v>0.7</v>
      </c>
      <c r="P565" s="1048">
        <f t="shared" si="104"/>
        <v>0.7</v>
      </c>
      <c r="Q565" s="1048">
        <f t="shared" si="104"/>
        <v>0.7</v>
      </c>
      <c r="T565" s="1048">
        <f t="shared" si="100"/>
        <v>-0.1</v>
      </c>
      <c r="U565" s="118"/>
      <c r="V565" s="995">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048">
        <f t="shared" si="104"/>
        <v>0.74</v>
      </c>
      <c r="K566" s="1048">
        <f t="shared" si="104"/>
        <v>0.74</v>
      </c>
      <c r="L566" s="1048">
        <f t="shared" si="104"/>
        <v>0.74</v>
      </c>
      <c r="M566" s="1048">
        <f t="shared" si="104"/>
        <v>0.74</v>
      </c>
      <c r="N566" s="1048">
        <f t="shared" si="104"/>
        <v>0.74</v>
      </c>
      <c r="O566" s="1048">
        <f t="shared" si="104"/>
        <v>0.74</v>
      </c>
      <c r="P566" s="1048">
        <f t="shared" si="104"/>
        <v>0.74</v>
      </c>
      <c r="Q566" s="1048">
        <f t="shared" si="104"/>
        <v>0.74</v>
      </c>
      <c r="T566" s="1048">
        <f t="shared" si="100"/>
        <v>-0.15</v>
      </c>
      <c r="U566" s="118"/>
      <c r="V566" s="995">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048">
        <f t="shared" si="104"/>
        <v>0.75</v>
      </c>
      <c r="K567" s="1048">
        <f t="shared" si="104"/>
        <v>0.75</v>
      </c>
      <c r="L567" s="1048">
        <f t="shared" si="104"/>
        <v>0.75</v>
      </c>
      <c r="M567" s="1048">
        <f t="shared" si="104"/>
        <v>0.75</v>
      </c>
      <c r="N567" s="1048">
        <f t="shared" si="104"/>
        <v>0.75</v>
      </c>
      <c r="O567" s="1048">
        <f t="shared" si="104"/>
        <v>0.75</v>
      </c>
      <c r="P567" s="1048">
        <f t="shared" si="104"/>
        <v>0.75</v>
      </c>
      <c r="Q567" s="1048">
        <f t="shared" si="104"/>
        <v>0.75</v>
      </c>
      <c r="R567" s="710"/>
      <c r="T567" s="1048">
        <f t="shared" si="100"/>
        <v>-0.17</v>
      </c>
      <c r="U567" s="118"/>
      <c r="V567" s="995">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3"/>
      <c r="H578" s="973"/>
      <c r="I578" s="973"/>
      <c r="J578" s="973"/>
      <c r="K578" s="973"/>
      <c r="L578" s="973"/>
      <c r="M578" s="973"/>
      <c r="N578" s="973"/>
      <c r="O578" s="973"/>
      <c r="P578" s="973"/>
      <c r="Q578" s="973"/>
      <c r="R578" s="973"/>
      <c r="S578" s="973"/>
      <c r="T578" s="973"/>
      <c r="U578" s="973"/>
      <c r="V578" s="973"/>
      <c r="W578" s="973"/>
      <c r="X578" s="973"/>
      <c r="Y578" s="973"/>
      <c r="Z578" s="973"/>
      <c r="AA578" s="973"/>
      <c r="AB578" s="973"/>
      <c r="AC578" s="973"/>
      <c r="AD578" s="973"/>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3"/>
      <c r="X579" s="973"/>
      <c r="Y579" s="973"/>
      <c r="Z579" s="973"/>
      <c r="AA579" s="973"/>
      <c r="AB579" s="973"/>
      <c r="AC579" s="973"/>
      <c r="AD579" s="973"/>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050">
        <f>J604</f>
        <v>0.47</v>
      </c>
      <c r="K614" s="1050">
        <f t="shared" ref="K614:L614" si="112">K604</f>
        <v>0.1</v>
      </c>
      <c r="L614" s="1051">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050">
        <f t="shared" ref="J615:L630" si="113">J605</f>
        <v>0.6</v>
      </c>
      <c r="K615" s="1050">
        <f t="shared" si="113"/>
        <v>0.1</v>
      </c>
      <c r="L615" s="1051">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050">
        <f t="shared" si="113"/>
        <v>0.61</v>
      </c>
      <c r="K616" s="1050">
        <f t="shared" si="113"/>
        <v>0.1</v>
      </c>
      <c r="L616" s="1051">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050">
        <f t="shared" si="113"/>
        <v>0.6</v>
      </c>
      <c r="K617" s="1050">
        <f t="shared" si="113"/>
        <v>0.1</v>
      </c>
      <c r="L617" s="1051">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050">
        <f t="shared" si="113"/>
        <v>0.6</v>
      </c>
      <c r="K618" s="1050">
        <f t="shared" si="113"/>
        <v>0.1</v>
      </c>
      <c r="L618" s="1051">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050">
        <f t="shared" si="113"/>
        <v>0.56999999999999995</v>
      </c>
      <c r="K619" s="1050">
        <f t="shared" si="113"/>
        <v>0.14000000000000001</v>
      </c>
      <c r="L619" s="1051">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050">
        <f t="shared" si="113"/>
        <v>0.54</v>
      </c>
      <c r="K620" s="1050">
        <f t="shared" si="113"/>
        <v>0.14000000000000001</v>
      </c>
      <c r="L620" s="1051">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050">
        <f t="shared" si="113"/>
        <v>0.53</v>
      </c>
      <c r="K621" s="1050">
        <f t="shared" si="113"/>
        <v>0.14000000000000001</v>
      </c>
      <c r="L621" s="1051">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050">
        <f t="shared" si="113"/>
        <v>0.52</v>
      </c>
      <c r="K622" s="1050">
        <f t="shared" si="113"/>
        <v>0.14000000000000001</v>
      </c>
      <c r="L622" s="1051">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050">
        <f t="shared" si="113"/>
        <v>0.52</v>
      </c>
      <c r="K623" s="1050">
        <f t="shared" si="113"/>
        <v>0.12</v>
      </c>
      <c r="L623" s="1051">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050">
        <f t="shared" si="113"/>
        <v>0.47</v>
      </c>
      <c r="K624" s="1050">
        <f t="shared" si="113"/>
        <v>0.1</v>
      </c>
      <c r="L624" s="1051">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050">
        <f t="shared" si="113"/>
        <v>0.6</v>
      </c>
      <c r="K625" s="1050">
        <f t="shared" si="113"/>
        <v>0.1</v>
      </c>
      <c r="L625" s="1051">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050">
        <f t="shared" si="113"/>
        <v>0.61</v>
      </c>
      <c r="K626" s="1050">
        <f t="shared" si="113"/>
        <v>0.1</v>
      </c>
      <c r="L626" s="1051">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050">
        <f t="shared" si="113"/>
        <v>0.6</v>
      </c>
      <c r="K627" s="1050">
        <f t="shared" si="113"/>
        <v>0.1</v>
      </c>
      <c r="L627" s="1051">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050">
        <f t="shared" si="113"/>
        <v>0.6</v>
      </c>
      <c r="K628" s="1050">
        <f t="shared" si="113"/>
        <v>0.1</v>
      </c>
      <c r="L628" s="1051">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050">
        <f t="shared" si="113"/>
        <v>0.56999999999999995</v>
      </c>
      <c r="K629" s="1050">
        <f t="shared" si="113"/>
        <v>0.14000000000000001</v>
      </c>
      <c r="L629" s="1051">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050">
        <f t="shared" si="113"/>
        <v>0.54</v>
      </c>
      <c r="K630" s="1050">
        <f t="shared" si="113"/>
        <v>0.14000000000000001</v>
      </c>
      <c r="L630" s="1051">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050">
        <f t="shared" ref="J631:L646" si="116">J621</f>
        <v>0.53</v>
      </c>
      <c r="K631" s="1050">
        <f t="shared" si="116"/>
        <v>0.14000000000000001</v>
      </c>
      <c r="L631" s="1051">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050">
        <f t="shared" si="116"/>
        <v>0.52</v>
      </c>
      <c r="K632" s="1050">
        <f t="shared" si="116"/>
        <v>0.14000000000000001</v>
      </c>
      <c r="L632" s="1051">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050">
        <f t="shared" si="116"/>
        <v>0.52</v>
      </c>
      <c r="K633" s="1050">
        <f t="shared" si="116"/>
        <v>0.12</v>
      </c>
      <c r="L633" s="1051">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050">
        <f t="shared" si="116"/>
        <v>0.47</v>
      </c>
      <c r="K634" s="1050">
        <f t="shared" si="116"/>
        <v>0.1</v>
      </c>
      <c r="L634" s="1051">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050">
        <f t="shared" si="116"/>
        <v>0.6</v>
      </c>
      <c r="K635" s="1050">
        <f t="shared" si="116"/>
        <v>0.1</v>
      </c>
      <c r="L635" s="1051">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050">
        <f t="shared" si="116"/>
        <v>0.61</v>
      </c>
      <c r="K636" s="1050">
        <f t="shared" si="116"/>
        <v>0.1</v>
      </c>
      <c r="L636" s="1051">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050">
        <f t="shared" si="116"/>
        <v>0.6</v>
      </c>
      <c r="K637" s="1050">
        <f t="shared" si="116"/>
        <v>0.1</v>
      </c>
      <c r="L637" s="1051">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050">
        <f t="shared" si="116"/>
        <v>0.6</v>
      </c>
      <c r="K638" s="1050">
        <f t="shared" si="116"/>
        <v>0.1</v>
      </c>
      <c r="L638" s="1051">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050">
        <f t="shared" si="116"/>
        <v>0.56999999999999995</v>
      </c>
      <c r="K639" s="1050">
        <f t="shared" si="116"/>
        <v>0.14000000000000001</v>
      </c>
      <c r="L639" s="1051">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050">
        <f t="shared" si="116"/>
        <v>0.54</v>
      </c>
      <c r="K640" s="1050">
        <f t="shared" si="116"/>
        <v>0.14000000000000001</v>
      </c>
      <c r="L640" s="1051">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050">
        <f t="shared" si="116"/>
        <v>0.53</v>
      </c>
      <c r="K641" s="1050">
        <f t="shared" si="116"/>
        <v>0.14000000000000001</v>
      </c>
      <c r="L641" s="1051">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050">
        <f t="shared" si="116"/>
        <v>0.52</v>
      </c>
      <c r="K642" s="1050">
        <f t="shared" si="116"/>
        <v>0.14000000000000001</v>
      </c>
      <c r="L642" s="1051">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050">
        <f t="shared" si="116"/>
        <v>0.52</v>
      </c>
      <c r="K643" s="1050">
        <f t="shared" si="116"/>
        <v>0.12</v>
      </c>
      <c r="L643" s="1051">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050">
        <f t="shared" si="116"/>
        <v>0.47</v>
      </c>
      <c r="K644" s="1050">
        <f t="shared" si="116"/>
        <v>0.1</v>
      </c>
      <c r="L644" s="1051">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050">
        <f t="shared" si="116"/>
        <v>0.6</v>
      </c>
      <c r="K645" s="1050">
        <f t="shared" si="116"/>
        <v>0.1</v>
      </c>
      <c r="L645" s="1051">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050">
        <f t="shared" si="116"/>
        <v>0.61</v>
      </c>
      <c r="K646" s="1050">
        <f t="shared" si="116"/>
        <v>0.1</v>
      </c>
      <c r="L646" s="1051">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050">
        <f t="shared" ref="J647:L662" si="119">J637</f>
        <v>0.6</v>
      </c>
      <c r="K647" s="1050">
        <f t="shared" si="119"/>
        <v>0.1</v>
      </c>
      <c r="L647" s="1051">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050">
        <f t="shared" si="119"/>
        <v>0.6</v>
      </c>
      <c r="K648" s="1050">
        <f t="shared" si="119"/>
        <v>0.1</v>
      </c>
      <c r="L648" s="1051">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050">
        <f t="shared" si="119"/>
        <v>0.56999999999999995</v>
      </c>
      <c r="K649" s="1050">
        <f t="shared" si="119"/>
        <v>0.14000000000000001</v>
      </c>
      <c r="L649" s="1051">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050">
        <f t="shared" si="119"/>
        <v>0.54</v>
      </c>
      <c r="K650" s="1050">
        <f t="shared" si="119"/>
        <v>0.14000000000000001</v>
      </c>
      <c r="L650" s="1051">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050">
        <f t="shared" si="119"/>
        <v>0.53</v>
      </c>
      <c r="K651" s="1050">
        <f t="shared" si="119"/>
        <v>0.14000000000000001</v>
      </c>
      <c r="L651" s="1051">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050">
        <f t="shared" si="119"/>
        <v>0.52</v>
      </c>
      <c r="K652" s="1050">
        <f t="shared" si="119"/>
        <v>0.14000000000000001</v>
      </c>
      <c r="L652" s="1051">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050">
        <f t="shared" si="119"/>
        <v>0.52</v>
      </c>
      <c r="K653" s="1050">
        <f t="shared" si="119"/>
        <v>0.12</v>
      </c>
      <c r="L653" s="1051">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050">
        <f t="shared" si="119"/>
        <v>0.47</v>
      </c>
      <c r="K654" s="1050">
        <f t="shared" si="119"/>
        <v>0.1</v>
      </c>
      <c r="L654" s="1051">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050">
        <f t="shared" si="119"/>
        <v>0.6</v>
      </c>
      <c r="K655" s="1050">
        <f t="shared" si="119"/>
        <v>0.1</v>
      </c>
      <c r="L655" s="1051">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050">
        <f t="shared" si="119"/>
        <v>0.61</v>
      </c>
      <c r="K656" s="1050">
        <f t="shared" si="119"/>
        <v>0.1</v>
      </c>
      <c r="L656" s="1051">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050">
        <f t="shared" si="119"/>
        <v>0.6</v>
      </c>
      <c r="K657" s="1050">
        <f t="shared" si="119"/>
        <v>0.1</v>
      </c>
      <c r="L657" s="1051">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050">
        <f t="shared" si="119"/>
        <v>0.6</v>
      </c>
      <c r="K658" s="1050">
        <f t="shared" si="119"/>
        <v>0.1</v>
      </c>
      <c r="L658" s="1051">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050">
        <f t="shared" si="119"/>
        <v>0.56999999999999995</v>
      </c>
      <c r="K659" s="1050">
        <f t="shared" si="119"/>
        <v>0.14000000000000001</v>
      </c>
      <c r="L659" s="1051">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050">
        <f t="shared" si="119"/>
        <v>0.54</v>
      </c>
      <c r="K660" s="1050">
        <f t="shared" si="119"/>
        <v>0.14000000000000001</v>
      </c>
      <c r="L660" s="1051">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050">
        <f t="shared" si="119"/>
        <v>0.53</v>
      </c>
      <c r="K661" s="1050">
        <f t="shared" si="119"/>
        <v>0.14000000000000001</v>
      </c>
      <c r="L661" s="1051">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050">
        <f t="shared" si="119"/>
        <v>0.52</v>
      </c>
      <c r="K662" s="1050">
        <f t="shared" si="119"/>
        <v>0.14000000000000001</v>
      </c>
      <c r="L662" s="1051">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050">
        <f t="shared" ref="J663:L678" si="120">J653</f>
        <v>0.52</v>
      </c>
      <c r="K663" s="1050">
        <f t="shared" si="120"/>
        <v>0.12</v>
      </c>
      <c r="L663" s="1051">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050">
        <f t="shared" si="120"/>
        <v>0.47</v>
      </c>
      <c r="K664" s="1050">
        <f t="shared" si="120"/>
        <v>0.1</v>
      </c>
      <c r="L664" s="1051">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050">
        <f t="shared" si="120"/>
        <v>0.6</v>
      </c>
      <c r="K665" s="1050">
        <f t="shared" si="120"/>
        <v>0.1</v>
      </c>
      <c r="L665" s="1051">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050">
        <f t="shared" si="120"/>
        <v>0.61</v>
      </c>
      <c r="K666" s="1050">
        <f t="shared" si="120"/>
        <v>0.1</v>
      </c>
      <c r="L666" s="1051">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050">
        <f t="shared" si="120"/>
        <v>0.6</v>
      </c>
      <c r="K667" s="1050">
        <f t="shared" si="120"/>
        <v>0.1</v>
      </c>
      <c r="L667" s="1051">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050">
        <f t="shared" si="120"/>
        <v>0.6</v>
      </c>
      <c r="K668" s="1050">
        <f t="shared" si="120"/>
        <v>0.1</v>
      </c>
      <c r="L668" s="1051">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050">
        <f t="shared" si="120"/>
        <v>0.56999999999999995</v>
      </c>
      <c r="K669" s="1050">
        <f t="shared" si="120"/>
        <v>0.14000000000000001</v>
      </c>
      <c r="L669" s="1051">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050">
        <f t="shared" si="120"/>
        <v>0.54</v>
      </c>
      <c r="K670" s="1050">
        <f t="shared" si="120"/>
        <v>0.14000000000000001</v>
      </c>
      <c r="L670" s="1051">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050">
        <f t="shared" si="120"/>
        <v>0.53</v>
      </c>
      <c r="K671" s="1050">
        <f t="shared" si="120"/>
        <v>0.14000000000000001</v>
      </c>
      <c r="L671" s="1051">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050">
        <f t="shared" si="120"/>
        <v>0.52</v>
      </c>
      <c r="K672" s="1050">
        <f t="shared" si="120"/>
        <v>0.14000000000000001</v>
      </c>
      <c r="L672" s="1051">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050">
        <f t="shared" si="120"/>
        <v>0.52</v>
      </c>
      <c r="K673" s="1050">
        <f t="shared" si="120"/>
        <v>0.12</v>
      </c>
      <c r="L673" s="1051">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050">
        <f t="shared" si="120"/>
        <v>0.47</v>
      </c>
      <c r="K674" s="1050">
        <f t="shared" si="120"/>
        <v>0.1</v>
      </c>
      <c r="L674" s="1051">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050">
        <f t="shared" si="120"/>
        <v>0.6</v>
      </c>
      <c r="K675" s="1050">
        <f t="shared" si="120"/>
        <v>0.1</v>
      </c>
      <c r="L675" s="1051">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050">
        <f t="shared" si="120"/>
        <v>0.61</v>
      </c>
      <c r="K676" s="1050">
        <f t="shared" si="120"/>
        <v>0.1</v>
      </c>
      <c r="L676" s="1051">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050">
        <f t="shared" si="120"/>
        <v>0.6</v>
      </c>
      <c r="K677" s="1050">
        <f t="shared" si="120"/>
        <v>0.1</v>
      </c>
      <c r="L677" s="1051">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050">
        <f t="shared" si="120"/>
        <v>0.6</v>
      </c>
      <c r="K678" s="1050">
        <f t="shared" si="120"/>
        <v>0.1</v>
      </c>
      <c r="L678" s="1051">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050">
        <f t="shared" ref="J679:L694" si="125">J669</f>
        <v>0.56999999999999995</v>
      </c>
      <c r="K679" s="1050">
        <f t="shared" si="125"/>
        <v>0.14000000000000001</v>
      </c>
      <c r="L679" s="1051">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050">
        <f t="shared" si="125"/>
        <v>0.54</v>
      </c>
      <c r="K680" s="1050">
        <f t="shared" si="125"/>
        <v>0.14000000000000001</v>
      </c>
      <c r="L680" s="1051">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050">
        <f t="shared" si="125"/>
        <v>0.53</v>
      </c>
      <c r="K681" s="1050">
        <f t="shared" si="125"/>
        <v>0.14000000000000001</v>
      </c>
      <c r="L681" s="1051">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050">
        <f t="shared" si="125"/>
        <v>0.52</v>
      </c>
      <c r="K682" s="1050">
        <f t="shared" si="125"/>
        <v>0.14000000000000001</v>
      </c>
      <c r="L682" s="1051">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050">
        <f t="shared" si="125"/>
        <v>0.52</v>
      </c>
      <c r="K683" s="1050">
        <f t="shared" si="125"/>
        <v>0.12</v>
      </c>
      <c r="L683" s="1051">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050">
        <f t="shared" si="125"/>
        <v>0.47</v>
      </c>
      <c r="K684" s="1050">
        <f t="shared" si="125"/>
        <v>0.1</v>
      </c>
      <c r="L684" s="1051">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050">
        <f t="shared" si="125"/>
        <v>0.6</v>
      </c>
      <c r="K685" s="1050">
        <f t="shared" si="125"/>
        <v>0.1</v>
      </c>
      <c r="L685" s="1051">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050">
        <f t="shared" si="125"/>
        <v>0.61</v>
      </c>
      <c r="K686" s="1050">
        <f t="shared" si="125"/>
        <v>0.1</v>
      </c>
      <c r="L686" s="1051">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050">
        <f t="shared" si="125"/>
        <v>0.6</v>
      </c>
      <c r="K687" s="1050">
        <f t="shared" si="125"/>
        <v>0.1</v>
      </c>
      <c r="L687" s="1051">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050">
        <f t="shared" si="125"/>
        <v>0.6</v>
      </c>
      <c r="K688" s="1050">
        <f t="shared" si="125"/>
        <v>0.1</v>
      </c>
      <c r="L688" s="1051">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050">
        <f t="shared" si="125"/>
        <v>0.56999999999999995</v>
      </c>
      <c r="K689" s="1050">
        <f t="shared" si="125"/>
        <v>0.14000000000000001</v>
      </c>
      <c r="L689" s="1051">
        <f t="shared" si="125"/>
        <v>5000</v>
      </c>
      <c r="M689" s="980"/>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050">
        <f t="shared" si="125"/>
        <v>0.54</v>
      </c>
      <c r="K690" s="1050">
        <f t="shared" si="125"/>
        <v>0.14000000000000001</v>
      </c>
      <c r="L690" s="1051">
        <f t="shared" si="125"/>
        <v>3000</v>
      </c>
      <c r="M690" s="980"/>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050">
        <f t="shared" si="125"/>
        <v>0.53</v>
      </c>
      <c r="K691" s="1050">
        <f t="shared" si="125"/>
        <v>0.14000000000000001</v>
      </c>
      <c r="L691" s="1051">
        <f t="shared" si="125"/>
        <v>1500</v>
      </c>
      <c r="M691" s="980"/>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050">
        <f t="shared" si="125"/>
        <v>0.52</v>
      </c>
      <c r="K692" s="1050">
        <f t="shared" si="125"/>
        <v>0.14000000000000001</v>
      </c>
      <c r="L692" s="1051">
        <f t="shared" si="125"/>
        <v>1000</v>
      </c>
      <c r="M692" s="980"/>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050">
        <f t="shared" si="125"/>
        <v>0.52</v>
      </c>
      <c r="K693" s="1050">
        <f t="shared" si="125"/>
        <v>0.12</v>
      </c>
      <c r="L693" s="1051">
        <f t="shared" si="125"/>
        <v>750</v>
      </c>
      <c r="M693" s="980"/>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050">
        <f t="shared" si="125"/>
        <v>0.47</v>
      </c>
      <c r="K694" s="1050">
        <f t="shared" si="125"/>
        <v>0.1</v>
      </c>
      <c r="L694" s="1051">
        <f t="shared" si="125"/>
        <v>300</v>
      </c>
      <c r="M694" s="980"/>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050">
        <f t="shared" ref="J695:L703" si="128">J685</f>
        <v>0.6</v>
      </c>
      <c r="K695" s="1050">
        <f t="shared" si="128"/>
        <v>0.1</v>
      </c>
      <c r="L695" s="1051">
        <f t="shared" si="128"/>
        <v>250</v>
      </c>
      <c r="M695" s="980"/>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050">
        <f t="shared" si="128"/>
        <v>0.61</v>
      </c>
      <c r="K696" s="1050">
        <f t="shared" si="128"/>
        <v>0.1</v>
      </c>
      <c r="L696" s="1051">
        <f t="shared" si="128"/>
        <v>250</v>
      </c>
      <c r="M696" s="980"/>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050">
        <f t="shared" si="128"/>
        <v>0.6</v>
      </c>
      <c r="K697" s="1050">
        <f t="shared" si="128"/>
        <v>0.1</v>
      </c>
      <c r="L697" s="1051">
        <f t="shared" si="128"/>
        <v>250</v>
      </c>
      <c r="M697" s="980"/>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050">
        <f t="shared" si="128"/>
        <v>0.6</v>
      </c>
      <c r="K698" s="1050">
        <f t="shared" si="128"/>
        <v>0.1</v>
      </c>
      <c r="L698" s="1051">
        <f t="shared" si="128"/>
        <v>2000</v>
      </c>
      <c r="M698" s="980"/>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050">
        <f t="shared" si="128"/>
        <v>0.56999999999999995</v>
      </c>
      <c r="K699" s="1050">
        <f t="shared" si="128"/>
        <v>0.14000000000000001</v>
      </c>
      <c r="L699" s="1051">
        <f t="shared" si="128"/>
        <v>5000</v>
      </c>
      <c r="M699" s="980"/>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050">
        <f t="shared" si="128"/>
        <v>0.54</v>
      </c>
      <c r="K700" s="1050">
        <f t="shared" si="128"/>
        <v>0.14000000000000001</v>
      </c>
      <c r="L700" s="1051">
        <f t="shared" si="128"/>
        <v>3000</v>
      </c>
      <c r="M700" s="980"/>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050">
        <f t="shared" si="128"/>
        <v>0.53</v>
      </c>
      <c r="K701" s="1050">
        <f t="shared" si="128"/>
        <v>0.14000000000000001</v>
      </c>
      <c r="L701" s="1051">
        <f t="shared" si="128"/>
        <v>1500</v>
      </c>
      <c r="M701" s="980"/>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050">
        <f t="shared" si="128"/>
        <v>0.52</v>
      </c>
      <c r="K702" s="1050">
        <f t="shared" si="128"/>
        <v>0.14000000000000001</v>
      </c>
      <c r="L702" s="1051">
        <f t="shared" si="128"/>
        <v>1000</v>
      </c>
      <c r="M702" s="980"/>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050">
        <f t="shared" si="128"/>
        <v>0.52</v>
      </c>
      <c r="K703" s="1050">
        <f t="shared" si="128"/>
        <v>0.12</v>
      </c>
      <c r="L703" s="1051">
        <f t="shared" si="128"/>
        <v>750</v>
      </c>
      <c r="M703" s="980"/>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59"/>
      <c r="M719" s="1060"/>
      <c r="N719" s="1060"/>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4"/>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4"/>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4"/>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4"/>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89" priority="29">
      <formula>J$128&lt;MIN(i_date_node_zm)</formula>
    </cfRule>
  </conditionalFormatting>
  <conditionalFormatting sqref="M413:M422 K413:K422">
    <cfRule type="expression" dxfId="88" priority="28" stopIfTrue="1">
      <formula>OR($M$429:$M444=1)</formula>
    </cfRule>
  </conditionalFormatting>
  <conditionalFormatting sqref="K445:K454">
    <cfRule type="expression" dxfId="87" priority="27" stopIfTrue="1">
      <formula>OR($M$429:$M445=1)</formula>
    </cfRule>
  </conditionalFormatting>
  <conditionalFormatting sqref="J468:N477 P468:Q477">
    <cfRule type="expression" dxfId="86" priority="26" stopIfTrue="1">
      <formula>OR($M$429:$M444=1)</formula>
    </cfRule>
  </conditionalFormatting>
  <conditionalFormatting sqref="J478:Q567 T478:T567">
    <cfRule type="expression" dxfId="85" priority="25" stopIfTrue="1">
      <formula>OR($N$429:$N444=1)</formula>
    </cfRule>
  </conditionalFormatting>
  <conditionalFormatting sqref="J488:N497">
    <cfRule type="expression" dxfId="84" priority="24" stopIfTrue="1">
      <formula>OR($N$429:$N444=1)</formula>
    </cfRule>
  </conditionalFormatting>
  <conditionalFormatting sqref="J498:N507">
    <cfRule type="expression" dxfId="83" priority="23" stopIfTrue="1">
      <formula>OR($N$429:$N444=1)</formula>
    </cfRule>
  </conditionalFormatting>
  <conditionalFormatting sqref="J508:N517">
    <cfRule type="expression" dxfId="82" priority="22" stopIfTrue="1">
      <formula>OR($N$429:$N444=1)</formula>
    </cfRule>
  </conditionalFormatting>
  <conditionalFormatting sqref="J518:N527">
    <cfRule type="expression" dxfId="81" priority="21" stopIfTrue="1">
      <formula>OR($N$429:$N444=1)</formula>
    </cfRule>
  </conditionalFormatting>
  <conditionalFormatting sqref="J528:N537">
    <cfRule type="expression" dxfId="80" priority="20" stopIfTrue="1">
      <formula>OR($N$429:$N444=1)</formula>
    </cfRule>
  </conditionalFormatting>
  <conditionalFormatting sqref="J538:N547">
    <cfRule type="expression" dxfId="79" priority="19" stopIfTrue="1">
      <formula>OR($N$429:$N444=1)</formula>
    </cfRule>
  </conditionalFormatting>
  <conditionalFormatting sqref="J548:N557">
    <cfRule type="expression" dxfId="78" priority="18" stopIfTrue="1">
      <formula>OR($N$429:$N444=1)</formula>
    </cfRule>
  </conditionalFormatting>
  <conditionalFormatting sqref="J558:N567">
    <cfRule type="expression" dxfId="77" priority="17" stopIfTrue="1">
      <formula>OR($N$429:$N444=1)</formula>
    </cfRule>
  </conditionalFormatting>
  <conditionalFormatting sqref="O468:O477">
    <cfRule type="expression" dxfId="76" priority="16" stopIfTrue="1">
      <formula>OR($M$429:$M444=1)</formula>
    </cfRule>
  </conditionalFormatting>
  <conditionalFormatting sqref="O479:Q487">
    <cfRule type="expression" dxfId="75" priority="15" stopIfTrue="1">
      <formula>OR($N$429:$N445=1)</formula>
    </cfRule>
  </conditionalFormatting>
  <conditionalFormatting sqref="O488:Q497">
    <cfRule type="expression" dxfId="74" priority="14" stopIfTrue="1">
      <formula>OR($N$429:$N444=1)</formula>
    </cfRule>
  </conditionalFormatting>
  <conditionalFormatting sqref="O498:Q507">
    <cfRule type="expression" dxfId="73" priority="13" stopIfTrue="1">
      <formula>OR($N$429:$N444=1)</formula>
    </cfRule>
  </conditionalFormatting>
  <conditionalFormatting sqref="O508:Q517">
    <cfRule type="expression" dxfId="72" priority="12" stopIfTrue="1">
      <formula>OR($N$429:$N444=1)</formula>
    </cfRule>
  </conditionalFormatting>
  <conditionalFormatting sqref="O518:Q527">
    <cfRule type="expression" dxfId="71" priority="11" stopIfTrue="1">
      <formula>OR($N$429:$N444=1)</formula>
    </cfRule>
  </conditionalFormatting>
  <conditionalFormatting sqref="O528:Q537">
    <cfRule type="expression" dxfId="70" priority="10" stopIfTrue="1">
      <formula>OR($N$429:$N444=1)</formula>
    </cfRule>
  </conditionalFormatting>
  <conditionalFormatting sqref="O538:Q547">
    <cfRule type="expression" dxfId="69" priority="9" stopIfTrue="1">
      <formula>OR($N$429:$N444=1)</formula>
    </cfRule>
  </conditionalFormatting>
  <conditionalFormatting sqref="O548:Q557">
    <cfRule type="expression" dxfId="68" priority="8" stopIfTrue="1">
      <formula>OR($N$429:$N444=1)</formula>
    </cfRule>
  </conditionalFormatting>
  <conditionalFormatting sqref="O558:Q567">
    <cfRule type="expression" dxfId="67" priority="7" stopIfTrue="1">
      <formula>OR($N$429:$N444=1)</formula>
    </cfRule>
  </conditionalFormatting>
  <conditionalFormatting sqref="T468:T477">
    <cfRule type="expression" dxfId="66" priority="6" stopIfTrue="1">
      <formula>OR($M$429:$M444=1)</formula>
    </cfRule>
  </conditionalFormatting>
  <conditionalFormatting sqref="V468:V477">
    <cfRule type="expression" dxfId="65" priority="5" stopIfTrue="1">
      <formula>OR($M$429:$M444=1)</formula>
    </cfRule>
  </conditionalFormatting>
  <conditionalFormatting sqref="P615:P623 P625:P633 P635:P643 P645:P653 P655:P663 P665:P673 P675:P683 P685:P693 P695:P703">
    <cfRule type="expression" dxfId="64" priority="3" stopIfTrue="1">
      <formula>AND(P615&gt;$R615,NOT(OR($N$430:$N$61090=1)))</formula>
    </cfRule>
  </conditionalFormatting>
  <conditionalFormatting sqref="N614:N703 P614:P703">
    <cfRule type="expression" dxfId="63" priority="4" stopIfTrue="1">
      <formula>AND(N614&lt;$S614,NOT(OR($N$430:$N$61090=1)))</formula>
    </cfRule>
  </conditionalFormatting>
  <conditionalFormatting sqref="N604:N613">
    <cfRule type="expression" dxfId="62" priority="1" stopIfTrue="1">
      <formula>AND(N604&lt;$S604,OFFSET($M$430,$AD604,$AC604,1,1)&gt;0)</formula>
    </cfRule>
  </conditionalFormatting>
  <conditionalFormatting sqref="P604:P613">
    <cfRule type="expression" dxfId="61"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sheetPr codeName="Sheet12"/>
  <dimension ref="A1:BJ1011"/>
  <sheetViews>
    <sheetView topLeftCell="A869" zoomScale="84" zoomScaleNormal="84" workbookViewId="0">
      <selection activeCell="K876" sqref="K876"/>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1180</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hidden="1"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hidden="1"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hidden="1"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hidden="1"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hidden="1"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hidden="1"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hidden="1"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hidden="1"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hidden="1"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hidden="1"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hidden="1"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hidden="1"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hidden="1"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hidden="1"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hidden="1"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hidden="1"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hidden="1"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hidden="1"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hidden="1"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hidden="1"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hidden="1"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hidden="1"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hidden="1"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hidden="1"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hidden="1"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hidden="1"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hidden="1"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hidden="1"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hidden="1"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hidden="1"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hidden="1"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hidden="1"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hidden="1"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hidden="1"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hidden="1"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hidden="1"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hidden="1"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hidden="1"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hidden="1"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hidden="1"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hidden="1"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hidden="1"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hidden="1"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hidden="1"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hidden="1"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hidden="1"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hidden="1"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hidden="1"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hidden="1"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hidden="1"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hidden="1"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hidden="1"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hidden="1"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hidden="1"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hidden="1"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hidden="1"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hidden="1"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hidden="1"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hidden="1"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hidden="1"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hidden="1"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hidden="1"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hidden="1"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hidden="1"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hidden="1"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hidden="1"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hidden="1"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hidden="1"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hidden="1"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hidden="1"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hidden="1"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hidden="1"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hidden="1"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hidden="1"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hidden="1"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hidden="1"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hidden="1"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hidden="1"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hidden="1"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hidden="1"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hidden="1"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hidden="1"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hidden="1"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hidden="1"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hidden="1"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hidden="1"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hidden="1"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hidden="1"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hidden="1"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hidden="1"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collapsed="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hidden="1"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hidden="1"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hidden="1"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hidden="1"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hidden="1"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hidden="1"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hidden="1"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hidden="1"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hidden="1"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hidden="1"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hidden="1"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hidden="1"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hidden="1"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hidden="1"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hidden="1"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hidden="1"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hidden="1"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hidden="1"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hidden="1"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hidden="1"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hidden="1"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hidden="1"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hidden="1"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hidden="1"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hidden="1"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hidden="1"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hidden="1"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hidden="1"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hidden="1"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hidden="1"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hidden="1"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hidden="1"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hidden="1"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hidden="1"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hidden="1"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hidden="1"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hidden="1"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hidden="1"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hidden="1"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hidden="1"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hidden="1"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hidden="1"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hidden="1"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hidden="1"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hidden="1"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hidden="1"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hidden="1"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hidden="1"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hidden="1"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hidden="1"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hidden="1"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hidden="1"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hidden="1"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hidden="1"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hidden="1"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hidden="1"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hidden="1"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hidden="1"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hidden="1"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hidden="1"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hidden="1"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hidden="1"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hidden="1"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hidden="1"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hidden="1"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hidden="1"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hidden="1"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hidden="1"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hidden="1"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hidden="1"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hidden="1"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hidden="1"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hidden="1"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hidden="1"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hidden="1"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hidden="1"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hidden="1"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hidden="1"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hidden="1"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hidden="1"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hidden="1"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hidden="1"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hidden="1"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hidden="1"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hidden="1"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hidden="1"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hidden="1"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hidden="1"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hidden="1"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hidden="1"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collapsed="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hidden="1"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hidden="1"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hidden="1"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hidden="1"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hidden="1"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hidden="1"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hidden="1"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hidden="1"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hidden="1"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hidden="1"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hidden="1"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hidden="1"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hidden="1"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hidden="1"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hidden="1"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hidden="1"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hidden="1"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hidden="1"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hidden="1"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hidden="1"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hidden="1"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hidden="1"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hidden="1"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hidden="1"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hidden="1"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hidden="1"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hidden="1"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hidden="1"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hidden="1"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hidden="1"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hidden="1"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hidden="1"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hidden="1"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hidden="1"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hidden="1"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hidden="1"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hidden="1"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hidden="1"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hidden="1"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hidden="1"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hidden="1"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hidden="1"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hidden="1"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hidden="1"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hidden="1"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hidden="1"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hidden="1"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hidden="1"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hidden="1"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hidden="1"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hidden="1"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hidden="1"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hidden="1"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hidden="1"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hidden="1"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hidden="1"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hidden="1"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hidden="1"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hidden="1"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hidden="1"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hidden="1"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hidden="1"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hidden="1"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hidden="1"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hidden="1"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hidden="1"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hidden="1"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hidden="1"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hidden="1"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hidden="1"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hidden="1"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hidden="1"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hidden="1"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hidden="1"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hidden="1"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hidden="1"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hidden="1"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hidden="1"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hidden="1"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hidden="1"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hidden="1"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hidden="1"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hidden="1"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hidden="1"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hidden="1"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hidden="1"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hidden="1"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hidden="1"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hidden="1"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hidden="1"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collapsed="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0.5</v>
      </c>
      <c r="K604" s="343">
        <v>0.1</v>
      </c>
      <c r="L604" s="631">
        <v>150</v>
      </c>
      <c r="M604" s="726"/>
      <c r="N604" s="765">
        <f t="shared" ref="N604:N667" si="74">$J604+$K604/2</f>
        <v>0.55000000000000004</v>
      </c>
      <c r="P604" s="765">
        <f t="shared" ref="P604:P667" si="75">$J604-$K604/2</f>
        <v>0.45</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hidden="1" customHeight="1" outlineLevel="2" x14ac:dyDescent="0.25">
      <c r="A614" s="135"/>
      <c r="B614" s="126"/>
      <c r="C614" s="108"/>
      <c r="D614" s="108"/>
      <c r="E614" s="108"/>
      <c r="F614" s="110"/>
      <c r="H614" s="137" t="s">
        <v>419</v>
      </c>
      <c r="I614" s="132" t="s">
        <v>406</v>
      </c>
      <c r="J614" s="1050">
        <f>J604</f>
        <v>0.5</v>
      </c>
      <c r="K614" s="1050">
        <f t="shared" ref="K614:L614" si="80">K604</f>
        <v>0.1</v>
      </c>
      <c r="L614" s="1051">
        <f t="shared" si="80"/>
        <v>150</v>
      </c>
      <c r="M614" s="726"/>
      <c r="N614" s="373">
        <f t="shared" si="74"/>
        <v>0.55000000000000004</v>
      </c>
      <c r="P614" s="373">
        <f t="shared" si="75"/>
        <v>0.45</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hidden="1"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hidden="1"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hidden="1"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hidden="1"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hidden="1"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hidden="1"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hidden="1"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hidden="1"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hidden="1"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hidden="1" customHeight="1" outlineLevel="2" x14ac:dyDescent="0.25">
      <c r="A624" s="135"/>
      <c r="B624" s="126"/>
      <c r="C624" s="108"/>
      <c r="D624" s="108"/>
      <c r="E624" s="108"/>
      <c r="F624" s="110"/>
      <c r="H624" s="137" t="s">
        <v>817</v>
      </c>
      <c r="I624" s="132" t="s">
        <v>406</v>
      </c>
      <c r="J624" s="1050">
        <f t="shared" si="81"/>
        <v>0.5</v>
      </c>
      <c r="K624" s="1050">
        <f t="shared" si="81"/>
        <v>0.1</v>
      </c>
      <c r="L624" s="1051">
        <f t="shared" si="81"/>
        <v>150</v>
      </c>
      <c r="M624" s="726"/>
      <c r="N624" s="373">
        <f t="shared" si="74"/>
        <v>0.55000000000000004</v>
      </c>
      <c r="P624" s="373">
        <f t="shared" si="75"/>
        <v>0.45</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hidden="1"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hidden="1"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hidden="1"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hidden="1"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hidden="1"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hidden="1"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hidden="1"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hidden="1"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hidden="1"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hidden="1" customHeight="1" outlineLevel="2" x14ac:dyDescent="0.25">
      <c r="A634" s="135"/>
      <c r="B634" s="126"/>
      <c r="C634" s="108"/>
      <c r="D634" s="108"/>
      <c r="E634" s="108"/>
      <c r="F634" s="110"/>
      <c r="H634" s="137" t="s">
        <v>818</v>
      </c>
      <c r="I634" s="132" t="s">
        <v>406</v>
      </c>
      <c r="J634" s="1050">
        <f t="shared" si="84"/>
        <v>0.5</v>
      </c>
      <c r="K634" s="1050">
        <f t="shared" si="84"/>
        <v>0.1</v>
      </c>
      <c r="L634" s="1051">
        <f t="shared" si="84"/>
        <v>150</v>
      </c>
      <c r="M634" s="726"/>
      <c r="N634" s="373">
        <f t="shared" si="74"/>
        <v>0.55000000000000004</v>
      </c>
      <c r="P634" s="373">
        <f t="shared" si="75"/>
        <v>0.45</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hidden="1"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hidden="1"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hidden="1"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hidden="1"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hidden="1"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hidden="1"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hidden="1"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hidden="1"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hidden="1"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hidden="1" customHeight="1" outlineLevel="2" x14ac:dyDescent="0.25">
      <c r="A644" s="135"/>
      <c r="B644" s="126"/>
      <c r="C644" s="108"/>
      <c r="D644" s="108"/>
      <c r="E644" s="108"/>
      <c r="F644" s="110"/>
      <c r="H644" s="137" t="s">
        <v>819</v>
      </c>
      <c r="I644" s="132" t="s">
        <v>406</v>
      </c>
      <c r="J644" s="1050">
        <f t="shared" si="84"/>
        <v>0.5</v>
      </c>
      <c r="K644" s="1050">
        <f t="shared" si="84"/>
        <v>0.1</v>
      </c>
      <c r="L644" s="1051">
        <f t="shared" si="84"/>
        <v>150</v>
      </c>
      <c r="M644" s="726"/>
      <c r="N644" s="373">
        <f t="shared" si="74"/>
        <v>0.55000000000000004</v>
      </c>
      <c r="P644" s="373">
        <f t="shared" si="75"/>
        <v>0.45</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hidden="1"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hidden="1"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hidden="1"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hidden="1"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hidden="1"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hidden="1"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hidden="1"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hidden="1"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hidden="1"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hidden="1" customHeight="1" outlineLevel="2" x14ac:dyDescent="0.25">
      <c r="A654" s="135"/>
      <c r="B654" s="126"/>
      <c r="C654" s="108"/>
      <c r="D654" s="108"/>
      <c r="E654" s="108"/>
      <c r="F654" s="110"/>
      <c r="H654" s="137" t="s">
        <v>820</v>
      </c>
      <c r="I654" s="132" t="s">
        <v>406</v>
      </c>
      <c r="J654" s="1050">
        <f t="shared" si="86"/>
        <v>0.5</v>
      </c>
      <c r="K654" s="1050">
        <f t="shared" si="86"/>
        <v>0.1</v>
      </c>
      <c r="L654" s="1051">
        <f t="shared" si="86"/>
        <v>150</v>
      </c>
      <c r="M654" s="726"/>
      <c r="N654" s="373">
        <f t="shared" si="74"/>
        <v>0.55000000000000004</v>
      </c>
      <c r="P654" s="373">
        <f t="shared" si="75"/>
        <v>0.45</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hidden="1"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hidden="1"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hidden="1"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hidden="1"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hidden="1"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hidden="1"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hidden="1"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hidden="1"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hidden="1"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hidden="1" customHeight="1" outlineLevel="2" x14ac:dyDescent="0.25">
      <c r="A664" s="135"/>
      <c r="B664" s="126"/>
      <c r="C664" s="108"/>
      <c r="D664" s="108"/>
      <c r="E664" s="108"/>
      <c r="F664" s="110"/>
      <c r="H664" s="137" t="s">
        <v>821</v>
      </c>
      <c r="I664" s="132" t="s">
        <v>406</v>
      </c>
      <c r="J664" s="1050">
        <f t="shared" si="87"/>
        <v>0.5</v>
      </c>
      <c r="K664" s="1050">
        <f t="shared" si="87"/>
        <v>0.1</v>
      </c>
      <c r="L664" s="1051">
        <f t="shared" si="87"/>
        <v>150</v>
      </c>
      <c r="M664" s="726"/>
      <c r="N664" s="373">
        <f t="shared" si="74"/>
        <v>0.55000000000000004</v>
      </c>
      <c r="P664" s="373">
        <f t="shared" si="75"/>
        <v>0.45</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hidden="1"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hidden="1"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hidden="1"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hidden="1"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hidden="1"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hidden="1"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hidden="1"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hidden="1"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hidden="1"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hidden="1" customHeight="1" outlineLevel="2" x14ac:dyDescent="0.25">
      <c r="A674" s="135"/>
      <c r="B674" s="126"/>
      <c r="C674" s="108"/>
      <c r="D674" s="108"/>
      <c r="E674" s="108"/>
      <c r="F674" s="110"/>
      <c r="H674" s="137" t="s">
        <v>822</v>
      </c>
      <c r="I674" s="132" t="s">
        <v>406</v>
      </c>
      <c r="J674" s="1050">
        <f t="shared" si="87"/>
        <v>0.5</v>
      </c>
      <c r="K674" s="1050">
        <f t="shared" si="87"/>
        <v>0.1</v>
      </c>
      <c r="L674" s="1051">
        <f t="shared" si="87"/>
        <v>150</v>
      </c>
      <c r="M674" s="726"/>
      <c r="N674" s="373">
        <f t="shared" si="88"/>
        <v>0.55000000000000004</v>
      </c>
      <c r="P674" s="373">
        <f t="shared" si="89"/>
        <v>0.45</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hidden="1"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hidden="1"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hidden="1"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hidden="1"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hidden="1"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hidden="1"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hidden="1"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hidden="1"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hidden="1"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hidden="1" customHeight="1" outlineLevel="2" x14ac:dyDescent="0.25">
      <c r="A684" s="135"/>
      <c r="B684" s="126"/>
      <c r="C684" s="108"/>
      <c r="D684" s="108"/>
      <c r="E684" s="108"/>
      <c r="F684" s="110"/>
      <c r="H684" s="137" t="s">
        <v>823</v>
      </c>
      <c r="I684" s="132" t="s">
        <v>406</v>
      </c>
      <c r="J684" s="1050">
        <f t="shared" si="92"/>
        <v>0.5</v>
      </c>
      <c r="K684" s="1050">
        <f t="shared" si="92"/>
        <v>0.1</v>
      </c>
      <c r="L684" s="1051">
        <f t="shared" si="92"/>
        <v>150</v>
      </c>
      <c r="M684" s="726"/>
      <c r="N684" s="373">
        <f t="shared" si="88"/>
        <v>0.55000000000000004</v>
      </c>
      <c r="P684" s="373">
        <f t="shared" si="89"/>
        <v>0.45</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hidden="1"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hidden="1"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hidden="1"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hidden="1"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hidden="1"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hidden="1"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hidden="1"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hidden="1"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hidden="1"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hidden="1" customHeight="1" outlineLevel="2" x14ac:dyDescent="0.25">
      <c r="A694" s="135"/>
      <c r="B694" s="126"/>
      <c r="C694" s="108"/>
      <c r="D694" s="108"/>
      <c r="E694" s="108"/>
      <c r="F694" s="110"/>
      <c r="H694" s="137" t="s">
        <v>824</v>
      </c>
      <c r="I694" s="132" t="s">
        <v>406</v>
      </c>
      <c r="J694" s="1050">
        <f t="shared" si="92"/>
        <v>0.5</v>
      </c>
      <c r="K694" s="1050">
        <f t="shared" si="92"/>
        <v>0.1</v>
      </c>
      <c r="L694" s="1051">
        <f t="shared" si="92"/>
        <v>150</v>
      </c>
      <c r="M694" s="980"/>
      <c r="N694" s="373">
        <f t="shared" si="88"/>
        <v>0.55000000000000004</v>
      </c>
      <c r="P694" s="373">
        <f t="shared" si="89"/>
        <v>0.45</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hidden="1"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hidden="1"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hidden="1"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hidden="1"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hidden="1"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hidden="1"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hidden="1"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hidden="1"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hidden="1"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collapsed="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hidden="1"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hidden="1"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hidden="1"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hidden="1"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hidden="1"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hidden="1"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hidden="1"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hidden="1"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hidden="1"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hidden="1"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hidden="1"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hidden="1"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hidden="1"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hidden="1"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hidden="1"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hidden="1"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hidden="1"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hidden="1"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hidden="1"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hidden="1"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hidden="1"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hidden="1"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hidden="1"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hidden="1"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hidden="1"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hidden="1"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hidden="1"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hidden="1"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hidden="1"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hidden="1"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hidden="1"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hidden="1"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hidden="1"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hidden="1"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hidden="1"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hidden="1"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hidden="1"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hidden="1"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hidden="1"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hidden="1"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hidden="1"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hidden="1"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hidden="1"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hidden="1"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hidden="1"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hidden="1"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hidden="1"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hidden="1"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hidden="1"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hidden="1"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hidden="1"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hidden="1"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hidden="1"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hidden="1"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hidden="1"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hidden="1"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hidden="1"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hidden="1"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hidden="1"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hidden="1"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hidden="1"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hidden="1"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hidden="1"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hidden="1"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hidden="1"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hidden="1"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hidden="1"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hidden="1"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hidden="1"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hidden="1"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hidden="1"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hidden="1"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hidden="1"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hidden="1"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hidden="1"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hidden="1"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hidden="1"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hidden="1"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hidden="1"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hidden="1"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hidden="1"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hidden="1"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hidden="1"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hidden="1"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hidden="1"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hidden="1"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hidden="1"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hidden="1"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hidden="1"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hidden="1"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collapsed="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500</v>
      </c>
      <c r="L876" s="5">
        <f t="shared" si="103"/>
        <v>500</v>
      </c>
      <c r="M876" s="5">
        <f t="shared" si="103"/>
        <v>500</v>
      </c>
      <c r="N876" s="5">
        <f t="shared" si="103"/>
        <v>500</v>
      </c>
      <c r="O876" s="5">
        <f t="shared" si="103"/>
        <v>500</v>
      </c>
      <c r="P876" s="5">
        <f t="shared" si="103"/>
        <v>500</v>
      </c>
      <c r="Q876" s="5">
        <f t="shared" si="103"/>
        <v>500</v>
      </c>
      <c r="R876" s="5">
        <f t="shared" si="103"/>
        <v>500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hidden="1"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hidden="1"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hidden="1"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hidden="1"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hidden="1"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hidden="1"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hidden="1"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hidden="1"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hidden="1"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hidden="1"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hidden="1"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hidden="1"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hidden="1"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hidden="1"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hidden="1"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hidden="1"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hidden="1"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hidden="1"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hidden="1"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hidden="1"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hidden="1"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hidden="1"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hidden="1"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hidden="1"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hidden="1"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hidden="1"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hidden="1"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hidden="1"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hidden="1"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hidden="1"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hidden="1"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hidden="1"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hidden="1"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hidden="1"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hidden="1"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hidden="1"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hidden="1"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hidden="1"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hidden="1"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hidden="1"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hidden="1"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hidden="1"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hidden="1"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hidden="1"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hidden="1"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hidden="1"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hidden="1"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hidden="1"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hidden="1"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hidden="1"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hidden="1"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hidden="1"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hidden="1"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hidden="1"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hidden="1"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hidden="1"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hidden="1"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hidden="1"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hidden="1"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hidden="1"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hidden="1"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hidden="1"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hidden="1"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hidden="1"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hidden="1"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hidden="1"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hidden="1"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hidden="1"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hidden="1"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hidden="1"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hidden="1"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hidden="1"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hidden="1"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hidden="1"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hidden="1"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hidden="1"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hidden="1"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hidden="1"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hidden="1"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hidden="1"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hidden="1"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hidden="1"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hidden="1"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hidden="1"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hidden="1"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hidden="1"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hidden="1"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hidden="1"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hidden="1"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hidden="1"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collapsed="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60" priority="28">
      <formula>J$128&lt;MIN(i_date_node_zm)</formula>
    </cfRule>
  </conditionalFormatting>
  <conditionalFormatting sqref="M413:M422 K413:K422">
    <cfRule type="expression" dxfId="59" priority="27" stopIfTrue="1">
      <formula>OR($M$429:$M444=1)</formula>
    </cfRule>
  </conditionalFormatting>
  <conditionalFormatting sqref="K445:K454">
    <cfRule type="expression" dxfId="58" priority="26" stopIfTrue="1">
      <formula>OR($M$429:$M445=1)</formula>
    </cfRule>
  </conditionalFormatting>
  <conditionalFormatting sqref="J478:Q567 T478:T567">
    <cfRule type="expression" dxfId="57" priority="25" stopIfTrue="1">
      <formula>OR($N$429:$N444=1)</formula>
    </cfRule>
  </conditionalFormatting>
  <conditionalFormatting sqref="J488:N497">
    <cfRule type="expression" dxfId="56" priority="24" stopIfTrue="1">
      <formula>OR($N$429:$N444=1)</formula>
    </cfRule>
  </conditionalFormatting>
  <conditionalFormatting sqref="J498:N507">
    <cfRule type="expression" dxfId="55" priority="23" stopIfTrue="1">
      <formula>OR($N$429:$N444=1)</formula>
    </cfRule>
  </conditionalFormatting>
  <conditionalFormatting sqref="J508:N517">
    <cfRule type="expression" dxfId="54" priority="22" stopIfTrue="1">
      <formula>OR($N$429:$N444=1)</formula>
    </cfRule>
  </conditionalFormatting>
  <conditionalFormatting sqref="J518:N527">
    <cfRule type="expression" dxfId="53" priority="21" stopIfTrue="1">
      <formula>OR($N$429:$N444=1)</formula>
    </cfRule>
  </conditionalFormatting>
  <conditionalFormatting sqref="J528:N537">
    <cfRule type="expression" dxfId="52" priority="20" stopIfTrue="1">
      <formula>OR($N$429:$N444=1)</formula>
    </cfRule>
  </conditionalFormatting>
  <conditionalFormatting sqref="J538:N547">
    <cfRule type="expression" dxfId="51" priority="19" stopIfTrue="1">
      <formula>OR($N$429:$N444=1)</formula>
    </cfRule>
  </conditionalFormatting>
  <conditionalFormatting sqref="J548:N557">
    <cfRule type="expression" dxfId="50" priority="18" stopIfTrue="1">
      <formula>OR($N$429:$N444=1)</formula>
    </cfRule>
  </conditionalFormatting>
  <conditionalFormatting sqref="J558:N567">
    <cfRule type="expression" dxfId="49" priority="17" stopIfTrue="1">
      <formula>OR($N$429:$N444=1)</formula>
    </cfRule>
  </conditionalFormatting>
  <conditionalFormatting sqref="O479:Q487">
    <cfRule type="expression" dxfId="48" priority="16" stopIfTrue="1">
      <formula>OR($N$429:$N445=1)</formula>
    </cfRule>
  </conditionalFormatting>
  <conditionalFormatting sqref="O488:Q497">
    <cfRule type="expression" dxfId="47" priority="15" stopIfTrue="1">
      <formula>OR($N$429:$N444=1)</formula>
    </cfRule>
  </conditionalFormatting>
  <conditionalFormatting sqref="O498:Q507">
    <cfRule type="expression" dxfId="46" priority="14" stopIfTrue="1">
      <formula>OR($N$429:$N444=1)</formula>
    </cfRule>
  </conditionalFormatting>
  <conditionalFormatting sqref="O508:Q517">
    <cfRule type="expression" dxfId="45" priority="13" stopIfTrue="1">
      <formula>OR($N$429:$N444=1)</formula>
    </cfRule>
  </conditionalFormatting>
  <conditionalFormatting sqref="O518:Q527">
    <cfRule type="expression" dxfId="44" priority="12" stopIfTrue="1">
      <formula>OR($N$429:$N444=1)</formula>
    </cfRule>
  </conditionalFormatting>
  <conditionalFormatting sqref="O528:Q537">
    <cfRule type="expression" dxfId="43" priority="11" stopIfTrue="1">
      <formula>OR($N$429:$N444=1)</formula>
    </cfRule>
  </conditionalFormatting>
  <conditionalFormatting sqref="O538:Q547">
    <cfRule type="expression" dxfId="42" priority="10" stopIfTrue="1">
      <formula>OR($N$429:$N444=1)</formula>
    </cfRule>
  </conditionalFormatting>
  <conditionalFormatting sqref="O548:Q557">
    <cfRule type="expression" dxfId="41" priority="9" stopIfTrue="1">
      <formula>OR($N$429:$N444=1)</formula>
    </cfRule>
  </conditionalFormatting>
  <conditionalFormatting sqref="O558:Q567">
    <cfRule type="expression" dxfId="40" priority="8" stopIfTrue="1">
      <formula>OR($N$429:$N444=1)</formula>
    </cfRule>
  </conditionalFormatting>
  <conditionalFormatting sqref="V468:V477">
    <cfRule type="expression" dxfId="39" priority="7" stopIfTrue="1">
      <formula>OR($M$429:$M444=1)</formula>
    </cfRule>
  </conditionalFormatting>
  <conditionalFormatting sqref="P615:P623 P625:P633 P635:P643 P645:P653 P655:P663 P665:P673 P675:P683 P685:P693 P695:P703">
    <cfRule type="expression" dxfId="38" priority="5" stopIfTrue="1">
      <formula>AND(P615&gt;$R615,NOT(OR($N$430:$N$61090=1)))</formula>
    </cfRule>
  </conditionalFormatting>
  <conditionalFormatting sqref="N614:N703 P614:P703">
    <cfRule type="expression" dxfId="37" priority="6" stopIfTrue="1">
      <formula>AND(N614&lt;$S614,NOT(OR($N$430:$N$61090=1)))</formula>
    </cfRule>
  </conditionalFormatting>
  <conditionalFormatting sqref="N604:N613">
    <cfRule type="expression" dxfId="36" priority="3" stopIfTrue="1">
      <formula>AND(N604&lt;$S604,OFFSET($M$430,$AD604,$AC604,1,1)&gt;0)</formula>
    </cfRule>
  </conditionalFormatting>
  <conditionalFormatting sqref="P604:P613">
    <cfRule type="expression" dxfId="35" priority="4" stopIfTrue="1">
      <formula>AND(P604&gt;$T604,OFFSET($M$430,$AD604,$AC604,1,1)&gt;0)</formula>
    </cfRule>
  </conditionalFormatting>
  <conditionalFormatting sqref="J468:N477 P468:Q477 T468:T477">
    <cfRule type="expression" dxfId="34" priority="2" stopIfTrue="1">
      <formula>OR($M$429:$M444=1)</formula>
    </cfRule>
  </conditionalFormatting>
  <conditionalFormatting sqref="O468:O477">
    <cfRule type="expression" dxfId="33"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sheetPr codeName="Sheet16"/>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1"/>
      <c r="H9" s="1041"/>
      <c r="I9" s="1041"/>
      <c r="J9" s="1041"/>
      <c r="K9" s="1041"/>
      <c r="L9" s="1041"/>
      <c r="M9" s="1041"/>
      <c r="N9" s="1041"/>
      <c r="O9" s="1041"/>
      <c r="P9" s="1041"/>
      <c r="Q9" s="1041"/>
      <c r="R9" s="1041"/>
      <c r="S9" s="1041"/>
      <c r="T9" s="1041"/>
      <c r="U9" s="1041"/>
      <c r="V9" s="1041"/>
      <c r="W9" s="1041"/>
      <c r="X9" s="1041"/>
      <c r="Y9" s="1041"/>
      <c r="Z9" s="1041"/>
      <c r="AA9" s="1041"/>
      <c r="AB9" s="1041"/>
      <c r="AC9" s="1041"/>
      <c r="AD9" s="1041"/>
      <c r="AE9" s="697"/>
      <c r="AF9" s="83"/>
    </row>
    <row r="10" spans="1:32" ht="13.15" customHeight="1" outlineLevel="1" x14ac:dyDescent="0.25">
      <c r="A10" s="693"/>
      <c r="B10" s="78"/>
      <c r="C10" s="702"/>
      <c r="D10" s="702"/>
      <c r="E10" s="702"/>
      <c r="F10" s="702"/>
      <c r="G10" s="702"/>
      <c r="H10" s="702"/>
      <c r="I10" s="702"/>
      <c r="J10" s="702"/>
      <c r="K10" s="702"/>
      <c r="L10" s="1041"/>
      <c r="M10" s="1041"/>
      <c r="N10" s="1041"/>
      <c r="O10" s="1041"/>
      <c r="P10" s="1041"/>
      <c r="Q10" s="1041"/>
      <c r="R10" s="1041"/>
      <c r="S10" s="1041"/>
      <c r="T10" s="1041"/>
      <c r="U10" s="1041"/>
      <c r="V10" s="1041"/>
      <c r="W10" s="1041"/>
      <c r="X10" s="1041"/>
      <c r="Y10" s="1041"/>
      <c r="Z10" s="1041"/>
      <c r="AA10" s="1041"/>
      <c r="AB10" s="1041"/>
      <c r="AC10" s="1041"/>
      <c r="AD10" s="1041"/>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0"/>
      <c r="AB11" s="1040"/>
      <c r="AC11" s="1040"/>
      <c r="AD11" s="1040"/>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0"/>
      <c r="AB12" s="1040"/>
      <c r="AC12" s="1040"/>
      <c r="AD12" s="1040"/>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0"/>
      <c r="AB13" s="1040"/>
      <c r="AC13" s="1040"/>
      <c r="AD13" s="1040"/>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4">
        <v>0</v>
      </c>
      <c r="L20" s="984">
        <v>0</v>
      </c>
      <c r="M20" s="984">
        <v>0</v>
      </c>
      <c r="N20" s="984">
        <v>0</v>
      </c>
      <c r="O20" s="984">
        <v>0</v>
      </c>
      <c r="P20" s="984">
        <v>1</v>
      </c>
      <c r="Q20" s="984">
        <v>1</v>
      </c>
      <c r="R20" s="984">
        <v>1</v>
      </c>
      <c r="S20" s="984">
        <v>1</v>
      </c>
      <c r="T20" s="984">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4">
        <v>1</v>
      </c>
      <c r="L21" s="984">
        <v>1</v>
      </c>
      <c r="M21" s="984">
        <v>1</v>
      </c>
      <c r="N21" s="984">
        <v>1</v>
      </c>
      <c r="O21" s="984">
        <v>1</v>
      </c>
      <c r="P21" s="984">
        <v>0</v>
      </c>
      <c r="Q21" s="984">
        <v>0</v>
      </c>
      <c r="R21" s="984">
        <v>1</v>
      </c>
      <c r="S21" s="984">
        <v>1</v>
      </c>
      <c r="T21" s="984">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4">
        <v>1</v>
      </c>
      <c r="L22" s="984">
        <v>1</v>
      </c>
      <c r="M22" s="984">
        <v>1</v>
      </c>
      <c r="N22" s="984">
        <v>1</v>
      </c>
      <c r="O22" s="984">
        <v>1</v>
      </c>
      <c r="P22" s="984">
        <v>1</v>
      </c>
      <c r="Q22" s="984">
        <v>1</v>
      </c>
      <c r="R22" s="984">
        <v>0</v>
      </c>
      <c r="S22" s="984">
        <v>0</v>
      </c>
      <c r="T22" s="984">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4">
        <v>1</v>
      </c>
      <c r="L23" s="984">
        <v>1</v>
      </c>
      <c r="M23" s="984">
        <v>1</v>
      </c>
      <c r="N23" s="984">
        <v>1</v>
      </c>
      <c r="O23" s="984">
        <v>1</v>
      </c>
      <c r="P23" s="984">
        <v>1</v>
      </c>
      <c r="Q23" s="984">
        <v>1</v>
      </c>
      <c r="R23" s="984">
        <v>1</v>
      </c>
      <c r="S23" s="984">
        <v>1</v>
      </c>
      <c r="T23" s="984">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4">
        <v>1</v>
      </c>
      <c r="L24" s="984">
        <v>1</v>
      </c>
      <c r="M24" s="984">
        <v>1</v>
      </c>
      <c r="N24" s="984">
        <v>1</v>
      </c>
      <c r="O24" s="984">
        <v>1</v>
      </c>
      <c r="P24" s="984">
        <v>1</v>
      </c>
      <c r="Q24" s="984">
        <v>1</v>
      </c>
      <c r="R24" s="984">
        <v>1</v>
      </c>
      <c r="S24" s="984">
        <v>1</v>
      </c>
      <c r="T24" s="984">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4">
        <v>1</v>
      </c>
      <c r="L25" s="984">
        <v>1</v>
      </c>
      <c r="M25" s="984">
        <v>1</v>
      </c>
      <c r="N25" s="984">
        <v>1</v>
      </c>
      <c r="O25" s="984">
        <v>1</v>
      </c>
      <c r="P25" s="984">
        <v>1</v>
      </c>
      <c r="Q25" s="984">
        <v>1</v>
      </c>
      <c r="R25" s="984">
        <v>1</v>
      </c>
      <c r="S25" s="984">
        <v>1</v>
      </c>
      <c r="T25" s="984">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4">
        <v>1</v>
      </c>
      <c r="L26" s="984">
        <v>1</v>
      </c>
      <c r="M26" s="984">
        <v>1</v>
      </c>
      <c r="N26" s="984">
        <v>1</v>
      </c>
      <c r="O26" s="984">
        <v>1</v>
      </c>
      <c r="P26" s="984">
        <v>1</v>
      </c>
      <c r="Q26" s="984">
        <v>1</v>
      </c>
      <c r="R26" s="984">
        <v>1</v>
      </c>
      <c r="S26" s="984">
        <v>1</v>
      </c>
      <c r="T26" s="984">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4">
        <v>1</v>
      </c>
      <c r="L27" s="984">
        <v>1</v>
      </c>
      <c r="M27" s="984">
        <v>1</v>
      </c>
      <c r="N27" s="984">
        <v>1</v>
      </c>
      <c r="O27" s="984">
        <v>1</v>
      </c>
      <c r="P27" s="984">
        <v>1</v>
      </c>
      <c r="Q27" s="984">
        <v>1</v>
      </c>
      <c r="R27" s="984">
        <v>1</v>
      </c>
      <c r="S27" s="984">
        <v>1</v>
      </c>
      <c r="T27" s="984">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4">
        <v>1</v>
      </c>
      <c r="L28" s="984">
        <v>1</v>
      </c>
      <c r="M28" s="984">
        <v>1</v>
      </c>
      <c r="N28" s="984">
        <v>1</v>
      </c>
      <c r="O28" s="984">
        <v>1</v>
      </c>
      <c r="P28" s="984">
        <v>1</v>
      </c>
      <c r="Q28" s="984">
        <v>1</v>
      </c>
      <c r="R28" s="984">
        <v>1</v>
      </c>
      <c r="S28" s="984">
        <v>1</v>
      </c>
      <c r="T28" s="984">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4">
        <v>1</v>
      </c>
      <c r="L29" s="984">
        <v>1</v>
      </c>
      <c r="M29" s="984">
        <v>1</v>
      </c>
      <c r="N29" s="984">
        <v>1</v>
      </c>
      <c r="O29" s="984">
        <v>1</v>
      </c>
      <c r="P29" s="984">
        <v>1</v>
      </c>
      <c r="Q29" s="984">
        <v>1</v>
      </c>
      <c r="R29" s="984">
        <v>1</v>
      </c>
      <c r="S29" s="984">
        <v>1</v>
      </c>
      <c r="T29" s="984">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1"/>
      <c r="H41" s="1041"/>
      <c r="I41" s="1041"/>
      <c r="J41" s="1041"/>
      <c r="K41" s="1041"/>
      <c r="L41" s="1041"/>
      <c r="M41" s="1041"/>
      <c r="N41" s="1041"/>
      <c r="O41" s="1041"/>
      <c r="P41" s="1041"/>
      <c r="Q41" s="1041"/>
      <c r="R41" s="1041"/>
      <c r="S41" s="1041"/>
      <c r="T41" s="1041"/>
      <c r="U41" s="1041"/>
      <c r="V41" s="1041"/>
      <c r="W41" s="1041"/>
      <c r="X41" s="1041"/>
      <c r="Y41" s="1041"/>
      <c r="Z41" s="1041"/>
      <c r="AA41" s="1041"/>
      <c r="AB41" s="1041"/>
      <c r="AC41" s="1041"/>
      <c r="AD41" s="1041"/>
      <c r="AE41" s="697"/>
      <c r="AF41" s="692"/>
    </row>
    <row r="42" spans="1:32" ht="13.15" customHeight="1" outlineLevel="1" x14ac:dyDescent="0.25">
      <c r="A42" s="693"/>
      <c r="B42" s="126"/>
      <c r="C42" s="702"/>
      <c r="D42" s="702"/>
      <c r="E42" s="702"/>
      <c r="F42" s="702"/>
      <c r="G42" s="702"/>
      <c r="H42" s="702"/>
      <c r="I42" s="702"/>
      <c r="J42" s="702"/>
      <c r="K42" s="702"/>
      <c r="L42" s="1041"/>
      <c r="M42" s="1041"/>
      <c r="N42" s="1041"/>
      <c r="O42" s="1041"/>
      <c r="P42" s="1041"/>
      <c r="Q42" s="1041"/>
      <c r="R42" s="1041"/>
      <c r="S42" s="1041"/>
      <c r="T42" s="1041"/>
      <c r="U42" s="1041"/>
      <c r="V42" s="1041"/>
      <c r="W42" s="1041"/>
      <c r="X42" s="1041"/>
      <c r="Y42" s="1041"/>
      <c r="Z42" s="1041"/>
      <c r="AA42" s="1041"/>
      <c r="AB42" s="1041"/>
      <c r="AC42" s="1041"/>
      <c r="AD42" s="1041"/>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0"/>
      <c r="AB43" s="1040"/>
      <c r="AC43" s="1040"/>
      <c r="AD43" s="1040"/>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0"/>
      <c r="AB44" s="1040"/>
      <c r="AC44" s="1040"/>
      <c r="AD44" s="1040"/>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0"/>
      <c r="AB45" s="1040"/>
      <c r="AC45" s="1040"/>
      <c r="AD45" s="1040"/>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63" t="s">
        <v>1177</v>
      </c>
      <c r="I57" s="1064"/>
      <c r="J57" s="1064"/>
      <c r="K57" s="1064"/>
      <c r="L57" s="1064"/>
      <c r="M57" s="1064"/>
      <c r="N57" s="1064"/>
      <c r="O57" s="1064"/>
      <c r="P57" s="1064"/>
      <c r="Q57" s="1064"/>
      <c r="R57" s="1064"/>
      <c r="S57" s="1064"/>
      <c r="T57" s="1065"/>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1"/>
      <c r="H68" s="1041"/>
      <c r="I68" s="1041"/>
      <c r="J68" s="1041"/>
      <c r="K68" s="1041"/>
      <c r="L68" s="1041"/>
      <c r="M68" s="1041"/>
      <c r="N68" s="1041"/>
      <c r="O68" s="1041"/>
      <c r="P68" s="1041"/>
      <c r="Q68" s="1041"/>
      <c r="R68" s="1041"/>
      <c r="S68" s="1041"/>
      <c r="T68" s="1041"/>
      <c r="U68" s="1041"/>
      <c r="V68" s="1041"/>
      <c r="W68" s="1041"/>
      <c r="X68" s="1041"/>
      <c r="Y68" s="1041"/>
      <c r="Z68" s="1041"/>
      <c r="AA68" s="1041"/>
      <c r="AB68" s="1041"/>
      <c r="AC68" s="1041"/>
      <c r="AD68" s="1041"/>
      <c r="AE68" s="697"/>
      <c r="AF68" s="692"/>
    </row>
    <row r="69" spans="1:32" ht="13.15" customHeight="1" outlineLevel="1" x14ac:dyDescent="0.25">
      <c r="A69" s="693"/>
      <c r="B69" s="126"/>
      <c r="C69" s="702"/>
      <c r="D69" s="702"/>
      <c r="E69" s="702"/>
      <c r="F69" s="702"/>
      <c r="G69" s="702"/>
      <c r="H69" s="702"/>
      <c r="I69" s="702"/>
      <c r="J69" s="702"/>
      <c r="K69" s="702"/>
      <c r="L69" s="1041"/>
      <c r="M69" s="1041"/>
      <c r="N69" s="1041"/>
      <c r="O69" s="1041"/>
      <c r="P69" s="1041"/>
      <c r="Q69" s="1041"/>
      <c r="R69" s="1041"/>
      <c r="S69" s="1041"/>
      <c r="T69" s="1041"/>
      <c r="U69" s="1041"/>
      <c r="V69" s="1041"/>
      <c r="W69" s="1041"/>
      <c r="X69" s="1041"/>
      <c r="Y69" s="1041"/>
      <c r="Z69" s="1041"/>
      <c r="AA69" s="1041"/>
      <c r="AB69" s="1041"/>
      <c r="AC69" s="1041"/>
      <c r="AD69" s="1041"/>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0"/>
      <c r="AB70" s="1040"/>
      <c r="AC70" s="1040"/>
      <c r="AD70" s="1040"/>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0"/>
      <c r="AB71" s="1040"/>
      <c r="AC71" s="1040"/>
      <c r="AD71" s="1040"/>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0"/>
      <c r="AB72" s="1040"/>
      <c r="AC72" s="1040"/>
      <c r="AD72" s="1040"/>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2">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042">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1"/>
      <c r="I92" s="1041"/>
      <c r="J92" s="1041"/>
      <c r="K92" s="1041"/>
      <c r="L92" s="1041"/>
      <c r="M92" s="1041"/>
      <c r="N92" s="1041"/>
      <c r="O92" s="1041"/>
      <c r="P92" s="1041"/>
      <c r="Q92" s="1041"/>
      <c r="R92" s="1041"/>
      <c r="S92" s="1041"/>
      <c r="T92" s="1041"/>
      <c r="U92" s="1041"/>
      <c r="V92" s="1041"/>
      <c r="W92" s="1041"/>
      <c r="X92" s="1041"/>
      <c r="Y92" s="1041"/>
      <c r="Z92" s="1041"/>
      <c r="AA92" s="1041"/>
      <c r="AB92" s="1041"/>
      <c r="AC92" s="1041"/>
      <c r="AD92" s="1041"/>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1"/>
      <c r="J93" s="1041"/>
      <c r="K93" s="1041"/>
      <c r="L93" s="1041"/>
      <c r="M93" s="1041"/>
      <c r="N93" s="1041"/>
      <c r="O93" s="1041"/>
      <c r="P93" s="1041"/>
      <c r="Q93" s="1041"/>
      <c r="R93" s="1041"/>
      <c r="S93" s="1041"/>
      <c r="T93" s="1041"/>
      <c r="U93" s="1041"/>
      <c r="V93" s="1041"/>
      <c r="W93" s="1041"/>
      <c r="X93" s="1041"/>
      <c r="Y93" s="1041"/>
      <c r="Z93" s="1041"/>
      <c r="AA93" s="1041"/>
      <c r="AB93" s="1041"/>
      <c r="AC93" s="1041"/>
      <c r="AD93" s="1041"/>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1"/>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1"/>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1"/>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043">
        <v>600</v>
      </c>
      <c r="J98" s="343">
        <v>1</v>
      </c>
      <c r="K98" s="343">
        <v>1</v>
      </c>
      <c r="L98" s="343">
        <v>1</v>
      </c>
      <c r="M98" s="343">
        <v>1</v>
      </c>
      <c r="N98" s="343">
        <v>0.7</v>
      </c>
      <c r="O98" s="343">
        <v>0.65</v>
      </c>
      <c r="P98" s="343">
        <v>0</v>
      </c>
      <c r="Q98" s="343">
        <v>0</v>
      </c>
      <c r="R98" s="1044"/>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043">
        <v>600</v>
      </c>
      <c r="J99" s="343">
        <v>1</v>
      </c>
      <c r="K99" s="343">
        <v>1</v>
      </c>
      <c r="L99" s="343">
        <v>1</v>
      </c>
      <c r="M99" s="343">
        <v>1</v>
      </c>
      <c r="N99" s="343">
        <v>0.7</v>
      </c>
      <c r="O99" s="343">
        <v>0.65</v>
      </c>
      <c r="P99" s="343">
        <v>0</v>
      </c>
      <c r="Q99" s="343">
        <v>0</v>
      </c>
      <c r="R99" s="1044"/>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043">
        <v>600</v>
      </c>
      <c r="J100" s="343">
        <v>1</v>
      </c>
      <c r="K100" s="343">
        <v>1</v>
      </c>
      <c r="L100" s="343">
        <v>1</v>
      </c>
      <c r="M100" s="343">
        <v>1</v>
      </c>
      <c r="N100" s="343">
        <v>0.7</v>
      </c>
      <c r="O100" s="343">
        <v>0.65</v>
      </c>
      <c r="P100" s="343">
        <v>0</v>
      </c>
      <c r="Q100" s="343">
        <v>0</v>
      </c>
      <c r="R100" s="1044"/>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043">
        <v>600</v>
      </c>
      <c r="J101" s="343">
        <v>1</v>
      </c>
      <c r="K101" s="343">
        <v>1</v>
      </c>
      <c r="L101" s="343">
        <v>1</v>
      </c>
      <c r="M101" s="343">
        <v>1</v>
      </c>
      <c r="N101" s="343">
        <v>0.7</v>
      </c>
      <c r="O101" s="343">
        <v>0.65</v>
      </c>
      <c r="P101" s="343">
        <v>0</v>
      </c>
      <c r="Q101" s="343">
        <v>0</v>
      </c>
      <c r="R101" s="1044"/>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043">
        <v>600</v>
      </c>
      <c r="J102" s="343">
        <v>1</v>
      </c>
      <c r="K102" s="343">
        <v>1</v>
      </c>
      <c r="L102" s="343">
        <v>1</v>
      </c>
      <c r="M102" s="343">
        <v>1</v>
      </c>
      <c r="N102" s="343">
        <v>0.7</v>
      </c>
      <c r="O102" s="343">
        <v>0.65</v>
      </c>
      <c r="P102" s="343">
        <v>0</v>
      </c>
      <c r="Q102" s="343">
        <v>0</v>
      </c>
      <c r="R102" s="1044"/>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043">
        <v>600</v>
      </c>
      <c r="J103" s="343">
        <v>1</v>
      </c>
      <c r="K103" s="343">
        <v>1</v>
      </c>
      <c r="L103" s="343">
        <v>1</v>
      </c>
      <c r="M103" s="343">
        <v>1</v>
      </c>
      <c r="N103" s="343">
        <v>0.7</v>
      </c>
      <c r="O103" s="343">
        <v>0.65</v>
      </c>
      <c r="P103" s="343">
        <v>0</v>
      </c>
      <c r="Q103" s="343">
        <v>0</v>
      </c>
      <c r="R103" s="1044"/>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043">
        <v>600</v>
      </c>
      <c r="J104" s="343">
        <v>1</v>
      </c>
      <c r="K104" s="343">
        <v>1</v>
      </c>
      <c r="L104" s="343">
        <v>1</v>
      </c>
      <c r="M104" s="343">
        <v>1</v>
      </c>
      <c r="N104" s="343">
        <v>0.7</v>
      </c>
      <c r="O104" s="343">
        <v>0.65</v>
      </c>
      <c r="P104" s="343">
        <v>0</v>
      </c>
      <c r="Q104" s="343">
        <v>0</v>
      </c>
      <c r="R104" s="1044"/>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043">
        <v>600</v>
      </c>
      <c r="J105" s="343">
        <v>1</v>
      </c>
      <c r="K105" s="343">
        <v>1</v>
      </c>
      <c r="L105" s="343">
        <v>1</v>
      </c>
      <c r="M105" s="343">
        <v>1</v>
      </c>
      <c r="N105" s="343">
        <v>0.7</v>
      </c>
      <c r="O105" s="343">
        <v>0.65</v>
      </c>
      <c r="P105" s="343">
        <v>0</v>
      </c>
      <c r="Q105" s="343">
        <v>0</v>
      </c>
      <c r="R105" s="1044"/>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043">
        <v>600</v>
      </c>
      <c r="J106" s="343">
        <v>1</v>
      </c>
      <c r="K106" s="343">
        <v>1</v>
      </c>
      <c r="L106" s="343">
        <v>1</v>
      </c>
      <c r="M106" s="343">
        <v>1</v>
      </c>
      <c r="N106" s="343">
        <v>0.7</v>
      </c>
      <c r="O106" s="343">
        <v>0.65</v>
      </c>
      <c r="P106" s="343">
        <v>0</v>
      </c>
      <c r="Q106" s="343">
        <v>0</v>
      </c>
      <c r="R106" s="1044"/>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043">
        <v>600</v>
      </c>
      <c r="J107" s="343">
        <v>1</v>
      </c>
      <c r="K107" s="343">
        <v>1</v>
      </c>
      <c r="L107" s="343">
        <v>1</v>
      </c>
      <c r="M107" s="343">
        <v>1</v>
      </c>
      <c r="N107" s="343">
        <v>0.7</v>
      </c>
      <c r="O107" s="343">
        <v>0.65</v>
      </c>
      <c r="P107" s="343">
        <v>0</v>
      </c>
      <c r="Q107" s="343">
        <v>0</v>
      </c>
      <c r="R107" s="1044"/>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1"/>
      <c r="H119" s="1041"/>
      <c r="I119" s="1041"/>
      <c r="J119" s="1041"/>
      <c r="K119" s="1041"/>
      <c r="L119" s="1041"/>
      <c r="M119" s="1041"/>
      <c r="N119" s="1041"/>
      <c r="O119" s="1041"/>
      <c r="P119" s="1041"/>
      <c r="Q119" s="1041"/>
      <c r="R119" s="1041"/>
      <c r="S119" s="1041"/>
      <c r="T119" s="1041"/>
      <c r="U119" s="1041"/>
      <c r="V119" s="1041"/>
      <c r="W119" s="1041"/>
      <c r="X119" s="1041"/>
      <c r="Y119" s="1041"/>
      <c r="Z119" s="1041"/>
      <c r="AA119" s="1041"/>
      <c r="AB119" s="1041"/>
      <c r="AC119" s="1041"/>
      <c r="AD119" s="1041"/>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1"/>
      <c r="M120" s="1041"/>
      <c r="N120" s="1041"/>
      <c r="O120" s="1041"/>
      <c r="P120" s="1041"/>
      <c r="Q120" s="1041"/>
      <c r="R120" s="1041"/>
      <c r="S120" s="1041"/>
      <c r="T120" s="1041"/>
      <c r="U120" s="1041"/>
      <c r="V120" s="1041"/>
      <c r="W120" s="1041"/>
      <c r="X120" s="1041"/>
      <c r="Y120" s="1041"/>
      <c r="Z120" s="1041"/>
      <c r="AA120" s="1041"/>
      <c r="AB120" s="1041"/>
      <c r="AC120" s="1041"/>
      <c r="AD120" s="1041"/>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0"/>
      <c r="AB121" s="1040"/>
      <c r="AC121" s="1040"/>
      <c r="AD121" s="1040"/>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0"/>
      <c r="AB122" s="1040"/>
      <c r="AC122" s="1040"/>
      <c r="AD122" s="1040"/>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0"/>
      <c r="AB123" s="1040"/>
      <c r="AC123" s="1040"/>
      <c r="AD123" s="1040"/>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5">
        <v>43549</v>
      </c>
      <c r="K125" s="1025">
        <v>43549</v>
      </c>
      <c r="L125" s="1025">
        <v>43549</v>
      </c>
      <c r="M125" s="1025">
        <v>43549</v>
      </c>
      <c r="N125" s="1025">
        <v>43549</v>
      </c>
      <c r="O125" s="1025">
        <v>43549</v>
      </c>
      <c r="P125" s="1025">
        <v>43549</v>
      </c>
      <c r="Q125" s="1025">
        <v>43549</v>
      </c>
      <c r="R125" s="1025">
        <v>43549</v>
      </c>
      <c r="S125" s="1025">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4">
        <f>MIN(364,INT((J125 - DATE(YEAR(J125),1,1))))</f>
        <v>83</v>
      </c>
      <c r="K126" s="1024">
        <f t="shared" ref="K126:S126" si="1">MIN(364,INT((K125 - DATE(YEAR(K125),1,1))))</f>
        <v>83</v>
      </c>
      <c r="L126" s="1024">
        <f t="shared" si="1"/>
        <v>83</v>
      </c>
      <c r="M126" s="1024">
        <f t="shared" si="1"/>
        <v>83</v>
      </c>
      <c r="N126" s="1024">
        <f t="shared" si="1"/>
        <v>83</v>
      </c>
      <c r="O126" s="1024">
        <f t="shared" si="1"/>
        <v>83</v>
      </c>
      <c r="P126" s="1024">
        <f t="shared" si="1"/>
        <v>83</v>
      </c>
      <c r="Q126" s="1024">
        <f t="shared" si="1"/>
        <v>83</v>
      </c>
      <c r="R126" s="1024">
        <f t="shared" si="1"/>
        <v>83</v>
      </c>
      <c r="S126" s="1024">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5">
        <v>43554</v>
      </c>
      <c r="K127" s="1025">
        <v>43554</v>
      </c>
      <c r="L127" s="1025">
        <v>43554</v>
      </c>
      <c r="M127" s="1025">
        <v>43554</v>
      </c>
      <c r="N127" s="1025">
        <v>43554</v>
      </c>
      <c r="O127" s="1025">
        <v>43554</v>
      </c>
      <c r="P127" s="1025">
        <v>43554</v>
      </c>
      <c r="Q127" s="1025">
        <v>43554</v>
      </c>
      <c r="R127" s="1025">
        <v>43554</v>
      </c>
      <c r="S127" s="1025">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4">
        <f>MIN(364,INT((J127 - DATE(YEAR(J127),1,1))))</f>
        <v>88</v>
      </c>
      <c r="K128" s="1024">
        <f t="shared" ref="K128:S128" si="2">MIN(364,INT((K127 - DATE(YEAR(K127),1,1))))</f>
        <v>88</v>
      </c>
      <c r="L128" s="1024">
        <f t="shared" si="2"/>
        <v>88</v>
      </c>
      <c r="M128" s="1024">
        <f t="shared" si="2"/>
        <v>88</v>
      </c>
      <c r="N128" s="1024">
        <f t="shared" si="2"/>
        <v>88</v>
      </c>
      <c r="O128" s="1024">
        <f t="shared" si="2"/>
        <v>88</v>
      </c>
      <c r="P128" s="1024">
        <f t="shared" si="2"/>
        <v>88</v>
      </c>
      <c r="Q128" s="1024">
        <f t="shared" si="2"/>
        <v>88</v>
      </c>
      <c r="R128" s="1024">
        <f t="shared" si="2"/>
        <v>88</v>
      </c>
      <c r="S128" s="1024">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5">
        <v>43570</v>
      </c>
      <c r="K129" s="1025">
        <v>43570</v>
      </c>
      <c r="L129" s="1025">
        <v>43570</v>
      </c>
      <c r="M129" s="1025">
        <v>43570</v>
      </c>
      <c r="N129" s="1025">
        <v>43570</v>
      </c>
      <c r="O129" s="1025">
        <v>43570</v>
      </c>
      <c r="P129" s="1025">
        <v>43570</v>
      </c>
      <c r="Q129" s="1025">
        <v>43570</v>
      </c>
      <c r="R129" s="1025">
        <v>43570</v>
      </c>
      <c r="S129" s="1025">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4">
        <f>MIN(364,INT((J129 - DATE(YEAR(J129),1,1))))</f>
        <v>104</v>
      </c>
      <c r="K130" s="1024">
        <f t="shared" ref="K130:S130" si="3">MIN(364,INT((K129 - DATE(YEAR(K129),1,1))))</f>
        <v>104</v>
      </c>
      <c r="L130" s="1024">
        <f t="shared" si="3"/>
        <v>104</v>
      </c>
      <c r="M130" s="1024">
        <f t="shared" si="3"/>
        <v>104</v>
      </c>
      <c r="N130" s="1024">
        <f t="shared" si="3"/>
        <v>104</v>
      </c>
      <c r="O130" s="1024">
        <f t="shared" si="3"/>
        <v>104</v>
      </c>
      <c r="P130" s="1024">
        <f t="shared" si="3"/>
        <v>104</v>
      </c>
      <c r="Q130" s="1024">
        <f t="shared" si="3"/>
        <v>104</v>
      </c>
      <c r="R130" s="1024">
        <f t="shared" si="3"/>
        <v>104</v>
      </c>
      <c r="S130" s="1024">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5">
        <v>43600</v>
      </c>
      <c r="K131" s="1025">
        <v>43600</v>
      </c>
      <c r="L131" s="1025">
        <v>43600</v>
      </c>
      <c r="M131" s="1025">
        <v>43600</v>
      </c>
      <c r="N131" s="1025">
        <v>43600</v>
      </c>
      <c r="O131" s="1025">
        <v>43600</v>
      </c>
      <c r="P131" s="1025">
        <v>43600</v>
      </c>
      <c r="Q131" s="1025">
        <v>43600</v>
      </c>
      <c r="R131" s="1025">
        <v>43600</v>
      </c>
      <c r="S131" s="1025">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4">
        <f>MIN(364,INT((J131 - DATE(YEAR(J131),1,1))))</f>
        <v>134</v>
      </c>
      <c r="K132" s="1024">
        <f t="shared" ref="K132:S132" si="4">MIN(364,INT((K131 - DATE(YEAR(K131),1,1))))</f>
        <v>134</v>
      </c>
      <c r="L132" s="1024">
        <f t="shared" si="4"/>
        <v>134</v>
      </c>
      <c r="M132" s="1024">
        <f t="shared" si="4"/>
        <v>134</v>
      </c>
      <c r="N132" s="1024">
        <f t="shared" si="4"/>
        <v>134</v>
      </c>
      <c r="O132" s="1024">
        <f t="shared" si="4"/>
        <v>134</v>
      </c>
      <c r="P132" s="1024">
        <f t="shared" si="4"/>
        <v>134</v>
      </c>
      <c r="Q132" s="1024">
        <f t="shared" si="4"/>
        <v>134</v>
      </c>
      <c r="R132" s="1024">
        <f t="shared" si="4"/>
        <v>134</v>
      </c>
      <c r="S132" s="1024">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1"/>
      <c r="H155" s="1041"/>
      <c r="I155" s="1041"/>
      <c r="J155" s="1041"/>
      <c r="K155" s="1041"/>
      <c r="L155" s="1041"/>
      <c r="M155" s="1041"/>
      <c r="N155" s="1041"/>
      <c r="O155" s="1041"/>
      <c r="P155" s="1041"/>
      <c r="Q155" s="1041"/>
      <c r="R155" s="1041"/>
      <c r="S155" s="1041"/>
      <c r="T155" s="1041"/>
      <c r="U155" s="1041"/>
      <c r="V155" s="1041"/>
      <c r="W155" s="1041"/>
      <c r="X155" s="1041"/>
      <c r="Y155" s="1041"/>
      <c r="Z155" s="1041"/>
      <c r="AA155" s="1041"/>
      <c r="AB155" s="1041"/>
      <c r="AC155" s="1041"/>
      <c r="AD155" s="1041"/>
      <c r="AE155" s="697"/>
      <c r="AF155" s="692"/>
    </row>
    <row r="156" spans="1:62" ht="13.15" customHeight="1" outlineLevel="1" x14ac:dyDescent="0.25">
      <c r="A156" s="693"/>
      <c r="B156" s="126"/>
      <c r="C156" s="702"/>
      <c r="D156" s="702"/>
      <c r="E156" s="702"/>
      <c r="F156" s="702"/>
      <c r="G156" s="702"/>
      <c r="H156" s="702"/>
      <c r="I156" s="702"/>
      <c r="J156" s="702"/>
      <c r="K156" s="702"/>
      <c r="L156" s="1041"/>
      <c r="M156" s="1041"/>
      <c r="N156" s="1041"/>
      <c r="O156" s="1041"/>
      <c r="P156" s="1041"/>
      <c r="Q156" s="1041"/>
      <c r="R156" s="1041"/>
      <c r="S156" s="1041"/>
      <c r="T156" s="1041"/>
      <c r="U156" s="1041"/>
      <c r="V156" s="1041"/>
      <c r="W156" s="1041"/>
      <c r="X156" s="1041"/>
      <c r="Y156" s="1041"/>
      <c r="Z156" s="1041"/>
      <c r="AA156" s="1041"/>
      <c r="AB156" s="1041"/>
      <c r="AC156" s="1041"/>
      <c r="AD156" s="1041"/>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0"/>
      <c r="AB157" s="1040"/>
      <c r="AC157" s="1040"/>
      <c r="AD157" s="1040"/>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0"/>
      <c r="AB158" s="1040"/>
      <c r="AC158" s="1040"/>
      <c r="AD158" s="1040"/>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4">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4">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4">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4">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4">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4">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4">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4">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4">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4">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1"/>
      <c r="H179" s="1041"/>
      <c r="I179" s="1041"/>
      <c r="J179" s="1041"/>
      <c r="K179" s="730" t="s">
        <v>1136</v>
      </c>
      <c r="L179" s="1041"/>
      <c r="M179" s="1041"/>
      <c r="N179" s="1041"/>
      <c r="O179" s="1041"/>
      <c r="P179" s="1041"/>
      <c r="Q179" s="1041"/>
      <c r="R179" s="1041"/>
      <c r="S179" s="1041"/>
      <c r="T179" s="1041"/>
      <c r="U179" s="1041"/>
      <c r="V179" s="1041"/>
      <c r="W179" s="1041"/>
      <c r="X179" s="1041"/>
      <c r="Y179" s="1041"/>
      <c r="Z179" s="1041"/>
      <c r="AA179" s="1041"/>
      <c r="AB179" s="1041"/>
      <c r="AC179" s="1041"/>
      <c r="AD179" s="1041"/>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1"/>
      <c r="M180" s="1041"/>
      <c r="N180" s="1041"/>
      <c r="O180" s="1041"/>
      <c r="P180" s="1041"/>
      <c r="Q180" s="1041"/>
      <c r="R180" s="1041"/>
      <c r="S180" s="1041"/>
      <c r="T180" s="1041"/>
      <c r="U180" s="1041"/>
      <c r="V180" s="1041"/>
      <c r="W180" s="1041"/>
      <c r="X180" s="1041"/>
      <c r="Y180" s="1041"/>
      <c r="Z180" s="1041"/>
      <c r="AA180" s="1041"/>
      <c r="AB180" s="1041"/>
      <c r="AC180" s="177"/>
      <c r="AD180" s="1041"/>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0"/>
      <c r="T183" s="981"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0"/>
      <c r="T184" s="981"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0"/>
      <c r="T185" s="981"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0"/>
      <c r="T186" s="981"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0"/>
      <c r="T187" s="981"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0"/>
      <c r="T188" s="981"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0"/>
      <c r="T189" s="981"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0"/>
      <c r="T190" s="981"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0"/>
      <c r="T191" s="981"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0"/>
      <c r="T192" s="981"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0"/>
      <c r="T193" s="981"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0"/>
      <c r="T194" s="981"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0"/>
      <c r="T195" s="981"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0"/>
      <c r="T196" s="981"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0"/>
      <c r="T197" s="981"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0"/>
      <c r="T198" s="981"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0"/>
      <c r="T199" s="981"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0"/>
      <c r="T200" s="981"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0"/>
      <c r="T201" s="981"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0"/>
      <c r="T202" s="981"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0"/>
      <c r="T203" s="981"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0"/>
      <c r="T204" s="981"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0"/>
      <c r="T205" s="981"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0"/>
      <c r="T206" s="981"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0"/>
      <c r="T207" s="981"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0"/>
      <c r="T208" s="981"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0"/>
      <c r="T209" s="981"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0"/>
      <c r="T210" s="981"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0"/>
      <c r="T211" s="981"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0"/>
      <c r="T212" s="981"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0"/>
      <c r="T213" s="981"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0"/>
      <c r="T214" s="981"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0"/>
      <c r="T215" s="981"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0"/>
      <c r="T216" s="981"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0"/>
      <c r="T217" s="981"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0"/>
      <c r="T218" s="981"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0"/>
      <c r="T219" s="981"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0"/>
      <c r="T220" s="981"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0"/>
      <c r="T221" s="981"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0"/>
      <c r="T222" s="981"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0"/>
      <c r="T223" s="981"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0"/>
      <c r="T224" s="981"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0"/>
      <c r="T225" s="981"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0"/>
      <c r="T226" s="981"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0"/>
      <c r="T227" s="981"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0"/>
      <c r="T228" s="981"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0"/>
      <c r="T229" s="981"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0"/>
      <c r="T230" s="981"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0"/>
      <c r="T231" s="981"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0"/>
      <c r="T232" s="981"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0"/>
      <c r="T233" s="981"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0"/>
      <c r="T234" s="981"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0"/>
      <c r="T235" s="981"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0"/>
      <c r="T236" s="981"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0"/>
      <c r="T237" s="981"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0"/>
      <c r="T238" s="981"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0"/>
      <c r="T239" s="981"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0"/>
      <c r="T240" s="981"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0"/>
      <c r="T241" s="981"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0"/>
      <c r="T242" s="981"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0"/>
      <c r="T243" s="981"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0"/>
      <c r="T244" s="981"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0"/>
      <c r="T245" s="981"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0"/>
      <c r="T246" s="981"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0"/>
      <c r="T247" s="981"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0"/>
      <c r="T248" s="981"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0"/>
      <c r="T249" s="981"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0"/>
      <c r="T250" s="981"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0"/>
      <c r="T251" s="981"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0"/>
      <c r="T252" s="981"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0"/>
      <c r="T253" s="981"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0"/>
      <c r="T254" s="981"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0"/>
      <c r="T255" s="981"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0"/>
      <c r="T256" s="981"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0"/>
      <c r="T257" s="981"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0"/>
      <c r="T258" s="981"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0"/>
      <c r="T259" s="981"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0"/>
      <c r="T260" s="981"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0"/>
      <c r="T261" s="981"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0"/>
      <c r="T262" s="981"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0"/>
      <c r="T263" s="981"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0"/>
      <c r="T264" s="981"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0"/>
      <c r="T265" s="981"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0"/>
      <c r="T266" s="981"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0"/>
      <c r="T267" s="981"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0"/>
      <c r="T268" s="981"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0"/>
      <c r="T269" s="981"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0"/>
      <c r="T270" s="981"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0"/>
      <c r="T271" s="981"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0"/>
      <c r="T272" s="981"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0"/>
      <c r="T273" s="981"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0"/>
      <c r="T274" s="981"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0"/>
      <c r="T275" s="981"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0"/>
      <c r="T276" s="981"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0"/>
      <c r="T277" s="981"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0"/>
      <c r="T278" s="981"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0"/>
      <c r="T279" s="981"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0"/>
      <c r="T280" s="981"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0"/>
      <c r="T281" s="981"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0"/>
      <c r="T282" s="981"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1"/>
      <c r="H293" s="1041"/>
      <c r="I293" s="1041"/>
      <c r="J293" s="1041"/>
      <c r="K293" s="730" t="s">
        <v>1136</v>
      </c>
      <c r="L293" s="1041"/>
      <c r="M293" s="1041"/>
      <c r="N293" s="1041"/>
      <c r="O293" s="1041"/>
      <c r="P293" s="1041"/>
      <c r="Q293" s="1041"/>
      <c r="R293" s="1041"/>
      <c r="S293" s="1041"/>
      <c r="T293" s="1041"/>
      <c r="U293" s="1041"/>
      <c r="V293" s="1041"/>
      <c r="W293" s="1041"/>
      <c r="X293" s="1041"/>
      <c r="Y293" s="1041"/>
      <c r="Z293" s="1041"/>
      <c r="AA293" s="1041"/>
      <c r="AB293" s="1041"/>
      <c r="AC293" s="1041"/>
      <c r="AD293" s="1041"/>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1"/>
      <c r="M294" s="1041"/>
      <c r="N294" s="1041"/>
      <c r="O294" s="1041"/>
      <c r="P294" s="1041"/>
      <c r="Q294" s="1041"/>
      <c r="R294" s="1041"/>
      <c r="S294" s="1041"/>
      <c r="T294" s="1041"/>
      <c r="U294" s="1041"/>
      <c r="V294" s="1041"/>
      <c r="W294" s="1041"/>
      <c r="X294" s="1041"/>
      <c r="Y294" s="1041"/>
      <c r="Z294" s="1041"/>
      <c r="AA294" s="1041"/>
      <c r="AB294" s="1041"/>
      <c r="AC294" s="1041"/>
      <c r="AD294" s="1041"/>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0"/>
      <c r="T297" s="981"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0"/>
      <c r="T298" s="981"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0"/>
      <c r="T299" s="981"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0"/>
      <c r="T300" s="981"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0"/>
      <c r="T301" s="981"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0"/>
      <c r="T302" s="981"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0"/>
      <c r="T303" s="981"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0"/>
      <c r="T304" s="981"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0"/>
      <c r="T305" s="981"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0"/>
      <c r="T306" s="981"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045">
        <f>K297</f>
        <v>450</v>
      </c>
      <c r="L307" s="1045">
        <f t="shared" ref="L307:R307" si="41">L297</f>
        <v>450</v>
      </c>
      <c r="M307" s="1045">
        <f t="shared" si="41"/>
        <v>450</v>
      </c>
      <c r="N307" s="1045">
        <f t="shared" si="41"/>
        <v>450</v>
      </c>
      <c r="O307" s="1045">
        <f t="shared" si="41"/>
        <v>277.2</v>
      </c>
      <c r="P307" s="1045">
        <f t="shared" si="41"/>
        <v>257.40000000000003</v>
      </c>
      <c r="Q307" s="1045">
        <f t="shared" si="41"/>
        <v>0</v>
      </c>
      <c r="R307" s="1045">
        <f t="shared" si="41"/>
        <v>0</v>
      </c>
      <c r="S307" s="980"/>
      <c r="T307" s="981" t="s">
        <v>404</v>
      </c>
      <c r="U307" s="1045">
        <f>U297</f>
        <v>0</v>
      </c>
      <c r="V307" s="1045">
        <f t="shared" ref="V307:AB307" si="42">V297</f>
        <v>0</v>
      </c>
      <c r="W307" s="1045">
        <f t="shared" si="42"/>
        <v>0</v>
      </c>
      <c r="X307" s="1045">
        <f t="shared" si="42"/>
        <v>0</v>
      </c>
      <c r="Y307" s="1045">
        <f t="shared" si="42"/>
        <v>0</v>
      </c>
      <c r="Z307" s="1045">
        <f t="shared" si="42"/>
        <v>0</v>
      </c>
      <c r="AA307" s="1045">
        <f t="shared" si="42"/>
        <v>0</v>
      </c>
      <c r="AB307" s="1045">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045">
        <f t="shared" ref="K308:R323" si="43">K298</f>
        <v>450</v>
      </c>
      <c r="L308" s="1045">
        <f t="shared" si="43"/>
        <v>450</v>
      </c>
      <c r="M308" s="1045">
        <f t="shared" si="43"/>
        <v>450</v>
      </c>
      <c r="N308" s="1045">
        <f t="shared" si="43"/>
        <v>450</v>
      </c>
      <c r="O308" s="1045">
        <f t="shared" si="43"/>
        <v>785</v>
      </c>
      <c r="P308" s="1045">
        <f t="shared" si="43"/>
        <v>785</v>
      </c>
      <c r="Q308" s="1045">
        <f t="shared" si="43"/>
        <v>0</v>
      </c>
      <c r="R308" s="1045">
        <f t="shared" si="43"/>
        <v>0</v>
      </c>
      <c r="S308" s="980"/>
      <c r="T308" s="981" t="s">
        <v>143</v>
      </c>
      <c r="U308" s="1045">
        <f t="shared" ref="U308:AB323" si="44">U298</f>
        <v>20</v>
      </c>
      <c r="V308" s="1045">
        <f t="shared" si="44"/>
        <v>20</v>
      </c>
      <c r="W308" s="1045">
        <f t="shared" si="44"/>
        <v>20</v>
      </c>
      <c r="X308" s="1045">
        <f t="shared" si="44"/>
        <v>20</v>
      </c>
      <c r="Y308" s="1045">
        <f t="shared" si="44"/>
        <v>14</v>
      </c>
      <c r="Z308" s="1045">
        <f t="shared" si="44"/>
        <v>13</v>
      </c>
      <c r="AA308" s="1045">
        <f t="shared" si="44"/>
        <v>0</v>
      </c>
      <c r="AB308" s="1045">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045">
        <f t="shared" si="43"/>
        <v>1079.22338475325</v>
      </c>
      <c r="L309" s="1045">
        <f t="shared" si="43"/>
        <v>1079.22338475325</v>
      </c>
      <c r="M309" s="1045">
        <f t="shared" si="43"/>
        <v>1079.22338475325</v>
      </c>
      <c r="N309" s="1045">
        <f t="shared" si="43"/>
        <v>1079.22338475325</v>
      </c>
      <c r="O309" s="1045">
        <f t="shared" si="43"/>
        <v>1750</v>
      </c>
      <c r="P309" s="1045">
        <f t="shared" si="43"/>
        <v>1750</v>
      </c>
      <c r="Q309" s="1045">
        <f t="shared" si="43"/>
        <v>0</v>
      </c>
      <c r="R309" s="1045">
        <f t="shared" si="43"/>
        <v>0</v>
      </c>
      <c r="S309" s="980"/>
      <c r="T309" s="981" t="s">
        <v>144</v>
      </c>
      <c r="U309" s="1045">
        <f t="shared" si="44"/>
        <v>28.6</v>
      </c>
      <c r="V309" s="1045">
        <f t="shared" si="44"/>
        <v>28.6</v>
      </c>
      <c r="W309" s="1045">
        <f t="shared" si="44"/>
        <v>28.6</v>
      </c>
      <c r="X309" s="1045">
        <f t="shared" si="44"/>
        <v>28.6</v>
      </c>
      <c r="Y309" s="1045">
        <f t="shared" si="44"/>
        <v>20.02</v>
      </c>
      <c r="Z309" s="1045">
        <f t="shared" si="44"/>
        <v>18.59</v>
      </c>
      <c r="AA309" s="1045">
        <f t="shared" si="44"/>
        <v>0</v>
      </c>
      <c r="AB309" s="1045">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045">
        <f t="shared" si="43"/>
        <v>2027.1536302708264</v>
      </c>
      <c r="L310" s="1045">
        <f t="shared" si="43"/>
        <v>2027.1536302708264</v>
      </c>
      <c r="M310" s="1045">
        <f t="shared" si="43"/>
        <v>2027.1536302708264</v>
      </c>
      <c r="N310" s="1045">
        <f t="shared" si="43"/>
        <v>2027.1536302708264</v>
      </c>
      <c r="O310" s="1045">
        <f t="shared" si="43"/>
        <v>2750</v>
      </c>
      <c r="P310" s="1045">
        <f t="shared" si="43"/>
        <v>2750</v>
      </c>
      <c r="Q310" s="1045">
        <f t="shared" si="43"/>
        <v>0</v>
      </c>
      <c r="R310" s="1045">
        <f t="shared" si="43"/>
        <v>0</v>
      </c>
      <c r="S310" s="980"/>
      <c r="T310" s="981" t="s">
        <v>145</v>
      </c>
      <c r="U310" s="1045">
        <f t="shared" si="44"/>
        <v>48.4</v>
      </c>
      <c r="V310" s="1045">
        <f t="shared" si="44"/>
        <v>48.4</v>
      </c>
      <c r="W310" s="1045">
        <f t="shared" si="44"/>
        <v>48.4</v>
      </c>
      <c r="X310" s="1045">
        <f t="shared" si="44"/>
        <v>48.4</v>
      </c>
      <c r="Y310" s="1045">
        <f t="shared" si="44"/>
        <v>33.879999999999995</v>
      </c>
      <c r="Z310" s="1045">
        <f t="shared" si="44"/>
        <v>31.46</v>
      </c>
      <c r="AA310" s="1045">
        <f t="shared" si="44"/>
        <v>0</v>
      </c>
      <c r="AB310" s="1045">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045">
        <f t="shared" si="43"/>
        <v>2921.0851822241707</v>
      </c>
      <c r="L311" s="1045">
        <f t="shared" si="43"/>
        <v>2921.0851822241707</v>
      </c>
      <c r="M311" s="1045">
        <f t="shared" si="43"/>
        <v>2921.0851822241707</v>
      </c>
      <c r="N311" s="1045">
        <f t="shared" si="43"/>
        <v>2921.0851822241707</v>
      </c>
      <c r="O311" s="1045">
        <f t="shared" si="43"/>
        <v>2000</v>
      </c>
      <c r="P311" s="1045">
        <f t="shared" si="43"/>
        <v>2000</v>
      </c>
      <c r="Q311" s="1045">
        <f t="shared" si="43"/>
        <v>0</v>
      </c>
      <c r="R311" s="1045">
        <f t="shared" si="43"/>
        <v>0</v>
      </c>
      <c r="S311" s="980"/>
      <c r="T311" s="981" t="s">
        <v>146</v>
      </c>
      <c r="U311" s="1045">
        <f t="shared" si="44"/>
        <v>68.599999999999994</v>
      </c>
      <c r="V311" s="1045">
        <f t="shared" si="44"/>
        <v>68.599999999999994</v>
      </c>
      <c r="W311" s="1045">
        <f t="shared" si="44"/>
        <v>68.599999999999994</v>
      </c>
      <c r="X311" s="1045">
        <f t="shared" si="44"/>
        <v>68.599999999999994</v>
      </c>
      <c r="Y311" s="1045">
        <f t="shared" si="44"/>
        <v>48.019999999999996</v>
      </c>
      <c r="Z311" s="1045">
        <f t="shared" si="44"/>
        <v>44.589999999999996</v>
      </c>
      <c r="AA311" s="1045">
        <f t="shared" si="44"/>
        <v>0</v>
      </c>
      <c r="AB311" s="1045">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045">
        <f t="shared" si="43"/>
        <v>3907.2674356246375</v>
      </c>
      <c r="L312" s="1045">
        <f t="shared" si="43"/>
        <v>3907.2674356246375</v>
      </c>
      <c r="M312" s="1045">
        <f t="shared" si="43"/>
        <v>3907.2674356246375</v>
      </c>
      <c r="N312" s="1045">
        <f t="shared" si="43"/>
        <v>3907.2674356246375</v>
      </c>
      <c r="O312" s="1045">
        <f t="shared" si="43"/>
        <v>2000</v>
      </c>
      <c r="P312" s="1045">
        <f t="shared" si="43"/>
        <v>2000</v>
      </c>
      <c r="Q312" s="1045">
        <f t="shared" si="43"/>
        <v>0</v>
      </c>
      <c r="R312" s="1045">
        <f t="shared" si="43"/>
        <v>0</v>
      </c>
      <c r="S312" s="980"/>
      <c r="T312" s="981" t="s">
        <v>147</v>
      </c>
      <c r="U312" s="1045">
        <f t="shared" si="44"/>
        <v>87.9</v>
      </c>
      <c r="V312" s="1045">
        <f t="shared" si="44"/>
        <v>87.9</v>
      </c>
      <c r="W312" s="1045">
        <f t="shared" si="44"/>
        <v>87.9</v>
      </c>
      <c r="X312" s="1045">
        <f t="shared" si="44"/>
        <v>87.9</v>
      </c>
      <c r="Y312" s="1045">
        <f t="shared" si="44"/>
        <v>61.53</v>
      </c>
      <c r="Z312" s="1045">
        <f t="shared" si="44"/>
        <v>57.135000000000005</v>
      </c>
      <c r="AA312" s="1045">
        <f t="shared" si="44"/>
        <v>0</v>
      </c>
      <c r="AB312" s="1045">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045">
        <f t="shared" si="43"/>
        <v>4707.0588514577812</v>
      </c>
      <c r="L313" s="1045">
        <f t="shared" si="43"/>
        <v>4707.0588514577812</v>
      </c>
      <c r="M313" s="1045">
        <f t="shared" si="43"/>
        <v>4707.0588514577812</v>
      </c>
      <c r="N313" s="1045">
        <f t="shared" si="43"/>
        <v>4707.0588514577812</v>
      </c>
      <c r="O313" s="1045">
        <f t="shared" si="43"/>
        <v>2000</v>
      </c>
      <c r="P313" s="1045">
        <f t="shared" si="43"/>
        <v>2000</v>
      </c>
      <c r="Q313" s="1045">
        <f t="shared" si="43"/>
        <v>0</v>
      </c>
      <c r="R313" s="1045">
        <f t="shared" si="43"/>
        <v>0</v>
      </c>
      <c r="S313" s="980"/>
      <c r="T313" s="981" t="s">
        <v>148</v>
      </c>
      <c r="U313" s="1045">
        <f t="shared" si="44"/>
        <v>38.6</v>
      </c>
      <c r="V313" s="1045">
        <f t="shared" si="44"/>
        <v>38.6</v>
      </c>
      <c r="W313" s="1045">
        <f t="shared" si="44"/>
        <v>38.6</v>
      </c>
      <c r="X313" s="1045">
        <f t="shared" si="44"/>
        <v>38.6</v>
      </c>
      <c r="Y313" s="1045">
        <f t="shared" si="44"/>
        <v>27.02</v>
      </c>
      <c r="Z313" s="1045">
        <f t="shared" si="44"/>
        <v>25.090000000000003</v>
      </c>
      <c r="AA313" s="1045">
        <f t="shared" si="44"/>
        <v>0</v>
      </c>
      <c r="AB313" s="1045">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045">
        <f t="shared" si="43"/>
        <v>4707.0588514577812</v>
      </c>
      <c r="L314" s="1045">
        <f t="shared" si="43"/>
        <v>4707.0588514577812</v>
      </c>
      <c r="M314" s="1045">
        <f t="shared" si="43"/>
        <v>4707.0588514577812</v>
      </c>
      <c r="N314" s="1045">
        <f t="shared" si="43"/>
        <v>4707.0588514577812</v>
      </c>
      <c r="O314" s="1045">
        <f t="shared" si="43"/>
        <v>2000</v>
      </c>
      <c r="P314" s="1045">
        <f t="shared" si="43"/>
        <v>2000</v>
      </c>
      <c r="Q314" s="1045">
        <f t="shared" si="43"/>
        <v>0</v>
      </c>
      <c r="R314" s="1045">
        <f t="shared" si="43"/>
        <v>0</v>
      </c>
      <c r="S314" s="980"/>
      <c r="T314" s="981" t="s">
        <v>149</v>
      </c>
      <c r="U314" s="1045">
        <f t="shared" si="44"/>
        <v>5.5</v>
      </c>
      <c r="V314" s="1045">
        <f t="shared" si="44"/>
        <v>5.5</v>
      </c>
      <c r="W314" s="1045">
        <f t="shared" si="44"/>
        <v>5.5</v>
      </c>
      <c r="X314" s="1045">
        <f t="shared" si="44"/>
        <v>5.5</v>
      </c>
      <c r="Y314" s="1045">
        <f t="shared" si="44"/>
        <v>3.8499999999999996</v>
      </c>
      <c r="Z314" s="1045">
        <f t="shared" si="44"/>
        <v>3.5750000000000002</v>
      </c>
      <c r="AA314" s="1045">
        <f t="shared" si="44"/>
        <v>0</v>
      </c>
      <c r="AB314" s="1045">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045">
        <f t="shared" si="43"/>
        <v>4707.0588514577812</v>
      </c>
      <c r="L315" s="1045">
        <f t="shared" si="43"/>
        <v>4707.0588514577812</v>
      </c>
      <c r="M315" s="1045">
        <f t="shared" si="43"/>
        <v>4707.0588514577812</v>
      </c>
      <c r="N315" s="1045">
        <f t="shared" si="43"/>
        <v>4707.0588514577812</v>
      </c>
      <c r="O315" s="1045">
        <f t="shared" si="43"/>
        <v>2000</v>
      </c>
      <c r="P315" s="1045">
        <f t="shared" si="43"/>
        <v>2000</v>
      </c>
      <c r="Q315" s="1045">
        <f t="shared" si="43"/>
        <v>0</v>
      </c>
      <c r="R315" s="1045">
        <f t="shared" si="43"/>
        <v>0</v>
      </c>
      <c r="S315" s="980"/>
      <c r="T315" s="981" t="s">
        <v>150</v>
      </c>
      <c r="U315" s="1045">
        <f t="shared" si="44"/>
        <v>1</v>
      </c>
      <c r="V315" s="1045">
        <f t="shared" si="44"/>
        <v>1</v>
      </c>
      <c r="W315" s="1045">
        <f t="shared" si="44"/>
        <v>1</v>
      </c>
      <c r="X315" s="1045">
        <f t="shared" si="44"/>
        <v>1</v>
      </c>
      <c r="Y315" s="1045">
        <f t="shared" si="44"/>
        <v>0.7</v>
      </c>
      <c r="Z315" s="1045">
        <f t="shared" si="44"/>
        <v>0.65</v>
      </c>
      <c r="AA315" s="1045">
        <f t="shared" si="44"/>
        <v>0</v>
      </c>
      <c r="AB315" s="1045">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045">
        <f t="shared" si="43"/>
        <v>4707.0588514577812</v>
      </c>
      <c r="L316" s="1045">
        <f t="shared" si="43"/>
        <v>4707.0588514577812</v>
      </c>
      <c r="M316" s="1045">
        <f t="shared" si="43"/>
        <v>4707.0588514577812</v>
      </c>
      <c r="N316" s="1045">
        <f t="shared" si="43"/>
        <v>4707.0588514577812</v>
      </c>
      <c r="O316" s="1045">
        <f t="shared" si="43"/>
        <v>2000</v>
      </c>
      <c r="P316" s="1045">
        <f t="shared" si="43"/>
        <v>2000</v>
      </c>
      <c r="Q316" s="1045">
        <f t="shared" si="43"/>
        <v>0</v>
      </c>
      <c r="R316" s="1045">
        <f t="shared" si="43"/>
        <v>0</v>
      </c>
      <c r="S316" s="980"/>
      <c r="T316" s="981" t="s">
        <v>151</v>
      </c>
      <c r="U316" s="1045">
        <f t="shared" si="44"/>
        <v>8.6</v>
      </c>
      <c r="V316" s="1045">
        <f t="shared" si="44"/>
        <v>8.6</v>
      </c>
      <c r="W316" s="1045">
        <f t="shared" si="44"/>
        <v>8.6</v>
      </c>
      <c r="X316" s="1045">
        <f t="shared" si="44"/>
        <v>8.6</v>
      </c>
      <c r="Y316" s="1045">
        <f t="shared" si="44"/>
        <v>6.02</v>
      </c>
      <c r="Z316" s="1045">
        <f t="shared" si="44"/>
        <v>5.59</v>
      </c>
      <c r="AA316" s="1045">
        <f t="shared" si="44"/>
        <v>0</v>
      </c>
      <c r="AB316" s="1045">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045">
        <f t="shared" si="43"/>
        <v>450</v>
      </c>
      <c r="L317" s="1045">
        <f t="shared" si="43"/>
        <v>450</v>
      </c>
      <c r="M317" s="1045">
        <f t="shared" si="43"/>
        <v>450</v>
      </c>
      <c r="N317" s="1045">
        <f t="shared" si="43"/>
        <v>450</v>
      </c>
      <c r="O317" s="1045">
        <f t="shared" si="43"/>
        <v>277.2</v>
      </c>
      <c r="P317" s="1045">
        <f t="shared" si="43"/>
        <v>257.40000000000003</v>
      </c>
      <c r="Q317" s="1045">
        <f t="shared" si="43"/>
        <v>0</v>
      </c>
      <c r="R317" s="1045">
        <f t="shared" si="43"/>
        <v>0</v>
      </c>
      <c r="S317" s="980"/>
      <c r="T317" s="981" t="s">
        <v>404</v>
      </c>
      <c r="U317" s="1045">
        <f t="shared" si="44"/>
        <v>0</v>
      </c>
      <c r="V317" s="1045">
        <f t="shared" si="44"/>
        <v>0</v>
      </c>
      <c r="W317" s="1045">
        <f t="shared" si="44"/>
        <v>0</v>
      </c>
      <c r="X317" s="1045">
        <f t="shared" si="44"/>
        <v>0</v>
      </c>
      <c r="Y317" s="1045">
        <f t="shared" si="44"/>
        <v>0</v>
      </c>
      <c r="Z317" s="1045">
        <f t="shared" si="44"/>
        <v>0</v>
      </c>
      <c r="AA317" s="1045">
        <f t="shared" si="44"/>
        <v>0</v>
      </c>
      <c r="AB317" s="1045">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045">
        <f t="shared" si="43"/>
        <v>450</v>
      </c>
      <c r="L318" s="1045">
        <f t="shared" si="43"/>
        <v>450</v>
      </c>
      <c r="M318" s="1045">
        <f t="shared" si="43"/>
        <v>450</v>
      </c>
      <c r="N318" s="1045">
        <f t="shared" si="43"/>
        <v>450</v>
      </c>
      <c r="O318" s="1045">
        <f t="shared" si="43"/>
        <v>785</v>
      </c>
      <c r="P318" s="1045">
        <f t="shared" si="43"/>
        <v>785</v>
      </c>
      <c r="Q318" s="1045">
        <f t="shared" si="43"/>
        <v>0</v>
      </c>
      <c r="R318" s="1045">
        <f t="shared" si="43"/>
        <v>0</v>
      </c>
      <c r="S318" s="980"/>
      <c r="T318" s="981" t="s">
        <v>143</v>
      </c>
      <c r="U318" s="1045">
        <f t="shared" si="44"/>
        <v>20</v>
      </c>
      <c r="V318" s="1045">
        <f t="shared" si="44"/>
        <v>20</v>
      </c>
      <c r="W318" s="1045">
        <f t="shared" si="44"/>
        <v>20</v>
      </c>
      <c r="X318" s="1045">
        <f t="shared" si="44"/>
        <v>20</v>
      </c>
      <c r="Y318" s="1045">
        <f t="shared" si="44"/>
        <v>14</v>
      </c>
      <c r="Z318" s="1045">
        <f t="shared" si="44"/>
        <v>13</v>
      </c>
      <c r="AA318" s="1045">
        <f t="shared" si="44"/>
        <v>0</v>
      </c>
      <c r="AB318" s="1045">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045">
        <f t="shared" si="43"/>
        <v>1079.22338475325</v>
      </c>
      <c r="L319" s="1045">
        <f t="shared" si="43"/>
        <v>1079.22338475325</v>
      </c>
      <c r="M319" s="1045">
        <f t="shared" si="43"/>
        <v>1079.22338475325</v>
      </c>
      <c r="N319" s="1045">
        <f t="shared" si="43"/>
        <v>1079.22338475325</v>
      </c>
      <c r="O319" s="1045">
        <f t="shared" si="43"/>
        <v>1750</v>
      </c>
      <c r="P319" s="1045">
        <f t="shared" si="43"/>
        <v>1750</v>
      </c>
      <c r="Q319" s="1045">
        <f t="shared" si="43"/>
        <v>0</v>
      </c>
      <c r="R319" s="1045">
        <f t="shared" si="43"/>
        <v>0</v>
      </c>
      <c r="S319" s="980"/>
      <c r="T319" s="981" t="s">
        <v>144</v>
      </c>
      <c r="U319" s="1045">
        <f t="shared" si="44"/>
        <v>28.6</v>
      </c>
      <c r="V319" s="1045">
        <f t="shared" si="44"/>
        <v>28.6</v>
      </c>
      <c r="W319" s="1045">
        <f t="shared" si="44"/>
        <v>28.6</v>
      </c>
      <c r="X319" s="1045">
        <f t="shared" si="44"/>
        <v>28.6</v>
      </c>
      <c r="Y319" s="1045">
        <f t="shared" si="44"/>
        <v>20.02</v>
      </c>
      <c r="Z319" s="1045">
        <f t="shared" si="44"/>
        <v>18.59</v>
      </c>
      <c r="AA319" s="1045">
        <f t="shared" si="44"/>
        <v>0</v>
      </c>
      <c r="AB319" s="1045">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045">
        <f t="shared" si="43"/>
        <v>2027.1536302708264</v>
      </c>
      <c r="L320" s="1045">
        <f t="shared" si="43"/>
        <v>2027.1536302708264</v>
      </c>
      <c r="M320" s="1045">
        <f t="shared" si="43"/>
        <v>2027.1536302708264</v>
      </c>
      <c r="N320" s="1045">
        <f t="shared" si="43"/>
        <v>2027.1536302708264</v>
      </c>
      <c r="O320" s="1045">
        <f t="shared" si="43"/>
        <v>2750</v>
      </c>
      <c r="P320" s="1045">
        <f t="shared" si="43"/>
        <v>2750</v>
      </c>
      <c r="Q320" s="1045">
        <f t="shared" si="43"/>
        <v>0</v>
      </c>
      <c r="R320" s="1045">
        <f t="shared" si="43"/>
        <v>0</v>
      </c>
      <c r="S320" s="980"/>
      <c r="T320" s="981" t="s">
        <v>145</v>
      </c>
      <c r="U320" s="1045">
        <f t="shared" si="44"/>
        <v>48.4</v>
      </c>
      <c r="V320" s="1045">
        <f t="shared" si="44"/>
        <v>48.4</v>
      </c>
      <c r="W320" s="1045">
        <f t="shared" si="44"/>
        <v>48.4</v>
      </c>
      <c r="X320" s="1045">
        <f t="shared" si="44"/>
        <v>48.4</v>
      </c>
      <c r="Y320" s="1045">
        <f t="shared" si="44"/>
        <v>33.879999999999995</v>
      </c>
      <c r="Z320" s="1045">
        <f t="shared" si="44"/>
        <v>31.46</v>
      </c>
      <c r="AA320" s="1045">
        <f t="shared" si="44"/>
        <v>0</v>
      </c>
      <c r="AB320" s="1045">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045">
        <f t="shared" si="43"/>
        <v>2921.0851822241707</v>
      </c>
      <c r="L321" s="1045">
        <f t="shared" si="43"/>
        <v>2921.0851822241707</v>
      </c>
      <c r="M321" s="1045">
        <f t="shared" si="43"/>
        <v>2921.0851822241707</v>
      </c>
      <c r="N321" s="1045">
        <f t="shared" si="43"/>
        <v>2921.0851822241707</v>
      </c>
      <c r="O321" s="1045">
        <f t="shared" si="43"/>
        <v>2000</v>
      </c>
      <c r="P321" s="1045">
        <f t="shared" si="43"/>
        <v>2000</v>
      </c>
      <c r="Q321" s="1045">
        <f t="shared" si="43"/>
        <v>0</v>
      </c>
      <c r="R321" s="1045">
        <f t="shared" si="43"/>
        <v>0</v>
      </c>
      <c r="S321" s="980"/>
      <c r="T321" s="981" t="s">
        <v>146</v>
      </c>
      <c r="U321" s="1045">
        <f t="shared" si="44"/>
        <v>68.599999999999994</v>
      </c>
      <c r="V321" s="1045">
        <f t="shared" si="44"/>
        <v>68.599999999999994</v>
      </c>
      <c r="W321" s="1045">
        <f t="shared" si="44"/>
        <v>68.599999999999994</v>
      </c>
      <c r="X321" s="1045">
        <f t="shared" si="44"/>
        <v>68.599999999999994</v>
      </c>
      <c r="Y321" s="1045">
        <f t="shared" si="44"/>
        <v>48.019999999999996</v>
      </c>
      <c r="Z321" s="1045">
        <f t="shared" si="44"/>
        <v>44.589999999999996</v>
      </c>
      <c r="AA321" s="1045">
        <f t="shared" si="44"/>
        <v>0</v>
      </c>
      <c r="AB321" s="1045">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045">
        <f t="shared" si="43"/>
        <v>3907.2674356246375</v>
      </c>
      <c r="L322" s="1045">
        <f t="shared" si="43"/>
        <v>3907.2674356246375</v>
      </c>
      <c r="M322" s="1045">
        <f t="shared" si="43"/>
        <v>3907.2674356246375</v>
      </c>
      <c r="N322" s="1045">
        <f t="shared" si="43"/>
        <v>3907.2674356246375</v>
      </c>
      <c r="O322" s="1045">
        <f t="shared" si="43"/>
        <v>2000</v>
      </c>
      <c r="P322" s="1045">
        <f t="shared" si="43"/>
        <v>2000</v>
      </c>
      <c r="Q322" s="1045">
        <f t="shared" si="43"/>
        <v>0</v>
      </c>
      <c r="R322" s="1045">
        <f t="shared" si="43"/>
        <v>0</v>
      </c>
      <c r="S322" s="980"/>
      <c r="T322" s="981" t="s">
        <v>147</v>
      </c>
      <c r="U322" s="1045">
        <f t="shared" si="44"/>
        <v>87.9</v>
      </c>
      <c r="V322" s="1045">
        <f t="shared" si="44"/>
        <v>87.9</v>
      </c>
      <c r="W322" s="1045">
        <f t="shared" si="44"/>
        <v>87.9</v>
      </c>
      <c r="X322" s="1045">
        <f t="shared" si="44"/>
        <v>87.9</v>
      </c>
      <c r="Y322" s="1045">
        <f t="shared" si="44"/>
        <v>61.53</v>
      </c>
      <c r="Z322" s="1045">
        <f t="shared" si="44"/>
        <v>57.135000000000005</v>
      </c>
      <c r="AA322" s="1045">
        <f t="shared" si="44"/>
        <v>0</v>
      </c>
      <c r="AB322" s="1045">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045">
        <f t="shared" si="43"/>
        <v>4707.0588514577812</v>
      </c>
      <c r="L323" s="1045">
        <f t="shared" si="43"/>
        <v>4707.0588514577812</v>
      </c>
      <c r="M323" s="1045">
        <f t="shared" si="43"/>
        <v>4707.0588514577812</v>
      </c>
      <c r="N323" s="1045">
        <f t="shared" si="43"/>
        <v>4707.0588514577812</v>
      </c>
      <c r="O323" s="1045">
        <f t="shared" si="43"/>
        <v>2000</v>
      </c>
      <c r="P323" s="1045">
        <f t="shared" si="43"/>
        <v>2000</v>
      </c>
      <c r="Q323" s="1045">
        <f t="shared" si="43"/>
        <v>0</v>
      </c>
      <c r="R323" s="1045">
        <f t="shared" si="43"/>
        <v>0</v>
      </c>
      <c r="S323" s="980"/>
      <c r="T323" s="981" t="s">
        <v>148</v>
      </c>
      <c r="U323" s="1045">
        <f t="shared" si="44"/>
        <v>38.6</v>
      </c>
      <c r="V323" s="1045">
        <f t="shared" si="44"/>
        <v>38.6</v>
      </c>
      <c r="W323" s="1045">
        <f t="shared" si="44"/>
        <v>38.6</v>
      </c>
      <c r="X323" s="1045">
        <f t="shared" si="44"/>
        <v>38.6</v>
      </c>
      <c r="Y323" s="1045">
        <f t="shared" si="44"/>
        <v>27.02</v>
      </c>
      <c r="Z323" s="1045">
        <f t="shared" si="44"/>
        <v>25.090000000000003</v>
      </c>
      <c r="AA323" s="1045">
        <f t="shared" si="44"/>
        <v>0</v>
      </c>
      <c r="AB323" s="1045">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045">
        <f t="shared" ref="K324:R339" si="45">K314</f>
        <v>4707.0588514577812</v>
      </c>
      <c r="L324" s="1045">
        <f t="shared" si="45"/>
        <v>4707.0588514577812</v>
      </c>
      <c r="M324" s="1045">
        <f t="shared" si="45"/>
        <v>4707.0588514577812</v>
      </c>
      <c r="N324" s="1045">
        <f t="shared" si="45"/>
        <v>4707.0588514577812</v>
      </c>
      <c r="O324" s="1045">
        <f t="shared" si="45"/>
        <v>2000</v>
      </c>
      <c r="P324" s="1045">
        <f t="shared" si="45"/>
        <v>2000</v>
      </c>
      <c r="Q324" s="1045">
        <f t="shared" si="45"/>
        <v>0</v>
      </c>
      <c r="R324" s="1045">
        <f t="shared" si="45"/>
        <v>0</v>
      </c>
      <c r="S324" s="980"/>
      <c r="T324" s="981" t="s">
        <v>149</v>
      </c>
      <c r="U324" s="1045">
        <f t="shared" ref="U324:AB339" si="46">U314</f>
        <v>5.5</v>
      </c>
      <c r="V324" s="1045">
        <f t="shared" si="46"/>
        <v>5.5</v>
      </c>
      <c r="W324" s="1045">
        <f t="shared" si="46"/>
        <v>5.5</v>
      </c>
      <c r="X324" s="1045">
        <f t="shared" si="46"/>
        <v>5.5</v>
      </c>
      <c r="Y324" s="1045">
        <f t="shared" si="46"/>
        <v>3.8499999999999996</v>
      </c>
      <c r="Z324" s="1045">
        <f t="shared" si="46"/>
        <v>3.5750000000000002</v>
      </c>
      <c r="AA324" s="1045">
        <f t="shared" si="46"/>
        <v>0</v>
      </c>
      <c r="AB324" s="1045">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045">
        <f t="shared" si="45"/>
        <v>4707.0588514577812</v>
      </c>
      <c r="L325" s="1045">
        <f t="shared" si="45"/>
        <v>4707.0588514577812</v>
      </c>
      <c r="M325" s="1045">
        <f t="shared" si="45"/>
        <v>4707.0588514577812</v>
      </c>
      <c r="N325" s="1045">
        <f t="shared" si="45"/>
        <v>4707.0588514577812</v>
      </c>
      <c r="O325" s="1045">
        <f t="shared" si="45"/>
        <v>2000</v>
      </c>
      <c r="P325" s="1045">
        <f t="shared" si="45"/>
        <v>2000</v>
      </c>
      <c r="Q325" s="1045">
        <f t="shared" si="45"/>
        <v>0</v>
      </c>
      <c r="R325" s="1045">
        <f t="shared" si="45"/>
        <v>0</v>
      </c>
      <c r="S325" s="980"/>
      <c r="T325" s="981" t="s">
        <v>150</v>
      </c>
      <c r="U325" s="1045">
        <f t="shared" si="46"/>
        <v>1</v>
      </c>
      <c r="V325" s="1045">
        <f t="shared" si="46"/>
        <v>1</v>
      </c>
      <c r="W325" s="1045">
        <f t="shared" si="46"/>
        <v>1</v>
      </c>
      <c r="X325" s="1045">
        <f t="shared" si="46"/>
        <v>1</v>
      </c>
      <c r="Y325" s="1045">
        <f t="shared" si="46"/>
        <v>0.7</v>
      </c>
      <c r="Z325" s="1045">
        <f t="shared" si="46"/>
        <v>0.65</v>
      </c>
      <c r="AA325" s="1045">
        <f t="shared" si="46"/>
        <v>0</v>
      </c>
      <c r="AB325" s="1045">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045">
        <f t="shared" si="45"/>
        <v>4707.0588514577812</v>
      </c>
      <c r="L326" s="1045">
        <f t="shared" si="45"/>
        <v>4707.0588514577812</v>
      </c>
      <c r="M326" s="1045">
        <f t="shared" si="45"/>
        <v>4707.0588514577812</v>
      </c>
      <c r="N326" s="1045">
        <f t="shared" si="45"/>
        <v>4707.0588514577812</v>
      </c>
      <c r="O326" s="1045">
        <f t="shared" si="45"/>
        <v>2000</v>
      </c>
      <c r="P326" s="1045">
        <f t="shared" si="45"/>
        <v>2000</v>
      </c>
      <c r="Q326" s="1045">
        <f t="shared" si="45"/>
        <v>0</v>
      </c>
      <c r="R326" s="1045">
        <f t="shared" si="45"/>
        <v>0</v>
      </c>
      <c r="S326" s="980"/>
      <c r="T326" s="981" t="s">
        <v>151</v>
      </c>
      <c r="U326" s="1045">
        <f t="shared" si="46"/>
        <v>8.6</v>
      </c>
      <c r="V326" s="1045">
        <f t="shared" si="46"/>
        <v>8.6</v>
      </c>
      <c r="W326" s="1045">
        <f t="shared" si="46"/>
        <v>8.6</v>
      </c>
      <c r="X326" s="1045">
        <f t="shared" si="46"/>
        <v>8.6</v>
      </c>
      <c r="Y326" s="1045">
        <f t="shared" si="46"/>
        <v>6.02</v>
      </c>
      <c r="Z326" s="1045">
        <f t="shared" si="46"/>
        <v>5.59</v>
      </c>
      <c r="AA326" s="1045">
        <f t="shared" si="46"/>
        <v>0</v>
      </c>
      <c r="AB326" s="1045">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045">
        <f t="shared" si="45"/>
        <v>450</v>
      </c>
      <c r="L327" s="1045">
        <f t="shared" si="45"/>
        <v>450</v>
      </c>
      <c r="M327" s="1045">
        <f t="shared" si="45"/>
        <v>450</v>
      </c>
      <c r="N327" s="1045">
        <f t="shared" si="45"/>
        <v>450</v>
      </c>
      <c r="O327" s="1045">
        <f t="shared" si="45"/>
        <v>277.2</v>
      </c>
      <c r="P327" s="1045">
        <f t="shared" si="45"/>
        <v>257.40000000000003</v>
      </c>
      <c r="Q327" s="1045">
        <f t="shared" si="45"/>
        <v>0</v>
      </c>
      <c r="R327" s="1045">
        <f t="shared" si="45"/>
        <v>0</v>
      </c>
      <c r="S327" s="980"/>
      <c r="T327" s="981" t="s">
        <v>404</v>
      </c>
      <c r="U327" s="1045">
        <f t="shared" si="46"/>
        <v>0</v>
      </c>
      <c r="V327" s="1045">
        <f t="shared" si="46"/>
        <v>0</v>
      </c>
      <c r="W327" s="1045">
        <f t="shared" si="46"/>
        <v>0</v>
      </c>
      <c r="X327" s="1045">
        <f t="shared" si="46"/>
        <v>0</v>
      </c>
      <c r="Y327" s="1045">
        <f t="shared" si="46"/>
        <v>0</v>
      </c>
      <c r="Z327" s="1045">
        <f t="shared" si="46"/>
        <v>0</v>
      </c>
      <c r="AA327" s="1045">
        <f t="shared" si="46"/>
        <v>0</v>
      </c>
      <c r="AB327" s="1045">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045">
        <f t="shared" si="45"/>
        <v>450</v>
      </c>
      <c r="L328" s="1045">
        <f t="shared" si="45"/>
        <v>450</v>
      </c>
      <c r="M328" s="1045">
        <f t="shared" si="45"/>
        <v>450</v>
      </c>
      <c r="N328" s="1045">
        <f t="shared" si="45"/>
        <v>450</v>
      </c>
      <c r="O328" s="1045">
        <f t="shared" si="45"/>
        <v>785</v>
      </c>
      <c r="P328" s="1045">
        <f t="shared" si="45"/>
        <v>785</v>
      </c>
      <c r="Q328" s="1045">
        <f t="shared" si="45"/>
        <v>0</v>
      </c>
      <c r="R328" s="1045">
        <f t="shared" si="45"/>
        <v>0</v>
      </c>
      <c r="S328" s="980"/>
      <c r="T328" s="981" t="s">
        <v>143</v>
      </c>
      <c r="U328" s="1045">
        <f t="shared" si="46"/>
        <v>20</v>
      </c>
      <c r="V328" s="1045">
        <f t="shared" si="46"/>
        <v>20</v>
      </c>
      <c r="W328" s="1045">
        <f t="shared" si="46"/>
        <v>20</v>
      </c>
      <c r="X328" s="1045">
        <f t="shared" si="46"/>
        <v>20</v>
      </c>
      <c r="Y328" s="1045">
        <f t="shared" si="46"/>
        <v>14</v>
      </c>
      <c r="Z328" s="1045">
        <f t="shared" si="46"/>
        <v>13</v>
      </c>
      <c r="AA328" s="1045">
        <f t="shared" si="46"/>
        <v>0</v>
      </c>
      <c r="AB328" s="1045">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045">
        <f t="shared" si="45"/>
        <v>1079.22338475325</v>
      </c>
      <c r="L329" s="1045">
        <f t="shared" si="45"/>
        <v>1079.22338475325</v>
      </c>
      <c r="M329" s="1045">
        <f t="shared" si="45"/>
        <v>1079.22338475325</v>
      </c>
      <c r="N329" s="1045">
        <f t="shared" si="45"/>
        <v>1079.22338475325</v>
      </c>
      <c r="O329" s="1045">
        <f t="shared" si="45"/>
        <v>1750</v>
      </c>
      <c r="P329" s="1045">
        <f t="shared" si="45"/>
        <v>1750</v>
      </c>
      <c r="Q329" s="1045">
        <f t="shared" si="45"/>
        <v>0</v>
      </c>
      <c r="R329" s="1045">
        <f t="shared" si="45"/>
        <v>0</v>
      </c>
      <c r="S329" s="980"/>
      <c r="T329" s="981" t="s">
        <v>144</v>
      </c>
      <c r="U329" s="1045">
        <f t="shared" si="46"/>
        <v>28.6</v>
      </c>
      <c r="V329" s="1045">
        <f t="shared" si="46"/>
        <v>28.6</v>
      </c>
      <c r="W329" s="1045">
        <f t="shared" si="46"/>
        <v>28.6</v>
      </c>
      <c r="X329" s="1045">
        <f t="shared" si="46"/>
        <v>28.6</v>
      </c>
      <c r="Y329" s="1045">
        <f t="shared" si="46"/>
        <v>20.02</v>
      </c>
      <c r="Z329" s="1045">
        <f t="shared" si="46"/>
        <v>18.59</v>
      </c>
      <c r="AA329" s="1045">
        <f t="shared" si="46"/>
        <v>0</v>
      </c>
      <c r="AB329" s="1045">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045">
        <f t="shared" si="45"/>
        <v>2027.1536302708264</v>
      </c>
      <c r="L330" s="1045">
        <f t="shared" si="45"/>
        <v>2027.1536302708264</v>
      </c>
      <c r="M330" s="1045">
        <f t="shared" si="45"/>
        <v>2027.1536302708264</v>
      </c>
      <c r="N330" s="1045">
        <f t="shared" si="45"/>
        <v>2027.1536302708264</v>
      </c>
      <c r="O330" s="1045">
        <f t="shared" si="45"/>
        <v>2750</v>
      </c>
      <c r="P330" s="1045">
        <f t="shared" si="45"/>
        <v>2750</v>
      </c>
      <c r="Q330" s="1045">
        <f t="shared" si="45"/>
        <v>0</v>
      </c>
      <c r="R330" s="1045">
        <f t="shared" si="45"/>
        <v>0</v>
      </c>
      <c r="S330" s="980"/>
      <c r="T330" s="981" t="s">
        <v>145</v>
      </c>
      <c r="U330" s="1045">
        <f t="shared" si="46"/>
        <v>48.4</v>
      </c>
      <c r="V330" s="1045">
        <f t="shared" si="46"/>
        <v>48.4</v>
      </c>
      <c r="W330" s="1045">
        <f t="shared" si="46"/>
        <v>48.4</v>
      </c>
      <c r="X330" s="1045">
        <f t="shared" si="46"/>
        <v>48.4</v>
      </c>
      <c r="Y330" s="1045">
        <f t="shared" si="46"/>
        <v>33.879999999999995</v>
      </c>
      <c r="Z330" s="1045">
        <f t="shared" si="46"/>
        <v>31.46</v>
      </c>
      <c r="AA330" s="1045">
        <f t="shared" si="46"/>
        <v>0</v>
      </c>
      <c r="AB330" s="1045">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045">
        <f t="shared" si="45"/>
        <v>2921.0851822241707</v>
      </c>
      <c r="L331" s="1045">
        <f t="shared" si="45"/>
        <v>2921.0851822241707</v>
      </c>
      <c r="M331" s="1045">
        <f t="shared" si="45"/>
        <v>2921.0851822241707</v>
      </c>
      <c r="N331" s="1045">
        <f t="shared" si="45"/>
        <v>2921.0851822241707</v>
      </c>
      <c r="O331" s="1045">
        <f t="shared" si="45"/>
        <v>2000</v>
      </c>
      <c r="P331" s="1045">
        <f t="shared" si="45"/>
        <v>2000</v>
      </c>
      <c r="Q331" s="1045">
        <f t="shared" si="45"/>
        <v>0</v>
      </c>
      <c r="R331" s="1045">
        <f t="shared" si="45"/>
        <v>0</v>
      </c>
      <c r="S331" s="980"/>
      <c r="T331" s="981" t="s">
        <v>146</v>
      </c>
      <c r="U331" s="1045">
        <f t="shared" si="46"/>
        <v>68.599999999999994</v>
      </c>
      <c r="V331" s="1045">
        <f t="shared" si="46"/>
        <v>68.599999999999994</v>
      </c>
      <c r="W331" s="1045">
        <f t="shared" si="46"/>
        <v>68.599999999999994</v>
      </c>
      <c r="X331" s="1045">
        <f t="shared" si="46"/>
        <v>68.599999999999994</v>
      </c>
      <c r="Y331" s="1045">
        <f t="shared" si="46"/>
        <v>48.019999999999996</v>
      </c>
      <c r="Z331" s="1045">
        <f t="shared" si="46"/>
        <v>44.589999999999996</v>
      </c>
      <c r="AA331" s="1045">
        <f t="shared" si="46"/>
        <v>0</v>
      </c>
      <c r="AB331" s="1045">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045">
        <f t="shared" si="45"/>
        <v>3907.2674356246375</v>
      </c>
      <c r="L332" s="1045">
        <f t="shared" si="45"/>
        <v>3907.2674356246375</v>
      </c>
      <c r="M332" s="1045">
        <f t="shared" si="45"/>
        <v>3907.2674356246375</v>
      </c>
      <c r="N332" s="1045">
        <f t="shared" si="45"/>
        <v>3907.2674356246375</v>
      </c>
      <c r="O332" s="1045">
        <f t="shared" si="45"/>
        <v>2000</v>
      </c>
      <c r="P332" s="1045">
        <f t="shared" si="45"/>
        <v>2000</v>
      </c>
      <c r="Q332" s="1045">
        <f t="shared" si="45"/>
        <v>0</v>
      </c>
      <c r="R332" s="1045">
        <f t="shared" si="45"/>
        <v>0</v>
      </c>
      <c r="S332" s="980"/>
      <c r="T332" s="981" t="s">
        <v>147</v>
      </c>
      <c r="U332" s="1045">
        <f t="shared" si="46"/>
        <v>87.9</v>
      </c>
      <c r="V332" s="1045">
        <f t="shared" si="46"/>
        <v>87.9</v>
      </c>
      <c r="W332" s="1045">
        <f t="shared" si="46"/>
        <v>87.9</v>
      </c>
      <c r="X332" s="1045">
        <f t="shared" si="46"/>
        <v>87.9</v>
      </c>
      <c r="Y332" s="1045">
        <f t="shared" si="46"/>
        <v>61.53</v>
      </c>
      <c r="Z332" s="1045">
        <f t="shared" si="46"/>
        <v>57.135000000000005</v>
      </c>
      <c r="AA332" s="1045">
        <f t="shared" si="46"/>
        <v>0</v>
      </c>
      <c r="AB332" s="1045">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045">
        <f t="shared" si="45"/>
        <v>4707.0588514577812</v>
      </c>
      <c r="L333" s="1045">
        <f t="shared" si="45"/>
        <v>4707.0588514577812</v>
      </c>
      <c r="M333" s="1045">
        <f t="shared" si="45"/>
        <v>4707.0588514577812</v>
      </c>
      <c r="N333" s="1045">
        <f t="shared" si="45"/>
        <v>4707.0588514577812</v>
      </c>
      <c r="O333" s="1045">
        <f t="shared" si="45"/>
        <v>2000</v>
      </c>
      <c r="P333" s="1045">
        <f t="shared" si="45"/>
        <v>2000</v>
      </c>
      <c r="Q333" s="1045">
        <f t="shared" si="45"/>
        <v>0</v>
      </c>
      <c r="R333" s="1045">
        <f t="shared" si="45"/>
        <v>0</v>
      </c>
      <c r="S333" s="980"/>
      <c r="T333" s="981" t="s">
        <v>148</v>
      </c>
      <c r="U333" s="1045">
        <f t="shared" si="46"/>
        <v>38.6</v>
      </c>
      <c r="V333" s="1045">
        <f t="shared" si="46"/>
        <v>38.6</v>
      </c>
      <c r="W333" s="1045">
        <f t="shared" si="46"/>
        <v>38.6</v>
      </c>
      <c r="X333" s="1045">
        <f t="shared" si="46"/>
        <v>38.6</v>
      </c>
      <c r="Y333" s="1045">
        <f t="shared" si="46"/>
        <v>27.02</v>
      </c>
      <c r="Z333" s="1045">
        <f t="shared" si="46"/>
        <v>25.090000000000003</v>
      </c>
      <c r="AA333" s="1045">
        <f t="shared" si="46"/>
        <v>0</v>
      </c>
      <c r="AB333" s="1045">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045">
        <f t="shared" si="45"/>
        <v>4707.0588514577812</v>
      </c>
      <c r="L334" s="1045">
        <f t="shared" si="45"/>
        <v>4707.0588514577812</v>
      </c>
      <c r="M334" s="1045">
        <f t="shared" si="45"/>
        <v>4707.0588514577812</v>
      </c>
      <c r="N334" s="1045">
        <f t="shared" si="45"/>
        <v>4707.0588514577812</v>
      </c>
      <c r="O334" s="1045">
        <f t="shared" si="45"/>
        <v>2000</v>
      </c>
      <c r="P334" s="1045">
        <f t="shared" si="45"/>
        <v>2000</v>
      </c>
      <c r="Q334" s="1045">
        <f t="shared" si="45"/>
        <v>0</v>
      </c>
      <c r="R334" s="1045">
        <f t="shared" si="45"/>
        <v>0</v>
      </c>
      <c r="S334" s="980"/>
      <c r="T334" s="981" t="s">
        <v>149</v>
      </c>
      <c r="U334" s="1045">
        <f t="shared" si="46"/>
        <v>5.5</v>
      </c>
      <c r="V334" s="1045">
        <f t="shared" si="46"/>
        <v>5.5</v>
      </c>
      <c r="W334" s="1045">
        <f t="shared" si="46"/>
        <v>5.5</v>
      </c>
      <c r="X334" s="1045">
        <f t="shared" si="46"/>
        <v>5.5</v>
      </c>
      <c r="Y334" s="1045">
        <f t="shared" si="46"/>
        <v>3.8499999999999996</v>
      </c>
      <c r="Z334" s="1045">
        <f t="shared" si="46"/>
        <v>3.5750000000000002</v>
      </c>
      <c r="AA334" s="1045">
        <f t="shared" si="46"/>
        <v>0</v>
      </c>
      <c r="AB334" s="1045">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045">
        <f t="shared" si="45"/>
        <v>4707.0588514577812</v>
      </c>
      <c r="L335" s="1045">
        <f t="shared" si="45"/>
        <v>4707.0588514577812</v>
      </c>
      <c r="M335" s="1045">
        <f t="shared" si="45"/>
        <v>4707.0588514577812</v>
      </c>
      <c r="N335" s="1045">
        <f t="shared" si="45"/>
        <v>4707.0588514577812</v>
      </c>
      <c r="O335" s="1045">
        <f t="shared" si="45"/>
        <v>2000</v>
      </c>
      <c r="P335" s="1045">
        <f t="shared" si="45"/>
        <v>2000</v>
      </c>
      <c r="Q335" s="1045">
        <f t="shared" si="45"/>
        <v>0</v>
      </c>
      <c r="R335" s="1045">
        <f t="shared" si="45"/>
        <v>0</v>
      </c>
      <c r="S335" s="980"/>
      <c r="T335" s="981" t="s">
        <v>150</v>
      </c>
      <c r="U335" s="1045">
        <f t="shared" si="46"/>
        <v>1</v>
      </c>
      <c r="V335" s="1045">
        <f t="shared" si="46"/>
        <v>1</v>
      </c>
      <c r="W335" s="1045">
        <f t="shared" si="46"/>
        <v>1</v>
      </c>
      <c r="X335" s="1045">
        <f t="shared" si="46"/>
        <v>1</v>
      </c>
      <c r="Y335" s="1045">
        <f t="shared" si="46"/>
        <v>0.7</v>
      </c>
      <c r="Z335" s="1045">
        <f t="shared" si="46"/>
        <v>0.65</v>
      </c>
      <c r="AA335" s="1045">
        <f t="shared" si="46"/>
        <v>0</v>
      </c>
      <c r="AB335" s="1045">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045">
        <f t="shared" si="45"/>
        <v>4707.0588514577812</v>
      </c>
      <c r="L336" s="1045">
        <f t="shared" si="45"/>
        <v>4707.0588514577812</v>
      </c>
      <c r="M336" s="1045">
        <f t="shared" si="45"/>
        <v>4707.0588514577812</v>
      </c>
      <c r="N336" s="1045">
        <f t="shared" si="45"/>
        <v>4707.0588514577812</v>
      </c>
      <c r="O336" s="1045">
        <f t="shared" si="45"/>
        <v>2000</v>
      </c>
      <c r="P336" s="1045">
        <f t="shared" si="45"/>
        <v>2000</v>
      </c>
      <c r="Q336" s="1045">
        <f t="shared" si="45"/>
        <v>0</v>
      </c>
      <c r="R336" s="1045">
        <f t="shared" si="45"/>
        <v>0</v>
      </c>
      <c r="S336" s="980"/>
      <c r="T336" s="981" t="s">
        <v>151</v>
      </c>
      <c r="U336" s="1045">
        <f t="shared" si="46"/>
        <v>8.6</v>
      </c>
      <c r="V336" s="1045">
        <f t="shared" si="46"/>
        <v>8.6</v>
      </c>
      <c r="W336" s="1045">
        <f t="shared" si="46"/>
        <v>8.6</v>
      </c>
      <c r="X336" s="1045">
        <f t="shared" si="46"/>
        <v>8.6</v>
      </c>
      <c r="Y336" s="1045">
        <f t="shared" si="46"/>
        <v>6.02</v>
      </c>
      <c r="Z336" s="1045">
        <f t="shared" si="46"/>
        <v>5.59</v>
      </c>
      <c r="AA336" s="1045">
        <f t="shared" si="46"/>
        <v>0</v>
      </c>
      <c r="AB336" s="1045">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045">
        <f t="shared" si="45"/>
        <v>450</v>
      </c>
      <c r="L337" s="1045">
        <f t="shared" si="45"/>
        <v>450</v>
      </c>
      <c r="M337" s="1045">
        <f t="shared" si="45"/>
        <v>450</v>
      </c>
      <c r="N337" s="1045">
        <f t="shared" si="45"/>
        <v>450</v>
      </c>
      <c r="O337" s="1045">
        <f t="shared" si="45"/>
        <v>277.2</v>
      </c>
      <c r="P337" s="1045">
        <f t="shared" si="45"/>
        <v>257.40000000000003</v>
      </c>
      <c r="Q337" s="1045">
        <f t="shared" si="45"/>
        <v>0</v>
      </c>
      <c r="R337" s="1045">
        <f t="shared" si="45"/>
        <v>0</v>
      </c>
      <c r="S337" s="980"/>
      <c r="T337" s="981" t="s">
        <v>404</v>
      </c>
      <c r="U337" s="1045">
        <f t="shared" si="46"/>
        <v>0</v>
      </c>
      <c r="V337" s="1045">
        <f t="shared" si="46"/>
        <v>0</v>
      </c>
      <c r="W337" s="1045">
        <f t="shared" si="46"/>
        <v>0</v>
      </c>
      <c r="X337" s="1045">
        <f t="shared" si="46"/>
        <v>0</v>
      </c>
      <c r="Y337" s="1045">
        <f t="shared" si="46"/>
        <v>0</v>
      </c>
      <c r="Z337" s="1045">
        <f t="shared" si="46"/>
        <v>0</v>
      </c>
      <c r="AA337" s="1045">
        <f t="shared" si="46"/>
        <v>0</v>
      </c>
      <c r="AB337" s="1045">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045">
        <f t="shared" si="45"/>
        <v>450</v>
      </c>
      <c r="L338" s="1045">
        <f t="shared" si="45"/>
        <v>450</v>
      </c>
      <c r="M338" s="1045">
        <f t="shared" si="45"/>
        <v>450</v>
      </c>
      <c r="N338" s="1045">
        <f t="shared" si="45"/>
        <v>450</v>
      </c>
      <c r="O338" s="1045">
        <f t="shared" si="45"/>
        <v>785</v>
      </c>
      <c r="P338" s="1045">
        <f t="shared" si="45"/>
        <v>785</v>
      </c>
      <c r="Q338" s="1045">
        <f t="shared" si="45"/>
        <v>0</v>
      </c>
      <c r="R338" s="1045">
        <f t="shared" si="45"/>
        <v>0</v>
      </c>
      <c r="S338" s="980"/>
      <c r="T338" s="981" t="s">
        <v>143</v>
      </c>
      <c r="U338" s="1045">
        <f t="shared" si="46"/>
        <v>20</v>
      </c>
      <c r="V338" s="1045">
        <f t="shared" si="46"/>
        <v>20</v>
      </c>
      <c r="W338" s="1045">
        <f t="shared" si="46"/>
        <v>20</v>
      </c>
      <c r="X338" s="1045">
        <f t="shared" si="46"/>
        <v>20</v>
      </c>
      <c r="Y338" s="1045">
        <f t="shared" si="46"/>
        <v>14</v>
      </c>
      <c r="Z338" s="1045">
        <f t="shared" si="46"/>
        <v>13</v>
      </c>
      <c r="AA338" s="1045">
        <f t="shared" si="46"/>
        <v>0</v>
      </c>
      <c r="AB338" s="1045">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045">
        <f t="shared" si="45"/>
        <v>1079.22338475325</v>
      </c>
      <c r="L339" s="1045">
        <f t="shared" si="45"/>
        <v>1079.22338475325</v>
      </c>
      <c r="M339" s="1045">
        <f t="shared" si="45"/>
        <v>1079.22338475325</v>
      </c>
      <c r="N339" s="1045">
        <f t="shared" si="45"/>
        <v>1079.22338475325</v>
      </c>
      <c r="O339" s="1045">
        <f t="shared" si="45"/>
        <v>1750</v>
      </c>
      <c r="P339" s="1045">
        <f t="shared" si="45"/>
        <v>1750</v>
      </c>
      <c r="Q339" s="1045">
        <f t="shared" si="45"/>
        <v>0</v>
      </c>
      <c r="R339" s="1045">
        <f t="shared" si="45"/>
        <v>0</v>
      </c>
      <c r="S339" s="980"/>
      <c r="T339" s="981" t="s">
        <v>144</v>
      </c>
      <c r="U339" s="1045">
        <f t="shared" si="46"/>
        <v>28.6</v>
      </c>
      <c r="V339" s="1045">
        <f t="shared" si="46"/>
        <v>28.6</v>
      </c>
      <c r="W339" s="1045">
        <f t="shared" si="46"/>
        <v>28.6</v>
      </c>
      <c r="X339" s="1045">
        <f t="shared" si="46"/>
        <v>28.6</v>
      </c>
      <c r="Y339" s="1045">
        <f t="shared" si="46"/>
        <v>20.02</v>
      </c>
      <c r="Z339" s="1045">
        <f t="shared" si="46"/>
        <v>18.59</v>
      </c>
      <c r="AA339" s="1045">
        <f t="shared" si="46"/>
        <v>0</v>
      </c>
      <c r="AB339" s="1045">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045">
        <f t="shared" ref="K340:R355" si="47">K330</f>
        <v>2027.1536302708264</v>
      </c>
      <c r="L340" s="1045">
        <f t="shared" si="47"/>
        <v>2027.1536302708264</v>
      </c>
      <c r="M340" s="1045">
        <f t="shared" si="47"/>
        <v>2027.1536302708264</v>
      </c>
      <c r="N340" s="1045">
        <f t="shared" si="47"/>
        <v>2027.1536302708264</v>
      </c>
      <c r="O340" s="1045">
        <f t="shared" si="47"/>
        <v>2750</v>
      </c>
      <c r="P340" s="1045">
        <f t="shared" si="47"/>
        <v>2750</v>
      </c>
      <c r="Q340" s="1045">
        <f t="shared" si="47"/>
        <v>0</v>
      </c>
      <c r="R340" s="1045">
        <f t="shared" si="47"/>
        <v>0</v>
      </c>
      <c r="S340" s="980"/>
      <c r="T340" s="981" t="s">
        <v>145</v>
      </c>
      <c r="U340" s="1045">
        <f t="shared" ref="U340:AB355" si="48">U330</f>
        <v>48.4</v>
      </c>
      <c r="V340" s="1045">
        <f t="shared" si="48"/>
        <v>48.4</v>
      </c>
      <c r="W340" s="1045">
        <f t="shared" si="48"/>
        <v>48.4</v>
      </c>
      <c r="X340" s="1045">
        <f t="shared" si="48"/>
        <v>48.4</v>
      </c>
      <c r="Y340" s="1045">
        <f t="shared" si="48"/>
        <v>33.879999999999995</v>
      </c>
      <c r="Z340" s="1045">
        <f t="shared" si="48"/>
        <v>31.46</v>
      </c>
      <c r="AA340" s="1045">
        <f t="shared" si="48"/>
        <v>0</v>
      </c>
      <c r="AB340" s="1045">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045">
        <f t="shared" si="47"/>
        <v>2921.0851822241707</v>
      </c>
      <c r="L341" s="1045">
        <f t="shared" si="47"/>
        <v>2921.0851822241707</v>
      </c>
      <c r="M341" s="1045">
        <f t="shared" si="47"/>
        <v>2921.0851822241707</v>
      </c>
      <c r="N341" s="1045">
        <f t="shared" si="47"/>
        <v>2921.0851822241707</v>
      </c>
      <c r="O341" s="1045">
        <f t="shared" si="47"/>
        <v>2000</v>
      </c>
      <c r="P341" s="1045">
        <f t="shared" si="47"/>
        <v>2000</v>
      </c>
      <c r="Q341" s="1045">
        <f t="shared" si="47"/>
        <v>0</v>
      </c>
      <c r="R341" s="1045">
        <f t="shared" si="47"/>
        <v>0</v>
      </c>
      <c r="S341" s="980"/>
      <c r="T341" s="981" t="s">
        <v>146</v>
      </c>
      <c r="U341" s="1045">
        <f t="shared" si="48"/>
        <v>68.599999999999994</v>
      </c>
      <c r="V341" s="1045">
        <f t="shared" si="48"/>
        <v>68.599999999999994</v>
      </c>
      <c r="W341" s="1045">
        <f t="shared" si="48"/>
        <v>68.599999999999994</v>
      </c>
      <c r="X341" s="1045">
        <f t="shared" si="48"/>
        <v>68.599999999999994</v>
      </c>
      <c r="Y341" s="1045">
        <f t="shared" si="48"/>
        <v>48.019999999999996</v>
      </c>
      <c r="Z341" s="1045">
        <f t="shared" si="48"/>
        <v>44.589999999999996</v>
      </c>
      <c r="AA341" s="1045">
        <f t="shared" si="48"/>
        <v>0</v>
      </c>
      <c r="AB341" s="1045">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045">
        <f t="shared" si="47"/>
        <v>3907.2674356246375</v>
      </c>
      <c r="L342" s="1045">
        <f t="shared" si="47"/>
        <v>3907.2674356246375</v>
      </c>
      <c r="M342" s="1045">
        <f t="shared" si="47"/>
        <v>3907.2674356246375</v>
      </c>
      <c r="N342" s="1045">
        <f t="shared" si="47"/>
        <v>3907.2674356246375</v>
      </c>
      <c r="O342" s="1045">
        <f t="shared" si="47"/>
        <v>2000</v>
      </c>
      <c r="P342" s="1045">
        <f t="shared" si="47"/>
        <v>2000</v>
      </c>
      <c r="Q342" s="1045">
        <f t="shared" si="47"/>
        <v>0</v>
      </c>
      <c r="R342" s="1045">
        <f t="shared" si="47"/>
        <v>0</v>
      </c>
      <c r="S342" s="980"/>
      <c r="T342" s="981" t="s">
        <v>147</v>
      </c>
      <c r="U342" s="1045">
        <f t="shared" si="48"/>
        <v>87.9</v>
      </c>
      <c r="V342" s="1045">
        <f t="shared" si="48"/>
        <v>87.9</v>
      </c>
      <c r="W342" s="1045">
        <f t="shared" si="48"/>
        <v>87.9</v>
      </c>
      <c r="X342" s="1045">
        <f t="shared" si="48"/>
        <v>87.9</v>
      </c>
      <c r="Y342" s="1045">
        <f t="shared" si="48"/>
        <v>61.53</v>
      </c>
      <c r="Z342" s="1045">
        <f t="shared" si="48"/>
        <v>57.135000000000005</v>
      </c>
      <c r="AA342" s="1045">
        <f t="shared" si="48"/>
        <v>0</v>
      </c>
      <c r="AB342" s="1045">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045">
        <f t="shared" si="47"/>
        <v>4707.0588514577812</v>
      </c>
      <c r="L343" s="1045">
        <f t="shared" si="47"/>
        <v>4707.0588514577812</v>
      </c>
      <c r="M343" s="1045">
        <f t="shared" si="47"/>
        <v>4707.0588514577812</v>
      </c>
      <c r="N343" s="1045">
        <f t="shared" si="47"/>
        <v>4707.0588514577812</v>
      </c>
      <c r="O343" s="1045">
        <f t="shared" si="47"/>
        <v>2000</v>
      </c>
      <c r="P343" s="1045">
        <f t="shared" si="47"/>
        <v>2000</v>
      </c>
      <c r="Q343" s="1045">
        <f t="shared" si="47"/>
        <v>0</v>
      </c>
      <c r="R343" s="1045">
        <f t="shared" si="47"/>
        <v>0</v>
      </c>
      <c r="S343" s="980"/>
      <c r="T343" s="981" t="s">
        <v>148</v>
      </c>
      <c r="U343" s="1045">
        <f t="shared" si="48"/>
        <v>38.6</v>
      </c>
      <c r="V343" s="1045">
        <f t="shared" si="48"/>
        <v>38.6</v>
      </c>
      <c r="W343" s="1045">
        <f t="shared" si="48"/>
        <v>38.6</v>
      </c>
      <c r="X343" s="1045">
        <f t="shared" si="48"/>
        <v>38.6</v>
      </c>
      <c r="Y343" s="1045">
        <f t="shared" si="48"/>
        <v>27.02</v>
      </c>
      <c r="Z343" s="1045">
        <f t="shared" si="48"/>
        <v>25.090000000000003</v>
      </c>
      <c r="AA343" s="1045">
        <f t="shared" si="48"/>
        <v>0</v>
      </c>
      <c r="AB343" s="1045">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045">
        <f t="shared" si="47"/>
        <v>4707.0588514577812</v>
      </c>
      <c r="L344" s="1045">
        <f t="shared" si="47"/>
        <v>4707.0588514577812</v>
      </c>
      <c r="M344" s="1045">
        <f t="shared" si="47"/>
        <v>4707.0588514577812</v>
      </c>
      <c r="N344" s="1045">
        <f t="shared" si="47"/>
        <v>4707.0588514577812</v>
      </c>
      <c r="O344" s="1045">
        <f t="shared" si="47"/>
        <v>2000</v>
      </c>
      <c r="P344" s="1045">
        <f t="shared" si="47"/>
        <v>2000</v>
      </c>
      <c r="Q344" s="1045">
        <f t="shared" si="47"/>
        <v>0</v>
      </c>
      <c r="R344" s="1045">
        <f t="shared" si="47"/>
        <v>0</v>
      </c>
      <c r="S344" s="980"/>
      <c r="T344" s="981" t="s">
        <v>149</v>
      </c>
      <c r="U344" s="1045">
        <f t="shared" si="48"/>
        <v>5.5</v>
      </c>
      <c r="V344" s="1045">
        <f t="shared" si="48"/>
        <v>5.5</v>
      </c>
      <c r="W344" s="1045">
        <f t="shared" si="48"/>
        <v>5.5</v>
      </c>
      <c r="X344" s="1045">
        <f t="shared" si="48"/>
        <v>5.5</v>
      </c>
      <c r="Y344" s="1045">
        <f t="shared" si="48"/>
        <v>3.8499999999999996</v>
      </c>
      <c r="Z344" s="1045">
        <f t="shared" si="48"/>
        <v>3.5750000000000002</v>
      </c>
      <c r="AA344" s="1045">
        <f t="shared" si="48"/>
        <v>0</v>
      </c>
      <c r="AB344" s="1045">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045">
        <f t="shared" si="47"/>
        <v>4707.0588514577812</v>
      </c>
      <c r="L345" s="1045">
        <f t="shared" si="47"/>
        <v>4707.0588514577812</v>
      </c>
      <c r="M345" s="1045">
        <f t="shared" si="47"/>
        <v>4707.0588514577812</v>
      </c>
      <c r="N345" s="1045">
        <f t="shared" si="47"/>
        <v>4707.0588514577812</v>
      </c>
      <c r="O345" s="1045">
        <f t="shared" si="47"/>
        <v>2000</v>
      </c>
      <c r="P345" s="1045">
        <f t="shared" si="47"/>
        <v>2000</v>
      </c>
      <c r="Q345" s="1045">
        <f t="shared" si="47"/>
        <v>0</v>
      </c>
      <c r="R345" s="1045">
        <f t="shared" si="47"/>
        <v>0</v>
      </c>
      <c r="S345" s="980"/>
      <c r="T345" s="981" t="s">
        <v>150</v>
      </c>
      <c r="U345" s="1045">
        <f t="shared" si="48"/>
        <v>1</v>
      </c>
      <c r="V345" s="1045">
        <f t="shared" si="48"/>
        <v>1</v>
      </c>
      <c r="W345" s="1045">
        <f t="shared" si="48"/>
        <v>1</v>
      </c>
      <c r="X345" s="1045">
        <f t="shared" si="48"/>
        <v>1</v>
      </c>
      <c r="Y345" s="1045">
        <f t="shared" si="48"/>
        <v>0.7</v>
      </c>
      <c r="Z345" s="1045">
        <f t="shared" si="48"/>
        <v>0.65</v>
      </c>
      <c r="AA345" s="1045">
        <f t="shared" si="48"/>
        <v>0</v>
      </c>
      <c r="AB345" s="1045">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045">
        <f t="shared" si="47"/>
        <v>4707.0588514577812</v>
      </c>
      <c r="L346" s="1045">
        <f t="shared" si="47"/>
        <v>4707.0588514577812</v>
      </c>
      <c r="M346" s="1045">
        <f t="shared" si="47"/>
        <v>4707.0588514577812</v>
      </c>
      <c r="N346" s="1045">
        <f t="shared" si="47"/>
        <v>4707.0588514577812</v>
      </c>
      <c r="O346" s="1045">
        <f t="shared" si="47"/>
        <v>2000</v>
      </c>
      <c r="P346" s="1045">
        <f t="shared" si="47"/>
        <v>2000</v>
      </c>
      <c r="Q346" s="1045">
        <f t="shared" si="47"/>
        <v>0</v>
      </c>
      <c r="R346" s="1045">
        <f t="shared" si="47"/>
        <v>0</v>
      </c>
      <c r="S346" s="980"/>
      <c r="T346" s="981" t="s">
        <v>151</v>
      </c>
      <c r="U346" s="1045">
        <f t="shared" si="48"/>
        <v>8.6</v>
      </c>
      <c r="V346" s="1045">
        <f t="shared" si="48"/>
        <v>8.6</v>
      </c>
      <c r="W346" s="1045">
        <f t="shared" si="48"/>
        <v>8.6</v>
      </c>
      <c r="X346" s="1045">
        <f t="shared" si="48"/>
        <v>8.6</v>
      </c>
      <c r="Y346" s="1045">
        <f t="shared" si="48"/>
        <v>6.02</v>
      </c>
      <c r="Z346" s="1045">
        <f t="shared" si="48"/>
        <v>5.59</v>
      </c>
      <c r="AA346" s="1045">
        <f t="shared" si="48"/>
        <v>0</v>
      </c>
      <c r="AB346" s="1045">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045">
        <f t="shared" si="47"/>
        <v>450</v>
      </c>
      <c r="L347" s="1045">
        <f t="shared" si="47"/>
        <v>450</v>
      </c>
      <c r="M347" s="1045">
        <f t="shared" si="47"/>
        <v>450</v>
      </c>
      <c r="N347" s="1045">
        <f t="shared" si="47"/>
        <v>450</v>
      </c>
      <c r="O347" s="1045">
        <f t="shared" si="47"/>
        <v>277.2</v>
      </c>
      <c r="P347" s="1045">
        <f t="shared" si="47"/>
        <v>257.40000000000003</v>
      </c>
      <c r="Q347" s="1045">
        <f t="shared" si="47"/>
        <v>0</v>
      </c>
      <c r="R347" s="1045">
        <f t="shared" si="47"/>
        <v>0</v>
      </c>
      <c r="S347" s="980"/>
      <c r="T347" s="981" t="s">
        <v>404</v>
      </c>
      <c r="U347" s="1045">
        <f t="shared" si="48"/>
        <v>0</v>
      </c>
      <c r="V347" s="1045">
        <f t="shared" si="48"/>
        <v>0</v>
      </c>
      <c r="W347" s="1045">
        <f t="shared" si="48"/>
        <v>0</v>
      </c>
      <c r="X347" s="1045">
        <f t="shared" si="48"/>
        <v>0</v>
      </c>
      <c r="Y347" s="1045">
        <f t="shared" si="48"/>
        <v>0</v>
      </c>
      <c r="Z347" s="1045">
        <f t="shared" si="48"/>
        <v>0</v>
      </c>
      <c r="AA347" s="1045">
        <f t="shared" si="48"/>
        <v>0</v>
      </c>
      <c r="AB347" s="1045">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045">
        <f t="shared" si="47"/>
        <v>450</v>
      </c>
      <c r="L348" s="1045">
        <f t="shared" si="47"/>
        <v>450</v>
      </c>
      <c r="M348" s="1045">
        <f t="shared" si="47"/>
        <v>450</v>
      </c>
      <c r="N348" s="1045">
        <f t="shared" si="47"/>
        <v>450</v>
      </c>
      <c r="O348" s="1045">
        <f t="shared" si="47"/>
        <v>785</v>
      </c>
      <c r="P348" s="1045">
        <f t="shared" si="47"/>
        <v>785</v>
      </c>
      <c r="Q348" s="1045">
        <f t="shared" si="47"/>
        <v>0</v>
      </c>
      <c r="R348" s="1045">
        <f t="shared" si="47"/>
        <v>0</v>
      </c>
      <c r="S348" s="980"/>
      <c r="T348" s="981" t="s">
        <v>143</v>
      </c>
      <c r="U348" s="1045">
        <f t="shared" si="48"/>
        <v>20</v>
      </c>
      <c r="V348" s="1045">
        <f t="shared" si="48"/>
        <v>20</v>
      </c>
      <c r="W348" s="1045">
        <f t="shared" si="48"/>
        <v>20</v>
      </c>
      <c r="X348" s="1045">
        <f t="shared" si="48"/>
        <v>20</v>
      </c>
      <c r="Y348" s="1045">
        <f t="shared" si="48"/>
        <v>14</v>
      </c>
      <c r="Z348" s="1045">
        <f t="shared" si="48"/>
        <v>13</v>
      </c>
      <c r="AA348" s="1045">
        <f t="shared" si="48"/>
        <v>0</v>
      </c>
      <c r="AB348" s="1045">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045">
        <f t="shared" si="47"/>
        <v>1079.22338475325</v>
      </c>
      <c r="L349" s="1045">
        <f t="shared" si="47"/>
        <v>1079.22338475325</v>
      </c>
      <c r="M349" s="1045">
        <f t="shared" si="47"/>
        <v>1079.22338475325</v>
      </c>
      <c r="N349" s="1045">
        <f t="shared" si="47"/>
        <v>1079.22338475325</v>
      </c>
      <c r="O349" s="1045">
        <f t="shared" si="47"/>
        <v>1750</v>
      </c>
      <c r="P349" s="1045">
        <f t="shared" si="47"/>
        <v>1750</v>
      </c>
      <c r="Q349" s="1045">
        <f t="shared" si="47"/>
        <v>0</v>
      </c>
      <c r="R349" s="1045">
        <f t="shared" si="47"/>
        <v>0</v>
      </c>
      <c r="S349" s="980"/>
      <c r="T349" s="981" t="s">
        <v>144</v>
      </c>
      <c r="U349" s="1045">
        <f t="shared" si="48"/>
        <v>28.6</v>
      </c>
      <c r="V349" s="1045">
        <f t="shared" si="48"/>
        <v>28.6</v>
      </c>
      <c r="W349" s="1045">
        <f t="shared" si="48"/>
        <v>28.6</v>
      </c>
      <c r="X349" s="1045">
        <f t="shared" si="48"/>
        <v>28.6</v>
      </c>
      <c r="Y349" s="1045">
        <f t="shared" si="48"/>
        <v>20.02</v>
      </c>
      <c r="Z349" s="1045">
        <f t="shared" si="48"/>
        <v>18.59</v>
      </c>
      <c r="AA349" s="1045">
        <f t="shared" si="48"/>
        <v>0</v>
      </c>
      <c r="AB349" s="1045">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045">
        <f t="shared" si="47"/>
        <v>2027.1536302708264</v>
      </c>
      <c r="L350" s="1045">
        <f t="shared" si="47"/>
        <v>2027.1536302708264</v>
      </c>
      <c r="M350" s="1045">
        <f t="shared" si="47"/>
        <v>2027.1536302708264</v>
      </c>
      <c r="N350" s="1045">
        <f t="shared" si="47"/>
        <v>2027.1536302708264</v>
      </c>
      <c r="O350" s="1045">
        <f t="shared" si="47"/>
        <v>2750</v>
      </c>
      <c r="P350" s="1045">
        <f t="shared" si="47"/>
        <v>2750</v>
      </c>
      <c r="Q350" s="1045">
        <f t="shared" si="47"/>
        <v>0</v>
      </c>
      <c r="R350" s="1045">
        <f t="shared" si="47"/>
        <v>0</v>
      </c>
      <c r="S350" s="980"/>
      <c r="T350" s="981" t="s">
        <v>145</v>
      </c>
      <c r="U350" s="1045">
        <f t="shared" si="48"/>
        <v>48.4</v>
      </c>
      <c r="V350" s="1045">
        <f t="shared" si="48"/>
        <v>48.4</v>
      </c>
      <c r="W350" s="1045">
        <f t="shared" si="48"/>
        <v>48.4</v>
      </c>
      <c r="X350" s="1045">
        <f t="shared" si="48"/>
        <v>48.4</v>
      </c>
      <c r="Y350" s="1045">
        <f t="shared" si="48"/>
        <v>33.879999999999995</v>
      </c>
      <c r="Z350" s="1045">
        <f t="shared" si="48"/>
        <v>31.46</v>
      </c>
      <c r="AA350" s="1045">
        <f t="shared" si="48"/>
        <v>0</v>
      </c>
      <c r="AB350" s="1045">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045">
        <f t="shared" si="47"/>
        <v>2921.0851822241707</v>
      </c>
      <c r="L351" s="1045">
        <f t="shared" si="47"/>
        <v>2921.0851822241707</v>
      </c>
      <c r="M351" s="1045">
        <f t="shared" si="47"/>
        <v>2921.0851822241707</v>
      </c>
      <c r="N351" s="1045">
        <f t="shared" si="47"/>
        <v>2921.0851822241707</v>
      </c>
      <c r="O351" s="1045">
        <f t="shared" si="47"/>
        <v>2000</v>
      </c>
      <c r="P351" s="1045">
        <f t="shared" si="47"/>
        <v>2000</v>
      </c>
      <c r="Q351" s="1045">
        <f t="shared" si="47"/>
        <v>0</v>
      </c>
      <c r="R351" s="1045">
        <f t="shared" si="47"/>
        <v>0</v>
      </c>
      <c r="S351" s="980"/>
      <c r="T351" s="981" t="s">
        <v>146</v>
      </c>
      <c r="U351" s="1045">
        <f t="shared" si="48"/>
        <v>68.599999999999994</v>
      </c>
      <c r="V351" s="1045">
        <f t="shared" si="48"/>
        <v>68.599999999999994</v>
      </c>
      <c r="W351" s="1045">
        <f t="shared" si="48"/>
        <v>68.599999999999994</v>
      </c>
      <c r="X351" s="1045">
        <f t="shared" si="48"/>
        <v>68.599999999999994</v>
      </c>
      <c r="Y351" s="1045">
        <f t="shared" si="48"/>
        <v>48.019999999999996</v>
      </c>
      <c r="Z351" s="1045">
        <f t="shared" si="48"/>
        <v>44.589999999999996</v>
      </c>
      <c r="AA351" s="1045">
        <f t="shared" si="48"/>
        <v>0</v>
      </c>
      <c r="AB351" s="1045">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045">
        <f t="shared" si="47"/>
        <v>3907.2674356246375</v>
      </c>
      <c r="L352" s="1045">
        <f t="shared" si="47"/>
        <v>3907.2674356246375</v>
      </c>
      <c r="M352" s="1045">
        <f t="shared" si="47"/>
        <v>3907.2674356246375</v>
      </c>
      <c r="N352" s="1045">
        <f t="shared" si="47"/>
        <v>3907.2674356246375</v>
      </c>
      <c r="O352" s="1045">
        <f t="shared" si="47"/>
        <v>2000</v>
      </c>
      <c r="P352" s="1045">
        <f t="shared" si="47"/>
        <v>2000</v>
      </c>
      <c r="Q352" s="1045">
        <f t="shared" si="47"/>
        <v>0</v>
      </c>
      <c r="R352" s="1045">
        <f t="shared" si="47"/>
        <v>0</v>
      </c>
      <c r="S352" s="980"/>
      <c r="T352" s="981" t="s">
        <v>147</v>
      </c>
      <c r="U352" s="1045">
        <f t="shared" si="48"/>
        <v>87.9</v>
      </c>
      <c r="V352" s="1045">
        <f t="shared" si="48"/>
        <v>87.9</v>
      </c>
      <c r="W352" s="1045">
        <f t="shared" si="48"/>
        <v>87.9</v>
      </c>
      <c r="X352" s="1045">
        <f t="shared" si="48"/>
        <v>87.9</v>
      </c>
      <c r="Y352" s="1045">
        <f t="shared" si="48"/>
        <v>61.53</v>
      </c>
      <c r="Z352" s="1045">
        <f t="shared" si="48"/>
        <v>57.135000000000005</v>
      </c>
      <c r="AA352" s="1045">
        <f t="shared" si="48"/>
        <v>0</v>
      </c>
      <c r="AB352" s="1045">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045">
        <f t="shared" si="47"/>
        <v>4707.0588514577812</v>
      </c>
      <c r="L353" s="1045">
        <f t="shared" si="47"/>
        <v>4707.0588514577812</v>
      </c>
      <c r="M353" s="1045">
        <f t="shared" si="47"/>
        <v>4707.0588514577812</v>
      </c>
      <c r="N353" s="1045">
        <f t="shared" si="47"/>
        <v>4707.0588514577812</v>
      </c>
      <c r="O353" s="1045">
        <f t="shared" si="47"/>
        <v>2000</v>
      </c>
      <c r="P353" s="1045">
        <f t="shared" si="47"/>
        <v>2000</v>
      </c>
      <c r="Q353" s="1045">
        <f t="shared" si="47"/>
        <v>0</v>
      </c>
      <c r="R353" s="1045">
        <f t="shared" si="47"/>
        <v>0</v>
      </c>
      <c r="S353" s="980"/>
      <c r="T353" s="981" t="s">
        <v>148</v>
      </c>
      <c r="U353" s="1045">
        <f t="shared" si="48"/>
        <v>38.6</v>
      </c>
      <c r="V353" s="1045">
        <f t="shared" si="48"/>
        <v>38.6</v>
      </c>
      <c r="W353" s="1045">
        <f t="shared" si="48"/>
        <v>38.6</v>
      </c>
      <c r="X353" s="1045">
        <f t="shared" si="48"/>
        <v>38.6</v>
      </c>
      <c r="Y353" s="1045">
        <f t="shared" si="48"/>
        <v>27.02</v>
      </c>
      <c r="Z353" s="1045">
        <f t="shared" si="48"/>
        <v>25.090000000000003</v>
      </c>
      <c r="AA353" s="1045">
        <f t="shared" si="48"/>
        <v>0</v>
      </c>
      <c r="AB353" s="1045">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045">
        <f t="shared" si="47"/>
        <v>4707.0588514577812</v>
      </c>
      <c r="L354" s="1045">
        <f t="shared" si="47"/>
        <v>4707.0588514577812</v>
      </c>
      <c r="M354" s="1045">
        <f t="shared" si="47"/>
        <v>4707.0588514577812</v>
      </c>
      <c r="N354" s="1045">
        <f t="shared" si="47"/>
        <v>4707.0588514577812</v>
      </c>
      <c r="O354" s="1045">
        <f t="shared" si="47"/>
        <v>2000</v>
      </c>
      <c r="P354" s="1045">
        <f t="shared" si="47"/>
        <v>2000</v>
      </c>
      <c r="Q354" s="1045">
        <f t="shared" si="47"/>
        <v>0</v>
      </c>
      <c r="R354" s="1045">
        <f t="shared" si="47"/>
        <v>0</v>
      </c>
      <c r="S354" s="980"/>
      <c r="T354" s="981" t="s">
        <v>149</v>
      </c>
      <c r="U354" s="1045">
        <f t="shared" si="48"/>
        <v>5.5</v>
      </c>
      <c r="V354" s="1045">
        <f t="shared" si="48"/>
        <v>5.5</v>
      </c>
      <c r="W354" s="1045">
        <f t="shared" si="48"/>
        <v>5.5</v>
      </c>
      <c r="X354" s="1045">
        <f t="shared" si="48"/>
        <v>5.5</v>
      </c>
      <c r="Y354" s="1045">
        <f t="shared" si="48"/>
        <v>3.8499999999999996</v>
      </c>
      <c r="Z354" s="1045">
        <f t="shared" si="48"/>
        <v>3.5750000000000002</v>
      </c>
      <c r="AA354" s="1045">
        <f t="shared" si="48"/>
        <v>0</v>
      </c>
      <c r="AB354" s="1045">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045">
        <f t="shared" si="47"/>
        <v>4707.0588514577812</v>
      </c>
      <c r="L355" s="1045">
        <f t="shared" si="47"/>
        <v>4707.0588514577812</v>
      </c>
      <c r="M355" s="1045">
        <f t="shared" si="47"/>
        <v>4707.0588514577812</v>
      </c>
      <c r="N355" s="1045">
        <f t="shared" si="47"/>
        <v>4707.0588514577812</v>
      </c>
      <c r="O355" s="1045">
        <f t="shared" si="47"/>
        <v>2000</v>
      </c>
      <c r="P355" s="1045">
        <f t="shared" si="47"/>
        <v>2000</v>
      </c>
      <c r="Q355" s="1045">
        <f t="shared" si="47"/>
        <v>0</v>
      </c>
      <c r="R355" s="1045">
        <f t="shared" si="47"/>
        <v>0</v>
      </c>
      <c r="S355" s="980"/>
      <c r="T355" s="981" t="s">
        <v>150</v>
      </c>
      <c r="U355" s="1045">
        <f t="shared" si="48"/>
        <v>1</v>
      </c>
      <c r="V355" s="1045">
        <f t="shared" si="48"/>
        <v>1</v>
      </c>
      <c r="W355" s="1045">
        <f t="shared" si="48"/>
        <v>1</v>
      </c>
      <c r="X355" s="1045">
        <f t="shared" si="48"/>
        <v>1</v>
      </c>
      <c r="Y355" s="1045">
        <f t="shared" si="48"/>
        <v>0.7</v>
      </c>
      <c r="Z355" s="1045">
        <f t="shared" si="48"/>
        <v>0.65</v>
      </c>
      <c r="AA355" s="1045">
        <f t="shared" si="48"/>
        <v>0</v>
      </c>
      <c r="AB355" s="1045">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045">
        <f t="shared" ref="K356:R371" si="49">K346</f>
        <v>4707.0588514577812</v>
      </c>
      <c r="L356" s="1045">
        <f t="shared" si="49"/>
        <v>4707.0588514577812</v>
      </c>
      <c r="M356" s="1045">
        <f t="shared" si="49"/>
        <v>4707.0588514577812</v>
      </c>
      <c r="N356" s="1045">
        <f t="shared" si="49"/>
        <v>4707.0588514577812</v>
      </c>
      <c r="O356" s="1045">
        <f t="shared" si="49"/>
        <v>2000</v>
      </c>
      <c r="P356" s="1045">
        <f t="shared" si="49"/>
        <v>2000</v>
      </c>
      <c r="Q356" s="1045">
        <f t="shared" si="49"/>
        <v>0</v>
      </c>
      <c r="R356" s="1045">
        <f t="shared" si="49"/>
        <v>0</v>
      </c>
      <c r="S356" s="980"/>
      <c r="T356" s="981" t="s">
        <v>151</v>
      </c>
      <c r="U356" s="1045">
        <f t="shared" ref="U356:AB371" si="50">U346</f>
        <v>8.6</v>
      </c>
      <c r="V356" s="1045">
        <f t="shared" si="50"/>
        <v>8.6</v>
      </c>
      <c r="W356" s="1045">
        <f t="shared" si="50"/>
        <v>8.6</v>
      </c>
      <c r="X356" s="1045">
        <f t="shared" si="50"/>
        <v>8.6</v>
      </c>
      <c r="Y356" s="1045">
        <f t="shared" si="50"/>
        <v>6.02</v>
      </c>
      <c r="Z356" s="1045">
        <f t="shared" si="50"/>
        <v>5.59</v>
      </c>
      <c r="AA356" s="1045">
        <f t="shared" si="50"/>
        <v>0</v>
      </c>
      <c r="AB356" s="1045">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045">
        <f t="shared" si="49"/>
        <v>450</v>
      </c>
      <c r="L357" s="1045">
        <f t="shared" si="49"/>
        <v>450</v>
      </c>
      <c r="M357" s="1045">
        <f t="shared" si="49"/>
        <v>450</v>
      </c>
      <c r="N357" s="1045">
        <f t="shared" si="49"/>
        <v>450</v>
      </c>
      <c r="O357" s="1045">
        <f t="shared" si="49"/>
        <v>277.2</v>
      </c>
      <c r="P357" s="1045">
        <f t="shared" si="49"/>
        <v>257.40000000000003</v>
      </c>
      <c r="Q357" s="1045">
        <f t="shared" si="49"/>
        <v>0</v>
      </c>
      <c r="R357" s="1045">
        <f t="shared" si="49"/>
        <v>0</v>
      </c>
      <c r="S357" s="980"/>
      <c r="T357" s="981" t="s">
        <v>404</v>
      </c>
      <c r="U357" s="1045">
        <f t="shared" si="50"/>
        <v>0</v>
      </c>
      <c r="V357" s="1045">
        <f t="shared" si="50"/>
        <v>0</v>
      </c>
      <c r="W357" s="1045">
        <f t="shared" si="50"/>
        <v>0</v>
      </c>
      <c r="X357" s="1045">
        <f t="shared" si="50"/>
        <v>0</v>
      </c>
      <c r="Y357" s="1045">
        <f t="shared" si="50"/>
        <v>0</v>
      </c>
      <c r="Z357" s="1045">
        <f t="shared" si="50"/>
        <v>0</v>
      </c>
      <c r="AA357" s="1045">
        <f t="shared" si="50"/>
        <v>0</v>
      </c>
      <c r="AB357" s="1045">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045">
        <f t="shared" si="49"/>
        <v>450</v>
      </c>
      <c r="L358" s="1045">
        <f t="shared" si="49"/>
        <v>450</v>
      </c>
      <c r="M358" s="1045">
        <f t="shared" si="49"/>
        <v>450</v>
      </c>
      <c r="N358" s="1045">
        <f t="shared" si="49"/>
        <v>450</v>
      </c>
      <c r="O358" s="1045">
        <f t="shared" si="49"/>
        <v>785</v>
      </c>
      <c r="P358" s="1045">
        <f t="shared" si="49"/>
        <v>785</v>
      </c>
      <c r="Q358" s="1045">
        <f t="shared" si="49"/>
        <v>0</v>
      </c>
      <c r="R358" s="1045">
        <f t="shared" si="49"/>
        <v>0</v>
      </c>
      <c r="S358" s="980"/>
      <c r="T358" s="981" t="s">
        <v>143</v>
      </c>
      <c r="U358" s="1045">
        <f t="shared" si="50"/>
        <v>20</v>
      </c>
      <c r="V358" s="1045">
        <f t="shared" si="50"/>
        <v>20</v>
      </c>
      <c r="W358" s="1045">
        <f t="shared" si="50"/>
        <v>20</v>
      </c>
      <c r="X358" s="1045">
        <f t="shared" si="50"/>
        <v>20</v>
      </c>
      <c r="Y358" s="1045">
        <f t="shared" si="50"/>
        <v>14</v>
      </c>
      <c r="Z358" s="1045">
        <f t="shared" si="50"/>
        <v>13</v>
      </c>
      <c r="AA358" s="1045">
        <f t="shared" si="50"/>
        <v>0</v>
      </c>
      <c r="AB358" s="1045">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045">
        <f t="shared" si="49"/>
        <v>1079.22338475325</v>
      </c>
      <c r="L359" s="1045">
        <f t="shared" si="49"/>
        <v>1079.22338475325</v>
      </c>
      <c r="M359" s="1045">
        <f t="shared" si="49"/>
        <v>1079.22338475325</v>
      </c>
      <c r="N359" s="1045">
        <f t="shared" si="49"/>
        <v>1079.22338475325</v>
      </c>
      <c r="O359" s="1045">
        <f t="shared" si="49"/>
        <v>1750</v>
      </c>
      <c r="P359" s="1045">
        <f t="shared" si="49"/>
        <v>1750</v>
      </c>
      <c r="Q359" s="1045">
        <f t="shared" si="49"/>
        <v>0</v>
      </c>
      <c r="R359" s="1045">
        <f t="shared" si="49"/>
        <v>0</v>
      </c>
      <c r="S359" s="980"/>
      <c r="T359" s="981" t="s">
        <v>144</v>
      </c>
      <c r="U359" s="1045">
        <f t="shared" si="50"/>
        <v>28.6</v>
      </c>
      <c r="V359" s="1045">
        <f t="shared" si="50"/>
        <v>28.6</v>
      </c>
      <c r="W359" s="1045">
        <f t="shared" si="50"/>
        <v>28.6</v>
      </c>
      <c r="X359" s="1045">
        <f t="shared" si="50"/>
        <v>28.6</v>
      </c>
      <c r="Y359" s="1045">
        <f t="shared" si="50"/>
        <v>20.02</v>
      </c>
      <c r="Z359" s="1045">
        <f t="shared" si="50"/>
        <v>18.59</v>
      </c>
      <c r="AA359" s="1045">
        <f t="shared" si="50"/>
        <v>0</v>
      </c>
      <c r="AB359" s="1045">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045">
        <f t="shared" si="49"/>
        <v>2027.1536302708264</v>
      </c>
      <c r="L360" s="1045">
        <f t="shared" si="49"/>
        <v>2027.1536302708264</v>
      </c>
      <c r="M360" s="1045">
        <f t="shared" si="49"/>
        <v>2027.1536302708264</v>
      </c>
      <c r="N360" s="1045">
        <f t="shared" si="49"/>
        <v>2027.1536302708264</v>
      </c>
      <c r="O360" s="1045">
        <f t="shared" si="49"/>
        <v>2750</v>
      </c>
      <c r="P360" s="1045">
        <f t="shared" si="49"/>
        <v>2750</v>
      </c>
      <c r="Q360" s="1045">
        <f t="shared" si="49"/>
        <v>0</v>
      </c>
      <c r="R360" s="1045">
        <f t="shared" si="49"/>
        <v>0</v>
      </c>
      <c r="S360" s="980"/>
      <c r="T360" s="981" t="s">
        <v>145</v>
      </c>
      <c r="U360" s="1045">
        <f t="shared" si="50"/>
        <v>48.4</v>
      </c>
      <c r="V360" s="1045">
        <f t="shared" si="50"/>
        <v>48.4</v>
      </c>
      <c r="W360" s="1045">
        <f t="shared" si="50"/>
        <v>48.4</v>
      </c>
      <c r="X360" s="1045">
        <f t="shared" si="50"/>
        <v>48.4</v>
      </c>
      <c r="Y360" s="1045">
        <f t="shared" si="50"/>
        <v>33.879999999999995</v>
      </c>
      <c r="Z360" s="1045">
        <f t="shared" si="50"/>
        <v>31.46</v>
      </c>
      <c r="AA360" s="1045">
        <f t="shared" si="50"/>
        <v>0</v>
      </c>
      <c r="AB360" s="1045">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045">
        <f t="shared" si="49"/>
        <v>2921.0851822241707</v>
      </c>
      <c r="L361" s="1045">
        <f t="shared" si="49"/>
        <v>2921.0851822241707</v>
      </c>
      <c r="M361" s="1045">
        <f t="shared" si="49"/>
        <v>2921.0851822241707</v>
      </c>
      <c r="N361" s="1045">
        <f t="shared" si="49"/>
        <v>2921.0851822241707</v>
      </c>
      <c r="O361" s="1045">
        <f t="shared" si="49"/>
        <v>2000</v>
      </c>
      <c r="P361" s="1045">
        <f t="shared" si="49"/>
        <v>2000</v>
      </c>
      <c r="Q361" s="1045">
        <f t="shared" si="49"/>
        <v>0</v>
      </c>
      <c r="R361" s="1045">
        <f t="shared" si="49"/>
        <v>0</v>
      </c>
      <c r="S361" s="980"/>
      <c r="T361" s="981" t="s">
        <v>146</v>
      </c>
      <c r="U361" s="1045">
        <f t="shared" si="50"/>
        <v>68.599999999999994</v>
      </c>
      <c r="V361" s="1045">
        <f t="shared" si="50"/>
        <v>68.599999999999994</v>
      </c>
      <c r="W361" s="1045">
        <f t="shared" si="50"/>
        <v>68.599999999999994</v>
      </c>
      <c r="X361" s="1045">
        <f t="shared" si="50"/>
        <v>68.599999999999994</v>
      </c>
      <c r="Y361" s="1045">
        <f t="shared" si="50"/>
        <v>48.019999999999996</v>
      </c>
      <c r="Z361" s="1045">
        <f t="shared" si="50"/>
        <v>44.589999999999996</v>
      </c>
      <c r="AA361" s="1045">
        <f t="shared" si="50"/>
        <v>0</v>
      </c>
      <c r="AB361" s="1045">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045">
        <f t="shared" si="49"/>
        <v>3907.2674356246375</v>
      </c>
      <c r="L362" s="1045">
        <f t="shared" si="49"/>
        <v>3907.2674356246375</v>
      </c>
      <c r="M362" s="1045">
        <f t="shared" si="49"/>
        <v>3907.2674356246375</v>
      </c>
      <c r="N362" s="1045">
        <f t="shared" si="49"/>
        <v>3907.2674356246375</v>
      </c>
      <c r="O362" s="1045">
        <f t="shared" si="49"/>
        <v>2000</v>
      </c>
      <c r="P362" s="1045">
        <f t="shared" si="49"/>
        <v>2000</v>
      </c>
      <c r="Q362" s="1045">
        <f t="shared" si="49"/>
        <v>0</v>
      </c>
      <c r="R362" s="1045">
        <f t="shared" si="49"/>
        <v>0</v>
      </c>
      <c r="S362" s="980"/>
      <c r="T362" s="981" t="s">
        <v>147</v>
      </c>
      <c r="U362" s="1045">
        <f t="shared" si="50"/>
        <v>87.9</v>
      </c>
      <c r="V362" s="1045">
        <f t="shared" si="50"/>
        <v>87.9</v>
      </c>
      <c r="W362" s="1045">
        <f t="shared" si="50"/>
        <v>87.9</v>
      </c>
      <c r="X362" s="1045">
        <f t="shared" si="50"/>
        <v>87.9</v>
      </c>
      <c r="Y362" s="1045">
        <f t="shared" si="50"/>
        <v>61.53</v>
      </c>
      <c r="Z362" s="1045">
        <f t="shared" si="50"/>
        <v>57.135000000000005</v>
      </c>
      <c r="AA362" s="1045">
        <f t="shared" si="50"/>
        <v>0</v>
      </c>
      <c r="AB362" s="1045">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045">
        <f t="shared" si="49"/>
        <v>4707.0588514577812</v>
      </c>
      <c r="L363" s="1045">
        <f t="shared" si="49"/>
        <v>4707.0588514577812</v>
      </c>
      <c r="M363" s="1045">
        <f t="shared" si="49"/>
        <v>4707.0588514577812</v>
      </c>
      <c r="N363" s="1045">
        <f t="shared" si="49"/>
        <v>4707.0588514577812</v>
      </c>
      <c r="O363" s="1045">
        <f t="shared" si="49"/>
        <v>2000</v>
      </c>
      <c r="P363" s="1045">
        <f t="shared" si="49"/>
        <v>2000</v>
      </c>
      <c r="Q363" s="1045">
        <f t="shared" si="49"/>
        <v>0</v>
      </c>
      <c r="R363" s="1045">
        <f t="shared" si="49"/>
        <v>0</v>
      </c>
      <c r="S363" s="980"/>
      <c r="T363" s="981" t="s">
        <v>148</v>
      </c>
      <c r="U363" s="1045">
        <f t="shared" si="50"/>
        <v>38.6</v>
      </c>
      <c r="V363" s="1045">
        <f t="shared" si="50"/>
        <v>38.6</v>
      </c>
      <c r="W363" s="1045">
        <f t="shared" si="50"/>
        <v>38.6</v>
      </c>
      <c r="X363" s="1045">
        <f t="shared" si="50"/>
        <v>38.6</v>
      </c>
      <c r="Y363" s="1045">
        <f t="shared" si="50"/>
        <v>27.02</v>
      </c>
      <c r="Z363" s="1045">
        <f t="shared" si="50"/>
        <v>25.090000000000003</v>
      </c>
      <c r="AA363" s="1045">
        <f t="shared" si="50"/>
        <v>0</v>
      </c>
      <c r="AB363" s="1045">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045">
        <f t="shared" si="49"/>
        <v>4707.0588514577812</v>
      </c>
      <c r="L364" s="1045">
        <f t="shared" si="49"/>
        <v>4707.0588514577812</v>
      </c>
      <c r="M364" s="1045">
        <f t="shared" si="49"/>
        <v>4707.0588514577812</v>
      </c>
      <c r="N364" s="1045">
        <f t="shared" si="49"/>
        <v>4707.0588514577812</v>
      </c>
      <c r="O364" s="1045">
        <f t="shared" si="49"/>
        <v>2000</v>
      </c>
      <c r="P364" s="1045">
        <f t="shared" si="49"/>
        <v>2000</v>
      </c>
      <c r="Q364" s="1045">
        <f t="shared" si="49"/>
        <v>0</v>
      </c>
      <c r="R364" s="1045">
        <f t="shared" si="49"/>
        <v>0</v>
      </c>
      <c r="S364" s="980"/>
      <c r="T364" s="981" t="s">
        <v>149</v>
      </c>
      <c r="U364" s="1045">
        <f t="shared" si="50"/>
        <v>5.5</v>
      </c>
      <c r="V364" s="1045">
        <f t="shared" si="50"/>
        <v>5.5</v>
      </c>
      <c r="W364" s="1045">
        <f t="shared" si="50"/>
        <v>5.5</v>
      </c>
      <c r="X364" s="1045">
        <f t="shared" si="50"/>
        <v>5.5</v>
      </c>
      <c r="Y364" s="1045">
        <f t="shared" si="50"/>
        <v>3.8499999999999996</v>
      </c>
      <c r="Z364" s="1045">
        <f t="shared" si="50"/>
        <v>3.5750000000000002</v>
      </c>
      <c r="AA364" s="1045">
        <f t="shared" si="50"/>
        <v>0</v>
      </c>
      <c r="AB364" s="1045">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045">
        <f t="shared" si="49"/>
        <v>4707.0588514577812</v>
      </c>
      <c r="L365" s="1045">
        <f t="shared" si="49"/>
        <v>4707.0588514577812</v>
      </c>
      <c r="M365" s="1045">
        <f t="shared" si="49"/>
        <v>4707.0588514577812</v>
      </c>
      <c r="N365" s="1045">
        <f t="shared" si="49"/>
        <v>4707.0588514577812</v>
      </c>
      <c r="O365" s="1045">
        <f t="shared" si="49"/>
        <v>2000</v>
      </c>
      <c r="P365" s="1045">
        <f t="shared" si="49"/>
        <v>2000</v>
      </c>
      <c r="Q365" s="1045">
        <f t="shared" si="49"/>
        <v>0</v>
      </c>
      <c r="R365" s="1045">
        <f t="shared" si="49"/>
        <v>0</v>
      </c>
      <c r="S365" s="980"/>
      <c r="T365" s="981" t="s">
        <v>150</v>
      </c>
      <c r="U365" s="1045">
        <f t="shared" si="50"/>
        <v>1</v>
      </c>
      <c r="V365" s="1045">
        <f t="shared" si="50"/>
        <v>1</v>
      </c>
      <c r="W365" s="1045">
        <f t="shared" si="50"/>
        <v>1</v>
      </c>
      <c r="X365" s="1045">
        <f t="shared" si="50"/>
        <v>1</v>
      </c>
      <c r="Y365" s="1045">
        <f t="shared" si="50"/>
        <v>0.7</v>
      </c>
      <c r="Z365" s="1045">
        <f t="shared" si="50"/>
        <v>0.65</v>
      </c>
      <c r="AA365" s="1045">
        <f t="shared" si="50"/>
        <v>0</v>
      </c>
      <c r="AB365" s="1045">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045">
        <f t="shared" si="49"/>
        <v>4707.0588514577812</v>
      </c>
      <c r="L366" s="1045">
        <f t="shared" si="49"/>
        <v>4707.0588514577812</v>
      </c>
      <c r="M366" s="1045">
        <f t="shared" si="49"/>
        <v>4707.0588514577812</v>
      </c>
      <c r="N366" s="1045">
        <f t="shared" si="49"/>
        <v>4707.0588514577812</v>
      </c>
      <c r="O366" s="1045">
        <f t="shared" si="49"/>
        <v>2000</v>
      </c>
      <c r="P366" s="1045">
        <f t="shared" si="49"/>
        <v>2000</v>
      </c>
      <c r="Q366" s="1045">
        <f t="shared" si="49"/>
        <v>0</v>
      </c>
      <c r="R366" s="1045">
        <f t="shared" si="49"/>
        <v>0</v>
      </c>
      <c r="S366" s="980"/>
      <c r="T366" s="981" t="s">
        <v>151</v>
      </c>
      <c r="U366" s="1045">
        <f t="shared" si="50"/>
        <v>8.6</v>
      </c>
      <c r="V366" s="1045">
        <f t="shared" si="50"/>
        <v>8.6</v>
      </c>
      <c r="W366" s="1045">
        <f t="shared" si="50"/>
        <v>8.6</v>
      </c>
      <c r="X366" s="1045">
        <f t="shared" si="50"/>
        <v>8.6</v>
      </c>
      <c r="Y366" s="1045">
        <f t="shared" si="50"/>
        <v>6.02</v>
      </c>
      <c r="Z366" s="1045">
        <f t="shared" si="50"/>
        <v>5.59</v>
      </c>
      <c r="AA366" s="1045">
        <f t="shared" si="50"/>
        <v>0</v>
      </c>
      <c r="AB366" s="1045">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045">
        <f t="shared" si="49"/>
        <v>450</v>
      </c>
      <c r="L367" s="1045">
        <f t="shared" si="49"/>
        <v>450</v>
      </c>
      <c r="M367" s="1045">
        <f t="shared" si="49"/>
        <v>450</v>
      </c>
      <c r="N367" s="1045">
        <f t="shared" si="49"/>
        <v>450</v>
      </c>
      <c r="O367" s="1045">
        <f t="shared" si="49"/>
        <v>277.2</v>
      </c>
      <c r="P367" s="1045">
        <f t="shared" si="49"/>
        <v>257.40000000000003</v>
      </c>
      <c r="Q367" s="1045">
        <f t="shared" si="49"/>
        <v>0</v>
      </c>
      <c r="R367" s="1045">
        <f t="shared" si="49"/>
        <v>0</v>
      </c>
      <c r="S367" s="980"/>
      <c r="T367" s="981" t="s">
        <v>404</v>
      </c>
      <c r="U367" s="1045">
        <f t="shared" si="50"/>
        <v>0</v>
      </c>
      <c r="V367" s="1045">
        <f t="shared" si="50"/>
        <v>0</v>
      </c>
      <c r="W367" s="1045">
        <f t="shared" si="50"/>
        <v>0</v>
      </c>
      <c r="X367" s="1045">
        <f t="shared" si="50"/>
        <v>0</v>
      </c>
      <c r="Y367" s="1045">
        <f t="shared" si="50"/>
        <v>0</v>
      </c>
      <c r="Z367" s="1045">
        <f t="shared" si="50"/>
        <v>0</v>
      </c>
      <c r="AA367" s="1045">
        <f t="shared" si="50"/>
        <v>0</v>
      </c>
      <c r="AB367" s="1045">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045">
        <f t="shared" si="49"/>
        <v>450</v>
      </c>
      <c r="L368" s="1045">
        <f t="shared" si="49"/>
        <v>450</v>
      </c>
      <c r="M368" s="1045">
        <f t="shared" si="49"/>
        <v>450</v>
      </c>
      <c r="N368" s="1045">
        <f t="shared" si="49"/>
        <v>450</v>
      </c>
      <c r="O368" s="1045">
        <f t="shared" si="49"/>
        <v>785</v>
      </c>
      <c r="P368" s="1045">
        <f t="shared" si="49"/>
        <v>785</v>
      </c>
      <c r="Q368" s="1045">
        <f t="shared" si="49"/>
        <v>0</v>
      </c>
      <c r="R368" s="1045">
        <f t="shared" si="49"/>
        <v>0</v>
      </c>
      <c r="S368" s="980"/>
      <c r="T368" s="981" t="s">
        <v>143</v>
      </c>
      <c r="U368" s="1045">
        <f t="shared" si="50"/>
        <v>20</v>
      </c>
      <c r="V368" s="1045">
        <f t="shared" si="50"/>
        <v>20</v>
      </c>
      <c r="W368" s="1045">
        <f t="shared" si="50"/>
        <v>20</v>
      </c>
      <c r="X368" s="1045">
        <f t="shared" si="50"/>
        <v>20</v>
      </c>
      <c r="Y368" s="1045">
        <f t="shared" si="50"/>
        <v>14</v>
      </c>
      <c r="Z368" s="1045">
        <f t="shared" si="50"/>
        <v>13</v>
      </c>
      <c r="AA368" s="1045">
        <f t="shared" si="50"/>
        <v>0</v>
      </c>
      <c r="AB368" s="1045">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045">
        <f t="shared" si="49"/>
        <v>1079.22338475325</v>
      </c>
      <c r="L369" s="1045">
        <f t="shared" si="49"/>
        <v>1079.22338475325</v>
      </c>
      <c r="M369" s="1045">
        <f t="shared" si="49"/>
        <v>1079.22338475325</v>
      </c>
      <c r="N369" s="1045">
        <f t="shared" si="49"/>
        <v>1079.22338475325</v>
      </c>
      <c r="O369" s="1045">
        <f t="shared" si="49"/>
        <v>1750</v>
      </c>
      <c r="P369" s="1045">
        <f t="shared" si="49"/>
        <v>1750</v>
      </c>
      <c r="Q369" s="1045">
        <f t="shared" si="49"/>
        <v>0</v>
      </c>
      <c r="R369" s="1045">
        <f t="shared" si="49"/>
        <v>0</v>
      </c>
      <c r="S369" s="980"/>
      <c r="T369" s="981" t="s">
        <v>144</v>
      </c>
      <c r="U369" s="1045">
        <f t="shared" si="50"/>
        <v>28.6</v>
      </c>
      <c r="V369" s="1045">
        <f t="shared" si="50"/>
        <v>28.6</v>
      </c>
      <c r="W369" s="1045">
        <f t="shared" si="50"/>
        <v>28.6</v>
      </c>
      <c r="X369" s="1045">
        <f t="shared" si="50"/>
        <v>28.6</v>
      </c>
      <c r="Y369" s="1045">
        <f t="shared" si="50"/>
        <v>20.02</v>
      </c>
      <c r="Z369" s="1045">
        <f t="shared" si="50"/>
        <v>18.59</v>
      </c>
      <c r="AA369" s="1045">
        <f t="shared" si="50"/>
        <v>0</v>
      </c>
      <c r="AB369" s="1045">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045">
        <f t="shared" si="49"/>
        <v>2027.1536302708264</v>
      </c>
      <c r="L370" s="1045">
        <f t="shared" si="49"/>
        <v>2027.1536302708264</v>
      </c>
      <c r="M370" s="1045">
        <f t="shared" si="49"/>
        <v>2027.1536302708264</v>
      </c>
      <c r="N370" s="1045">
        <f t="shared" si="49"/>
        <v>2027.1536302708264</v>
      </c>
      <c r="O370" s="1045">
        <f t="shared" si="49"/>
        <v>2750</v>
      </c>
      <c r="P370" s="1045">
        <f t="shared" si="49"/>
        <v>2750</v>
      </c>
      <c r="Q370" s="1045">
        <f t="shared" si="49"/>
        <v>0</v>
      </c>
      <c r="R370" s="1045">
        <f t="shared" si="49"/>
        <v>0</v>
      </c>
      <c r="S370" s="980"/>
      <c r="T370" s="981" t="s">
        <v>145</v>
      </c>
      <c r="U370" s="1045">
        <f t="shared" si="50"/>
        <v>48.4</v>
      </c>
      <c r="V370" s="1045">
        <f t="shared" si="50"/>
        <v>48.4</v>
      </c>
      <c r="W370" s="1045">
        <f t="shared" si="50"/>
        <v>48.4</v>
      </c>
      <c r="X370" s="1045">
        <f t="shared" si="50"/>
        <v>48.4</v>
      </c>
      <c r="Y370" s="1045">
        <f t="shared" si="50"/>
        <v>33.879999999999995</v>
      </c>
      <c r="Z370" s="1045">
        <f t="shared" si="50"/>
        <v>31.46</v>
      </c>
      <c r="AA370" s="1045">
        <f t="shared" si="50"/>
        <v>0</v>
      </c>
      <c r="AB370" s="1045">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045">
        <f t="shared" si="49"/>
        <v>2921.0851822241707</v>
      </c>
      <c r="L371" s="1045">
        <f t="shared" si="49"/>
        <v>2921.0851822241707</v>
      </c>
      <c r="M371" s="1045">
        <f t="shared" si="49"/>
        <v>2921.0851822241707</v>
      </c>
      <c r="N371" s="1045">
        <f t="shared" si="49"/>
        <v>2921.0851822241707</v>
      </c>
      <c r="O371" s="1045">
        <f t="shared" si="49"/>
        <v>2000</v>
      </c>
      <c r="P371" s="1045">
        <f t="shared" si="49"/>
        <v>2000</v>
      </c>
      <c r="Q371" s="1045">
        <f t="shared" si="49"/>
        <v>0</v>
      </c>
      <c r="R371" s="1045">
        <f t="shared" si="49"/>
        <v>0</v>
      </c>
      <c r="S371" s="980"/>
      <c r="T371" s="981" t="s">
        <v>146</v>
      </c>
      <c r="U371" s="1045">
        <f t="shared" si="50"/>
        <v>68.599999999999994</v>
      </c>
      <c r="V371" s="1045">
        <f t="shared" si="50"/>
        <v>68.599999999999994</v>
      </c>
      <c r="W371" s="1045">
        <f t="shared" si="50"/>
        <v>68.599999999999994</v>
      </c>
      <c r="X371" s="1045">
        <f t="shared" si="50"/>
        <v>68.599999999999994</v>
      </c>
      <c r="Y371" s="1045">
        <f t="shared" si="50"/>
        <v>48.019999999999996</v>
      </c>
      <c r="Z371" s="1045">
        <f t="shared" si="50"/>
        <v>44.589999999999996</v>
      </c>
      <c r="AA371" s="1045">
        <f t="shared" si="50"/>
        <v>0</v>
      </c>
      <c r="AB371" s="1045">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045">
        <f t="shared" ref="K372:R387" si="51">K362</f>
        <v>3907.2674356246375</v>
      </c>
      <c r="L372" s="1045">
        <f t="shared" si="51"/>
        <v>3907.2674356246375</v>
      </c>
      <c r="M372" s="1045">
        <f t="shared" si="51"/>
        <v>3907.2674356246375</v>
      </c>
      <c r="N372" s="1045">
        <f t="shared" si="51"/>
        <v>3907.2674356246375</v>
      </c>
      <c r="O372" s="1045">
        <f t="shared" si="51"/>
        <v>2000</v>
      </c>
      <c r="P372" s="1045">
        <f t="shared" si="51"/>
        <v>2000</v>
      </c>
      <c r="Q372" s="1045">
        <f t="shared" si="51"/>
        <v>0</v>
      </c>
      <c r="R372" s="1045">
        <f t="shared" si="51"/>
        <v>0</v>
      </c>
      <c r="S372" s="980"/>
      <c r="T372" s="981" t="s">
        <v>147</v>
      </c>
      <c r="U372" s="1045">
        <f t="shared" ref="U372:AB387" si="52">U362</f>
        <v>87.9</v>
      </c>
      <c r="V372" s="1045">
        <f t="shared" si="52"/>
        <v>87.9</v>
      </c>
      <c r="W372" s="1045">
        <f t="shared" si="52"/>
        <v>87.9</v>
      </c>
      <c r="X372" s="1045">
        <f t="shared" si="52"/>
        <v>87.9</v>
      </c>
      <c r="Y372" s="1045">
        <f t="shared" si="52"/>
        <v>61.53</v>
      </c>
      <c r="Z372" s="1045">
        <f t="shared" si="52"/>
        <v>57.135000000000005</v>
      </c>
      <c r="AA372" s="1045">
        <f t="shared" si="52"/>
        <v>0</v>
      </c>
      <c r="AB372" s="1045">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045">
        <f t="shared" si="51"/>
        <v>4707.0588514577812</v>
      </c>
      <c r="L373" s="1045">
        <f t="shared" si="51"/>
        <v>4707.0588514577812</v>
      </c>
      <c r="M373" s="1045">
        <f t="shared" si="51"/>
        <v>4707.0588514577812</v>
      </c>
      <c r="N373" s="1045">
        <f t="shared" si="51"/>
        <v>4707.0588514577812</v>
      </c>
      <c r="O373" s="1045">
        <f t="shared" si="51"/>
        <v>2000</v>
      </c>
      <c r="P373" s="1045">
        <f t="shared" si="51"/>
        <v>2000</v>
      </c>
      <c r="Q373" s="1045">
        <f t="shared" si="51"/>
        <v>0</v>
      </c>
      <c r="R373" s="1045">
        <f t="shared" si="51"/>
        <v>0</v>
      </c>
      <c r="S373" s="980"/>
      <c r="T373" s="981" t="s">
        <v>148</v>
      </c>
      <c r="U373" s="1045">
        <f t="shared" si="52"/>
        <v>38.6</v>
      </c>
      <c r="V373" s="1045">
        <f t="shared" si="52"/>
        <v>38.6</v>
      </c>
      <c r="W373" s="1045">
        <f t="shared" si="52"/>
        <v>38.6</v>
      </c>
      <c r="X373" s="1045">
        <f t="shared" si="52"/>
        <v>38.6</v>
      </c>
      <c r="Y373" s="1045">
        <f t="shared" si="52"/>
        <v>27.02</v>
      </c>
      <c r="Z373" s="1045">
        <f t="shared" si="52"/>
        <v>25.090000000000003</v>
      </c>
      <c r="AA373" s="1045">
        <f t="shared" si="52"/>
        <v>0</v>
      </c>
      <c r="AB373" s="1045">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045">
        <f t="shared" si="51"/>
        <v>4707.0588514577812</v>
      </c>
      <c r="L374" s="1045">
        <f t="shared" si="51"/>
        <v>4707.0588514577812</v>
      </c>
      <c r="M374" s="1045">
        <f t="shared" si="51"/>
        <v>4707.0588514577812</v>
      </c>
      <c r="N374" s="1045">
        <f t="shared" si="51"/>
        <v>4707.0588514577812</v>
      </c>
      <c r="O374" s="1045">
        <f t="shared" si="51"/>
        <v>2000</v>
      </c>
      <c r="P374" s="1045">
        <f t="shared" si="51"/>
        <v>2000</v>
      </c>
      <c r="Q374" s="1045">
        <f t="shared" si="51"/>
        <v>0</v>
      </c>
      <c r="R374" s="1045">
        <f t="shared" si="51"/>
        <v>0</v>
      </c>
      <c r="S374" s="980"/>
      <c r="T374" s="981" t="s">
        <v>149</v>
      </c>
      <c r="U374" s="1045">
        <f t="shared" si="52"/>
        <v>5.5</v>
      </c>
      <c r="V374" s="1045">
        <f t="shared" si="52"/>
        <v>5.5</v>
      </c>
      <c r="W374" s="1045">
        <f t="shared" si="52"/>
        <v>5.5</v>
      </c>
      <c r="X374" s="1045">
        <f t="shared" si="52"/>
        <v>5.5</v>
      </c>
      <c r="Y374" s="1045">
        <f t="shared" si="52"/>
        <v>3.8499999999999996</v>
      </c>
      <c r="Z374" s="1045">
        <f t="shared" si="52"/>
        <v>3.5750000000000002</v>
      </c>
      <c r="AA374" s="1045">
        <f t="shared" si="52"/>
        <v>0</v>
      </c>
      <c r="AB374" s="1045">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045">
        <f t="shared" si="51"/>
        <v>4707.0588514577812</v>
      </c>
      <c r="L375" s="1045">
        <f t="shared" si="51"/>
        <v>4707.0588514577812</v>
      </c>
      <c r="M375" s="1045">
        <f t="shared" si="51"/>
        <v>4707.0588514577812</v>
      </c>
      <c r="N375" s="1045">
        <f t="shared" si="51"/>
        <v>4707.0588514577812</v>
      </c>
      <c r="O375" s="1045">
        <f t="shared" si="51"/>
        <v>2000</v>
      </c>
      <c r="P375" s="1045">
        <f t="shared" si="51"/>
        <v>2000</v>
      </c>
      <c r="Q375" s="1045">
        <f t="shared" si="51"/>
        <v>0</v>
      </c>
      <c r="R375" s="1045">
        <f t="shared" si="51"/>
        <v>0</v>
      </c>
      <c r="S375" s="980"/>
      <c r="T375" s="981" t="s">
        <v>150</v>
      </c>
      <c r="U375" s="1045">
        <f t="shared" si="52"/>
        <v>1</v>
      </c>
      <c r="V375" s="1045">
        <f t="shared" si="52"/>
        <v>1</v>
      </c>
      <c r="W375" s="1045">
        <f t="shared" si="52"/>
        <v>1</v>
      </c>
      <c r="X375" s="1045">
        <f t="shared" si="52"/>
        <v>1</v>
      </c>
      <c r="Y375" s="1045">
        <f t="shared" si="52"/>
        <v>0.7</v>
      </c>
      <c r="Z375" s="1045">
        <f t="shared" si="52"/>
        <v>0.65</v>
      </c>
      <c r="AA375" s="1045">
        <f t="shared" si="52"/>
        <v>0</v>
      </c>
      <c r="AB375" s="1045">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045">
        <f t="shared" si="51"/>
        <v>4707.0588514577812</v>
      </c>
      <c r="L376" s="1045">
        <f t="shared" si="51"/>
        <v>4707.0588514577812</v>
      </c>
      <c r="M376" s="1045">
        <f t="shared" si="51"/>
        <v>4707.0588514577812</v>
      </c>
      <c r="N376" s="1045">
        <f t="shared" si="51"/>
        <v>4707.0588514577812</v>
      </c>
      <c r="O376" s="1045">
        <f t="shared" si="51"/>
        <v>2000</v>
      </c>
      <c r="P376" s="1045">
        <f t="shared" si="51"/>
        <v>2000</v>
      </c>
      <c r="Q376" s="1045">
        <f t="shared" si="51"/>
        <v>0</v>
      </c>
      <c r="R376" s="1045">
        <f t="shared" si="51"/>
        <v>0</v>
      </c>
      <c r="S376" s="980"/>
      <c r="T376" s="981" t="s">
        <v>151</v>
      </c>
      <c r="U376" s="1045">
        <f t="shared" si="52"/>
        <v>8.6</v>
      </c>
      <c r="V376" s="1045">
        <f t="shared" si="52"/>
        <v>8.6</v>
      </c>
      <c r="W376" s="1045">
        <f t="shared" si="52"/>
        <v>8.6</v>
      </c>
      <c r="X376" s="1045">
        <f t="shared" si="52"/>
        <v>8.6</v>
      </c>
      <c r="Y376" s="1045">
        <f t="shared" si="52"/>
        <v>6.02</v>
      </c>
      <c r="Z376" s="1045">
        <f t="shared" si="52"/>
        <v>5.59</v>
      </c>
      <c r="AA376" s="1045">
        <f t="shared" si="52"/>
        <v>0</v>
      </c>
      <c r="AB376" s="1045">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045">
        <f t="shared" si="51"/>
        <v>450</v>
      </c>
      <c r="L377" s="1045">
        <f t="shared" si="51"/>
        <v>450</v>
      </c>
      <c r="M377" s="1045">
        <f t="shared" si="51"/>
        <v>450</v>
      </c>
      <c r="N377" s="1045">
        <f t="shared" si="51"/>
        <v>450</v>
      </c>
      <c r="O377" s="1045">
        <f t="shared" si="51"/>
        <v>277.2</v>
      </c>
      <c r="P377" s="1045">
        <f t="shared" si="51"/>
        <v>257.40000000000003</v>
      </c>
      <c r="Q377" s="1045">
        <f t="shared" si="51"/>
        <v>0</v>
      </c>
      <c r="R377" s="1045">
        <f t="shared" si="51"/>
        <v>0</v>
      </c>
      <c r="S377" s="980"/>
      <c r="T377" s="981" t="s">
        <v>404</v>
      </c>
      <c r="U377" s="1045">
        <f t="shared" si="52"/>
        <v>0</v>
      </c>
      <c r="V377" s="1045">
        <f t="shared" si="52"/>
        <v>0</v>
      </c>
      <c r="W377" s="1045">
        <f t="shared" si="52"/>
        <v>0</v>
      </c>
      <c r="X377" s="1045">
        <f t="shared" si="52"/>
        <v>0</v>
      </c>
      <c r="Y377" s="1045">
        <f t="shared" si="52"/>
        <v>0</v>
      </c>
      <c r="Z377" s="1045">
        <f t="shared" si="52"/>
        <v>0</v>
      </c>
      <c r="AA377" s="1045">
        <f t="shared" si="52"/>
        <v>0</v>
      </c>
      <c r="AB377" s="1045">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045">
        <f t="shared" si="51"/>
        <v>450</v>
      </c>
      <c r="L378" s="1045">
        <f t="shared" si="51"/>
        <v>450</v>
      </c>
      <c r="M378" s="1045">
        <f t="shared" si="51"/>
        <v>450</v>
      </c>
      <c r="N378" s="1045">
        <f t="shared" si="51"/>
        <v>450</v>
      </c>
      <c r="O378" s="1045">
        <f t="shared" si="51"/>
        <v>785</v>
      </c>
      <c r="P378" s="1045">
        <f t="shared" si="51"/>
        <v>785</v>
      </c>
      <c r="Q378" s="1045">
        <f t="shared" si="51"/>
        <v>0</v>
      </c>
      <c r="R378" s="1045">
        <f t="shared" si="51"/>
        <v>0</v>
      </c>
      <c r="S378" s="980"/>
      <c r="T378" s="981" t="s">
        <v>143</v>
      </c>
      <c r="U378" s="1045">
        <f t="shared" si="52"/>
        <v>20</v>
      </c>
      <c r="V378" s="1045">
        <f t="shared" si="52"/>
        <v>20</v>
      </c>
      <c r="W378" s="1045">
        <f t="shared" si="52"/>
        <v>20</v>
      </c>
      <c r="X378" s="1045">
        <f t="shared" si="52"/>
        <v>20</v>
      </c>
      <c r="Y378" s="1045">
        <f t="shared" si="52"/>
        <v>14</v>
      </c>
      <c r="Z378" s="1045">
        <f t="shared" si="52"/>
        <v>13</v>
      </c>
      <c r="AA378" s="1045">
        <f t="shared" si="52"/>
        <v>0</v>
      </c>
      <c r="AB378" s="1045">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045">
        <f t="shared" si="51"/>
        <v>1079.22338475325</v>
      </c>
      <c r="L379" s="1045">
        <f t="shared" si="51"/>
        <v>1079.22338475325</v>
      </c>
      <c r="M379" s="1045">
        <f t="shared" si="51"/>
        <v>1079.22338475325</v>
      </c>
      <c r="N379" s="1045">
        <f t="shared" si="51"/>
        <v>1079.22338475325</v>
      </c>
      <c r="O379" s="1045">
        <f t="shared" si="51"/>
        <v>1750</v>
      </c>
      <c r="P379" s="1045">
        <f t="shared" si="51"/>
        <v>1750</v>
      </c>
      <c r="Q379" s="1045">
        <f t="shared" si="51"/>
        <v>0</v>
      </c>
      <c r="R379" s="1045">
        <f t="shared" si="51"/>
        <v>0</v>
      </c>
      <c r="S379" s="980"/>
      <c r="T379" s="981" t="s">
        <v>144</v>
      </c>
      <c r="U379" s="1045">
        <f t="shared" si="52"/>
        <v>28.6</v>
      </c>
      <c r="V379" s="1045">
        <f t="shared" si="52"/>
        <v>28.6</v>
      </c>
      <c r="W379" s="1045">
        <f t="shared" si="52"/>
        <v>28.6</v>
      </c>
      <c r="X379" s="1045">
        <f t="shared" si="52"/>
        <v>28.6</v>
      </c>
      <c r="Y379" s="1045">
        <f t="shared" si="52"/>
        <v>20.02</v>
      </c>
      <c r="Z379" s="1045">
        <f t="shared" si="52"/>
        <v>18.59</v>
      </c>
      <c r="AA379" s="1045">
        <f t="shared" si="52"/>
        <v>0</v>
      </c>
      <c r="AB379" s="1045">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045">
        <f t="shared" si="51"/>
        <v>2027.1536302708264</v>
      </c>
      <c r="L380" s="1045">
        <f t="shared" si="51"/>
        <v>2027.1536302708264</v>
      </c>
      <c r="M380" s="1045">
        <f t="shared" si="51"/>
        <v>2027.1536302708264</v>
      </c>
      <c r="N380" s="1045">
        <f t="shared" si="51"/>
        <v>2027.1536302708264</v>
      </c>
      <c r="O380" s="1045">
        <f t="shared" si="51"/>
        <v>2750</v>
      </c>
      <c r="P380" s="1045">
        <f t="shared" si="51"/>
        <v>2750</v>
      </c>
      <c r="Q380" s="1045">
        <f t="shared" si="51"/>
        <v>0</v>
      </c>
      <c r="R380" s="1045">
        <f t="shared" si="51"/>
        <v>0</v>
      </c>
      <c r="S380" s="980"/>
      <c r="T380" s="981" t="s">
        <v>145</v>
      </c>
      <c r="U380" s="1045">
        <f t="shared" si="52"/>
        <v>48.4</v>
      </c>
      <c r="V380" s="1045">
        <f t="shared" si="52"/>
        <v>48.4</v>
      </c>
      <c r="W380" s="1045">
        <f t="shared" si="52"/>
        <v>48.4</v>
      </c>
      <c r="X380" s="1045">
        <f t="shared" si="52"/>
        <v>48.4</v>
      </c>
      <c r="Y380" s="1045">
        <f t="shared" si="52"/>
        <v>33.879999999999995</v>
      </c>
      <c r="Z380" s="1045">
        <f t="shared" si="52"/>
        <v>31.46</v>
      </c>
      <c r="AA380" s="1045">
        <f t="shared" si="52"/>
        <v>0</v>
      </c>
      <c r="AB380" s="1045">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045">
        <f t="shared" si="51"/>
        <v>2921.0851822241707</v>
      </c>
      <c r="L381" s="1045">
        <f t="shared" si="51"/>
        <v>2921.0851822241707</v>
      </c>
      <c r="M381" s="1045">
        <f t="shared" si="51"/>
        <v>2921.0851822241707</v>
      </c>
      <c r="N381" s="1045">
        <f t="shared" si="51"/>
        <v>2921.0851822241707</v>
      </c>
      <c r="O381" s="1045">
        <f t="shared" si="51"/>
        <v>2000</v>
      </c>
      <c r="P381" s="1045">
        <f t="shared" si="51"/>
        <v>2000</v>
      </c>
      <c r="Q381" s="1045">
        <f t="shared" si="51"/>
        <v>0</v>
      </c>
      <c r="R381" s="1045">
        <f t="shared" si="51"/>
        <v>0</v>
      </c>
      <c r="S381" s="980"/>
      <c r="T381" s="981" t="s">
        <v>146</v>
      </c>
      <c r="U381" s="1045">
        <f t="shared" si="52"/>
        <v>68.599999999999994</v>
      </c>
      <c r="V381" s="1045">
        <f t="shared" si="52"/>
        <v>68.599999999999994</v>
      </c>
      <c r="W381" s="1045">
        <f t="shared" si="52"/>
        <v>68.599999999999994</v>
      </c>
      <c r="X381" s="1045">
        <f t="shared" si="52"/>
        <v>68.599999999999994</v>
      </c>
      <c r="Y381" s="1045">
        <f t="shared" si="52"/>
        <v>48.019999999999996</v>
      </c>
      <c r="Z381" s="1045">
        <f t="shared" si="52"/>
        <v>44.589999999999996</v>
      </c>
      <c r="AA381" s="1045">
        <f t="shared" si="52"/>
        <v>0</v>
      </c>
      <c r="AB381" s="1045">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045">
        <f t="shared" si="51"/>
        <v>3907.2674356246375</v>
      </c>
      <c r="L382" s="1045">
        <f t="shared" si="51"/>
        <v>3907.2674356246375</v>
      </c>
      <c r="M382" s="1045">
        <f t="shared" si="51"/>
        <v>3907.2674356246375</v>
      </c>
      <c r="N382" s="1045">
        <f t="shared" si="51"/>
        <v>3907.2674356246375</v>
      </c>
      <c r="O382" s="1045">
        <f t="shared" si="51"/>
        <v>2000</v>
      </c>
      <c r="P382" s="1045">
        <f t="shared" si="51"/>
        <v>2000</v>
      </c>
      <c r="Q382" s="1045">
        <f t="shared" si="51"/>
        <v>0</v>
      </c>
      <c r="R382" s="1045">
        <f t="shared" si="51"/>
        <v>0</v>
      </c>
      <c r="S382" s="980"/>
      <c r="T382" s="981" t="s">
        <v>147</v>
      </c>
      <c r="U382" s="1045">
        <f t="shared" si="52"/>
        <v>87.9</v>
      </c>
      <c r="V382" s="1045">
        <f t="shared" si="52"/>
        <v>87.9</v>
      </c>
      <c r="W382" s="1045">
        <f t="shared" si="52"/>
        <v>87.9</v>
      </c>
      <c r="X382" s="1045">
        <f t="shared" si="52"/>
        <v>87.9</v>
      </c>
      <c r="Y382" s="1045">
        <f t="shared" si="52"/>
        <v>61.53</v>
      </c>
      <c r="Z382" s="1045">
        <f t="shared" si="52"/>
        <v>57.135000000000005</v>
      </c>
      <c r="AA382" s="1045">
        <f t="shared" si="52"/>
        <v>0</v>
      </c>
      <c r="AB382" s="1045">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045">
        <f t="shared" si="51"/>
        <v>4707.0588514577812</v>
      </c>
      <c r="L383" s="1045">
        <f t="shared" si="51"/>
        <v>4707.0588514577812</v>
      </c>
      <c r="M383" s="1045">
        <f t="shared" si="51"/>
        <v>4707.0588514577812</v>
      </c>
      <c r="N383" s="1045">
        <f t="shared" si="51"/>
        <v>4707.0588514577812</v>
      </c>
      <c r="O383" s="1045">
        <f t="shared" si="51"/>
        <v>2000</v>
      </c>
      <c r="P383" s="1045">
        <f t="shared" si="51"/>
        <v>2000</v>
      </c>
      <c r="Q383" s="1045">
        <f t="shared" si="51"/>
        <v>0</v>
      </c>
      <c r="R383" s="1045">
        <f t="shared" si="51"/>
        <v>0</v>
      </c>
      <c r="S383" s="980"/>
      <c r="T383" s="981" t="s">
        <v>148</v>
      </c>
      <c r="U383" s="1045">
        <f t="shared" si="52"/>
        <v>38.6</v>
      </c>
      <c r="V383" s="1045">
        <f t="shared" si="52"/>
        <v>38.6</v>
      </c>
      <c r="W383" s="1045">
        <f t="shared" si="52"/>
        <v>38.6</v>
      </c>
      <c r="X383" s="1045">
        <f t="shared" si="52"/>
        <v>38.6</v>
      </c>
      <c r="Y383" s="1045">
        <f t="shared" si="52"/>
        <v>27.02</v>
      </c>
      <c r="Z383" s="1045">
        <f t="shared" si="52"/>
        <v>25.090000000000003</v>
      </c>
      <c r="AA383" s="1045">
        <f t="shared" si="52"/>
        <v>0</v>
      </c>
      <c r="AB383" s="1045">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045">
        <f t="shared" si="51"/>
        <v>4707.0588514577812</v>
      </c>
      <c r="L384" s="1045">
        <f t="shared" si="51"/>
        <v>4707.0588514577812</v>
      </c>
      <c r="M384" s="1045">
        <f t="shared" si="51"/>
        <v>4707.0588514577812</v>
      </c>
      <c r="N384" s="1045">
        <f t="shared" si="51"/>
        <v>4707.0588514577812</v>
      </c>
      <c r="O384" s="1045">
        <f t="shared" si="51"/>
        <v>2000</v>
      </c>
      <c r="P384" s="1045">
        <f t="shared" si="51"/>
        <v>2000</v>
      </c>
      <c r="Q384" s="1045">
        <f t="shared" si="51"/>
        <v>0</v>
      </c>
      <c r="R384" s="1045">
        <f t="shared" si="51"/>
        <v>0</v>
      </c>
      <c r="S384" s="980"/>
      <c r="T384" s="981" t="s">
        <v>149</v>
      </c>
      <c r="U384" s="1045">
        <f t="shared" si="52"/>
        <v>5.5</v>
      </c>
      <c r="V384" s="1045">
        <f t="shared" si="52"/>
        <v>5.5</v>
      </c>
      <c r="W384" s="1045">
        <f t="shared" si="52"/>
        <v>5.5</v>
      </c>
      <c r="X384" s="1045">
        <f t="shared" si="52"/>
        <v>5.5</v>
      </c>
      <c r="Y384" s="1045">
        <f t="shared" si="52"/>
        <v>3.8499999999999996</v>
      </c>
      <c r="Z384" s="1045">
        <f t="shared" si="52"/>
        <v>3.5750000000000002</v>
      </c>
      <c r="AA384" s="1045">
        <f t="shared" si="52"/>
        <v>0</v>
      </c>
      <c r="AB384" s="1045">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045">
        <f t="shared" si="51"/>
        <v>4707.0588514577812</v>
      </c>
      <c r="L385" s="1045">
        <f t="shared" si="51"/>
        <v>4707.0588514577812</v>
      </c>
      <c r="M385" s="1045">
        <f t="shared" si="51"/>
        <v>4707.0588514577812</v>
      </c>
      <c r="N385" s="1045">
        <f t="shared" si="51"/>
        <v>4707.0588514577812</v>
      </c>
      <c r="O385" s="1045">
        <f t="shared" si="51"/>
        <v>2000</v>
      </c>
      <c r="P385" s="1045">
        <f t="shared" si="51"/>
        <v>2000</v>
      </c>
      <c r="Q385" s="1045">
        <f t="shared" si="51"/>
        <v>0</v>
      </c>
      <c r="R385" s="1045">
        <f t="shared" si="51"/>
        <v>0</v>
      </c>
      <c r="S385" s="980"/>
      <c r="T385" s="981" t="s">
        <v>150</v>
      </c>
      <c r="U385" s="1045">
        <f t="shared" si="52"/>
        <v>1</v>
      </c>
      <c r="V385" s="1045">
        <f t="shared" si="52"/>
        <v>1</v>
      </c>
      <c r="W385" s="1045">
        <f t="shared" si="52"/>
        <v>1</v>
      </c>
      <c r="X385" s="1045">
        <f t="shared" si="52"/>
        <v>1</v>
      </c>
      <c r="Y385" s="1045">
        <f t="shared" si="52"/>
        <v>0.7</v>
      </c>
      <c r="Z385" s="1045">
        <f t="shared" si="52"/>
        <v>0.65</v>
      </c>
      <c r="AA385" s="1045">
        <f t="shared" si="52"/>
        <v>0</v>
      </c>
      <c r="AB385" s="1045">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045">
        <f t="shared" si="51"/>
        <v>4707.0588514577812</v>
      </c>
      <c r="L386" s="1045">
        <f t="shared" si="51"/>
        <v>4707.0588514577812</v>
      </c>
      <c r="M386" s="1045">
        <f t="shared" si="51"/>
        <v>4707.0588514577812</v>
      </c>
      <c r="N386" s="1045">
        <f t="shared" si="51"/>
        <v>4707.0588514577812</v>
      </c>
      <c r="O386" s="1045">
        <f t="shared" si="51"/>
        <v>2000</v>
      </c>
      <c r="P386" s="1045">
        <f t="shared" si="51"/>
        <v>2000</v>
      </c>
      <c r="Q386" s="1045">
        <f t="shared" si="51"/>
        <v>0</v>
      </c>
      <c r="R386" s="1045">
        <f t="shared" si="51"/>
        <v>0</v>
      </c>
      <c r="S386" s="980"/>
      <c r="T386" s="981" t="s">
        <v>151</v>
      </c>
      <c r="U386" s="1045">
        <f t="shared" si="52"/>
        <v>8.6</v>
      </c>
      <c r="V386" s="1045">
        <f t="shared" si="52"/>
        <v>8.6</v>
      </c>
      <c r="W386" s="1045">
        <f t="shared" si="52"/>
        <v>8.6</v>
      </c>
      <c r="X386" s="1045">
        <f t="shared" si="52"/>
        <v>8.6</v>
      </c>
      <c r="Y386" s="1045">
        <f t="shared" si="52"/>
        <v>6.02</v>
      </c>
      <c r="Z386" s="1045">
        <f t="shared" si="52"/>
        <v>5.59</v>
      </c>
      <c r="AA386" s="1045">
        <f t="shared" si="52"/>
        <v>0</v>
      </c>
      <c r="AB386" s="1045">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045">
        <f t="shared" si="51"/>
        <v>450</v>
      </c>
      <c r="L387" s="1045">
        <f t="shared" si="51"/>
        <v>450</v>
      </c>
      <c r="M387" s="1045">
        <f t="shared" si="51"/>
        <v>450</v>
      </c>
      <c r="N387" s="1045">
        <f t="shared" si="51"/>
        <v>450</v>
      </c>
      <c r="O387" s="1045">
        <f t="shared" si="51"/>
        <v>277.2</v>
      </c>
      <c r="P387" s="1045">
        <f t="shared" si="51"/>
        <v>257.40000000000003</v>
      </c>
      <c r="Q387" s="1045">
        <f t="shared" si="51"/>
        <v>0</v>
      </c>
      <c r="R387" s="1045">
        <f t="shared" si="51"/>
        <v>0</v>
      </c>
      <c r="S387" s="980"/>
      <c r="T387" s="981" t="s">
        <v>404</v>
      </c>
      <c r="U387" s="1045">
        <f t="shared" si="52"/>
        <v>0</v>
      </c>
      <c r="V387" s="1045">
        <f t="shared" si="52"/>
        <v>0</v>
      </c>
      <c r="W387" s="1045">
        <f t="shared" si="52"/>
        <v>0</v>
      </c>
      <c r="X387" s="1045">
        <f t="shared" si="52"/>
        <v>0</v>
      </c>
      <c r="Y387" s="1045">
        <f t="shared" si="52"/>
        <v>0</v>
      </c>
      <c r="Z387" s="1045">
        <f t="shared" si="52"/>
        <v>0</v>
      </c>
      <c r="AA387" s="1045">
        <f t="shared" si="52"/>
        <v>0</v>
      </c>
      <c r="AB387" s="1045">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045">
        <f t="shared" ref="K388:R396" si="53">K378</f>
        <v>450</v>
      </c>
      <c r="L388" s="1045">
        <f t="shared" si="53"/>
        <v>450</v>
      </c>
      <c r="M388" s="1045">
        <f t="shared" si="53"/>
        <v>450</v>
      </c>
      <c r="N388" s="1045">
        <f t="shared" si="53"/>
        <v>450</v>
      </c>
      <c r="O388" s="1045">
        <f t="shared" si="53"/>
        <v>785</v>
      </c>
      <c r="P388" s="1045">
        <f t="shared" si="53"/>
        <v>785</v>
      </c>
      <c r="Q388" s="1045">
        <f t="shared" si="53"/>
        <v>0</v>
      </c>
      <c r="R388" s="1045">
        <f t="shared" si="53"/>
        <v>0</v>
      </c>
      <c r="S388" s="980"/>
      <c r="T388" s="981" t="s">
        <v>143</v>
      </c>
      <c r="U388" s="1045">
        <f t="shared" ref="U388:AB396" si="54">U378</f>
        <v>20</v>
      </c>
      <c r="V388" s="1045">
        <f t="shared" si="54"/>
        <v>20</v>
      </c>
      <c r="W388" s="1045">
        <f t="shared" si="54"/>
        <v>20</v>
      </c>
      <c r="X388" s="1045">
        <f t="shared" si="54"/>
        <v>20</v>
      </c>
      <c r="Y388" s="1045">
        <f t="shared" si="54"/>
        <v>14</v>
      </c>
      <c r="Z388" s="1045">
        <f t="shared" si="54"/>
        <v>13</v>
      </c>
      <c r="AA388" s="1045">
        <f t="shared" si="54"/>
        <v>0</v>
      </c>
      <c r="AB388" s="1045">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045">
        <f t="shared" si="53"/>
        <v>1079.22338475325</v>
      </c>
      <c r="L389" s="1045">
        <f t="shared" si="53"/>
        <v>1079.22338475325</v>
      </c>
      <c r="M389" s="1045">
        <f t="shared" si="53"/>
        <v>1079.22338475325</v>
      </c>
      <c r="N389" s="1045">
        <f t="shared" si="53"/>
        <v>1079.22338475325</v>
      </c>
      <c r="O389" s="1045">
        <f t="shared" si="53"/>
        <v>1750</v>
      </c>
      <c r="P389" s="1045">
        <f t="shared" si="53"/>
        <v>1750</v>
      </c>
      <c r="Q389" s="1045">
        <f t="shared" si="53"/>
        <v>0</v>
      </c>
      <c r="R389" s="1045">
        <f t="shared" si="53"/>
        <v>0</v>
      </c>
      <c r="S389" s="980"/>
      <c r="T389" s="981" t="s">
        <v>144</v>
      </c>
      <c r="U389" s="1045">
        <f t="shared" si="54"/>
        <v>28.6</v>
      </c>
      <c r="V389" s="1045">
        <f t="shared" si="54"/>
        <v>28.6</v>
      </c>
      <c r="W389" s="1045">
        <f t="shared" si="54"/>
        <v>28.6</v>
      </c>
      <c r="X389" s="1045">
        <f t="shared" si="54"/>
        <v>28.6</v>
      </c>
      <c r="Y389" s="1045">
        <f t="shared" si="54"/>
        <v>20.02</v>
      </c>
      <c r="Z389" s="1045">
        <f t="shared" si="54"/>
        <v>18.59</v>
      </c>
      <c r="AA389" s="1045">
        <f t="shared" si="54"/>
        <v>0</v>
      </c>
      <c r="AB389" s="1045">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045">
        <f t="shared" si="53"/>
        <v>2027.1536302708264</v>
      </c>
      <c r="L390" s="1045">
        <f t="shared" si="53"/>
        <v>2027.1536302708264</v>
      </c>
      <c r="M390" s="1045">
        <f t="shared" si="53"/>
        <v>2027.1536302708264</v>
      </c>
      <c r="N390" s="1045">
        <f t="shared" si="53"/>
        <v>2027.1536302708264</v>
      </c>
      <c r="O390" s="1045">
        <f t="shared" si="53"/>
        <v>2750</v>
      </c>
      <c r="P390" s="1045">
        <f t="shared" si="53"/>
        <v>2750</v>
      </c>
      <c r="Q390" s="1045">
        <f t="shared" si="53"/>
        <v>0</v>
      </c>
      <c r="R390" s="1045">
        <f t="shared" si="53"/>
        <v>0</v>
      </c>
      <c r="S390" s="980"/>
      <c r="T390" s="981" t="s">
        <v>145</v>
      </c>
      <c r="U390" s="1045">
        <f t="shared" si="54"/>
        <v>48.4</v>
      </c>
      <c r="V390" s="1045">
        <f t="shared" si="54"/>
        <v>48.4</v>
      </c>
      <c r="W390" s="1045">
        <f t="shared" si="54"/>
        <v>48.4</v>
      </c>
      <c r="X390" s="1045">
        <f t="shared" si="54"/>
        <v>48.4</v>
      </c>
      <c r="Y390" s="1045">
        <f t="shared" si="54"/>
        <v>33.879999999999995</v>
      </c>
      <c r="Z390" s="1045">
        <f t="shared" si="54"/>
        <v>31.46</v>
      </c>
      <c r="AA390" s="1045">
        <f t="shared" si="54"/>
        <v>0</v>
      </c>
      <c r="AB390" s="1045">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045">
        <f t="shared" si="53"/>
        <v>2921.0851822241707</v>
      </c>
      <c r="L391" s="1045">
        <f t="shared" si="53"/>
        <v>2921.0851822241707</v>
      </c>
      <c r="M391" s="1045">
        <f t="shared" si="53"/>
        <v>2921.0851822241707</v>
      </c>
      <c r="N391" s="1045">
        <f t="shared" si="53"/>
        <v>2921.0851822241707</v>
      </c>
      <c r="O391" s="1045">
        <f t="shared" si="53"/>
        <v>2000</v>
      </c>
      <c r="P391" s="1045">
        <f t="shared" si="53"/>
        <v>2000</v>
      </c>
      <c r="Q391" s="1045">
        <f t="shared" si="53"/>
        <v>0</v>
      </c>
      <c r="R391" s="1045">
        <f t="shared" si="53"/>
        <v>0</v>
      </c>
      <c r="S391" s="980"/>
      <c r="T391" s="981" t="s">
        <v>146</v>
      </c>
      <c r="U391" s="1045">
        <f t="shared" si="54"/>
        <v>68.599999999999994</v>
      </c>
      <c r="V391" s="1045">
        <f t="shared" si="54"/>
        <v>68.599999999999994</v>
      </c>
      <c r="W391" s="1045">
        <f t="shared" si="54"/>
        <v>68.599999999999994</v>
      </c>
      <c r="X391" s="1045">
        <f t="shared" si="54"/>
        <v>68.599999999999994</v>
      </c>
      <c r="Y391" s="1045">
        <f t="shared" si="54"/>
        <v>48.019999999999996</v>
      </c>
      <c r="Z391" s="1045">
        <f t="shared" si="54"/>
        <v>44.589999999999996</v>
      </c>
      <c r="AA391" s="1045">
        <f t="shared" si="54"/>
        <v>0</v>
      </c>
      <c r="AB391" s="1045">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045">
        <f t="shared" si="53"/>
        <v>3907.2674356246375</v>
      </c>
      <c r="L392" s="1045">
        <f t="shared" si="53"/>
        <v>3907.2674356246375</v>
      </c>
      <c r="M392" s="1045">
        <f t="shared" si="53"/>
        <v>3907.2674356246375</v>
      </c>
      <c r="N392" s="1045">
        <f t="shared" si="53"/>
        <v>3907.2674356246375</v>
      </c>
      <c r="O392" s="1045">
        <f t="shared" si="53"/>
        <v>2000</v>
      </c>
      <c r="P392" s="1045">
        <f t="shared" si="53"/>
        <v>2000</v>
      </c>
      <c r="Q392" s="1045">
        <f t="shared" si="53"/>
        <v>0</v>
      </c>
      <c r="R392" s="1045">
        <f t="shared" si="53"/>
        <v>0</v>
      </c>
      <c r="S392" s="980"/>
      <c r="T392" s="981" t="s">
        <v>147</v>
      </c>
      <c r="U392" s="1045">
        <f t="shared" si="54"/>
        <v>87.9</v>
      </c>
      <c r="V392" s="1045">
        <f t="shared" si="54"/>
        <v>87.9</v>
      </c>
      <c r="W392" s="1045">
        <f t="shared" si="54"/>
        <v>87.9</v>
      </c>
      <c r="X392" s="1045">
        <f t="shared" si="54"/>
        <v>87.9</v>
      </c>
      <c r="Y392" s="1045">
        <f t="shared" si="54"/>
        <v>61.53</v>
      </c>
      <c r="Z392" s="1045">
        <f t="shared" si="54"/>
        <v>57.135000000000005</v>
      </c>
      <c r="AA392" s="1045">
        <f t="shared" si="54"/>
        <v>0</v>
      </c>
      <c r="AB392" s="1045">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045">
        <f t="shared" si="53"/>
        <v>4707.0588514577812</v>
      </c>
      <c r="L393" s="1045">
        <f t="shared" si="53"/>
        <v>4707.0588514577812</v>
      </c>
      <c r="M393" s="1045">
        <f t="shared" si="53"/>
        <v>4707.0588514577812</v>
      </c>
      <c r="N393" s="1045">
        <f t="shared" si="53"/>
        <v>4707.0588514577812</v>
      </c>
      <c r="O393" s="1045">
        <f t="shared" si="53"/>
        <v>2000</v>
      </c>
      <c r="P393" s="1045">
        <f t="shared" si="53"/>
        <v>2000</v>
      </c>
      <c r="Q393" s="1045">
        <f t="shared" si="53"/>
        <v>0</v>
      </c>
      <c r="R393" s="1045">
        <f t="shared" si="53"/>
        <v>0</v>
      </c>
      <c r="S393" s="980"/>
      <c r="T393" s="981" t="s">
        <v>148</v>
      </c>
      <c r="U393" s="1045">
        <f t="shared" si="54"/>
        <v>38.6</v>
      </c>
      <c r="V393" s="1045">
        <f t="shared" si="54"/>
        <v>38.6</v>
      </c>
      <c r="W393" s="1045">
        <f t="shared" si="54"/>
        <v>38.6</v>
      </c>
      <c r="X393" s="1045">
        <f t="shared" si="54"/>
        <v>38.6</v>
      </c>
      <c r="Y393" s="1045">
        <f t="shared" si="54"/>
        <v>27.02</v>
      </c>
      <c r="Z393" s="1045">
        <f t="shared" si="54"/>
        <v>25.090000000000003</v>
      </c>
      <c r="AA393" s="1045">
        <f t="shared" si="54"/>
        <v>0</v>
      </c>
      <c r="AB393" s="1045">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045">
        <f t="shared" si="53"/>
        <v>4707.0588514577812</v>
      </c>
      <c r="L394" s="1045">
        <f t="shared" si="53"/>
        <v>4707.0588514577812</v>
      </c>
      <c r="M394" s="1045">
        <f t="shared" si="53"/>
        <v>4707.0588514577812</v>
      </c>
      <c r="N394" s="1045">
        <f t="shared" si="53"/>
        <v>4707.0588514577812</v>
      </c>
      <c r="O394" s="1045">
        <f t="shared" si="53"/>
        <v>2000</v>
      </c>
      <c r="P394" s="1045">
        <f t="shared" si="53"/>
        <v>2000</v>
      </c>
      <c r="Q394" s="1045">
        <f t="shared" si="53"/>
        <v>0</v>
      </c>
      <c r="R394" s="1045">
        <f t="shared" si="53"/>
        <v>0</v>
      </c>
      <c r="S394" s="980"/>
      <c r="T394" s="981" t="s">
        <v>149</v>
      </c>
      <c r="U394" s="1045">
        <f t="shared" si="54"/>
        <v>5.5</v>
      </c>
      <c r="V394" s="1045">
        <f t="shared" si="54"/>
        <v>5.5</v>
      </c>
      <c r="W394" s="1045">
        <f t="shared" si="54"/>
        <v>5.5</v>
      </c>
      <c r="X394" s="1045">
        <f t="shared" si="54"/>
        <v>5.5</v>
      </c>
      <c r="Y394" s="1045">
        <f t="shared" si="54"/>
        <v>3.8499999999999996</v>
      </c>
      <c r="Z394" s="1045">
        <f t="shared" si="54"/>
        <v>3.5750000000000002</v>
      </c>
      <c r="AA394" s="1045">
        <f t="shared" si="54"/>
        <v>0</v>
      </c>
      <c r="AB394" s="1045">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045">
        <f t="shared" si="53"/>
        <v>4707.0588514577812</v>
      </c>
      <c r="L395" s="1045">
        <f t="shared" si="53"/>
        <v>4707.0588514577812</v>
      </c>
      <c r="M395" s="1045">
        <f t="shared" si="53"/>
        <v>4707.0588514577812</v>
      </c>
      <c r="N395" s="1045">
        <f t="shared" si="53"/>
        <v>4707.0588514577812</v>
      </c>
      <c r="O395" s="1045">
        <f t="shared" si="53"/>
        <v>2000</v>
      </c>
      <c r="P395" s="1045">
        <f t="shared" si="53"/>
        <v>2000</v>
      </c>
      <c r="Q395" s="1045">
        <f t="shared" si="53"/>
        <v>0</v>
      </c>
      <c r="R395" s="1045">
        <f t="shared" si="53"/>
        <v>0</v>
      </c>
      <c r="S395" s="980"/>
      <c r="T395" s="981" t="s">
        <v>150</v>
      </c>
      <c r="U395" s="1045">
        <f t="shared" si="54"/>
        <v>1</v>
      </c>
      <c r="V395" s="1045">
        <f t="shared" si="54"/>
        <v>1</v>
      </c>
      <c r="W395" s="1045">
        <f t="shared" si="54"/>
        <v>1</v>
      </c>
      <c r="X395" s="1045">
        <f t="shared" si="54"/>
        <v>1</v>
      </c>
      <c r="Y395" s="1045">
        <f t="shared" si="54"/>
        <v>0.7</v>
      </c>
      <c r="Z395" s="1045">
        <f t="shared" si="54"/>
        <v>0.65</v>
      </c>
      <c r="AA395" s="1045">
        <f t="shared" si="54"/>
        <v>0</v>
      </c>
      <c r="AB395" s="1045">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045">
        <f t="shared" si="53"/>
        <v>4707.0588514577812</v>
      </c>
      <c r="L396" s="1045">
        <f t="shared" si="53"/>
        <v>4707.0588514577812</v>
      </c>
      <c r="M396" s="1045">
        <f t="shared" si="53"/>
        <v>4707.0588514577812</v>
      </c>
      <c r="N396" s="1045">
        <f t="shared" si="53"/>
        <v>4707.0588514577812</v>
      </c>
      <c r="O396" s="1045">
        <f t="shared" si="53"/>
        <v>2000</v>
      </c>
      <c r="P396" s="1045">
        <f t="shared" si="53"/>
        <v>2000</v>
      </c>
      <c r="Q396" s="1045">
        <f t="shared" si="53"/>
        <v>0</v>
      </c>
      <c r="R396" s="1045">
        <f t="shared" si="53"/>
        <v>0</v>
      </c>
      <c r="S396" s="980"/>
      <c r="T396" s="981" t="s">
        <v>151</v>
      </c>
      <c r="U396" s="1045">
        <f t="shared" si="54"/>
        <v>8.6</v>
      </c>
      <c r="V396" s="1045">
        <f t="shared" si="54"/>
        <v>8.6</v>
      </c>
      <c r="W396" s="1045">
        <f t="shared" si="54"/>
        <v>8.6</v>
      </c>
      <c r="X396" s="1045">
        <f t="shared" si="54"/>
        <v>8.6</v>
      </c>
      <c r="Y396" s="1045">
        <f t="shared" si="54"/>
        <v>6.02</v>
      </c>
      <c r="Z396" s="1045">
        <f t="shared" si="54"/>
        <v>5.59</v>
      </c>
      <c r="AA396" s="1045">
        <f t="shared" si="54"/>
        <v>0</v>
      </c>
      <c r="AB396" s="1045">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1"/>
      <c r="H407" s="1041"/>
      <c r="I407" s="1041"/>
      <c r="J407" s="1041"/>
      <c r="K407" s="1041"/>
      <c r="L407" s="1041"/>
      <c r="M407" s="1041"/>
      <c r="N407" s="1041"/>
      <c r="O407" s="1041"/>
      <c r="P407" s="1041"/>
      <c r="Q407" s="1041"/>
      <c r="R407" s="1041"/>
      <c r="S407" s="1041"/>
      <c r="T407" s="1041"/>
      <c r="U407" s="1041"/>
      <c r="V407" s="1041"/>
      <c r="W407" s="1041"/>
      <c r="X407" s="1041"/>
      <c r="Y407" s="1041"/>
      <c r="Z407" s="1041"/>
      <c r="AA407" s="1041"/>
      <c r="AB407" s="1041"/>
      <c r="AC407" s="1041"/>
      <c r="AD407" s="1041"/>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1"/>
      <c r="M408" s="727" t="s">
        <v>184</v>
      </c>
      <c r="N408" s="1041"/>
      <c r="O408" s="1041"/>
      <c r="P408" s="1041"/>
      <c r="Q408" s="1041"/>
      <c r="R408" s="1041"/>
      <c r="S408" s="1041"/>
      <c r="T408" s="1041"/>
      <c r="U408" s="1041"/>
      <c r="V408" s="1041"/>
      <c r="W408" s="1041"/>
      <c r="X408" s="1041"/>
      <c r="Y408" s="1041"/>
      <c r="Z408" s="1041"/>
      <c r="AA408" s="1041"/>
      <c r="AB408" s="1041"/>
      <c r="AC408" s="1041"/>
      <c r="AD408" s="1041"/>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0"/>
      <c r="AB409" s="1040"/>
      <c r="AC409" s="1040"/>
      <c r="AD409" s="1040"/>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0"/>
      <c r="AB410" s="1040"/>
      <c r="AC410" s="1040"/>
      <c r="AD410" s="1040"/>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0"/>
      <c r="AB411" s="1040"/>
      <c r="AC411" s="1040"/>
      <c r="AD411" s="1040"/>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0"/>
      <c r="M413" s="982">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0"/>
      <c r="M414" s="982">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0"/>
      <c r="M415" s="982">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0"/>
      <c r="M416" s="982">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0"/>
      <c r="M417" s="982">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0"/>
      <c r="M418" s="982">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0"/>
      <c r="M419" s="982">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0"/>
      <c r="M420" s="982">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0"/>
      <c r="M421" s="982">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2">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1"/>
      <c r="H439" s="1041"/>
      <c r="I439" s="1041"/>
      <c r="J439" s="1041"/>
      <c r="K439" s="1041"/>
      <c r="L439" s="1041"/>
      <c r="M439" s="1041"/>
      <c r="N439" s="1041"/>
      <c r="O439" s="1041"/>
      <c r="P439" s="1041"/>
      <c r="Q439" s="1041"/>
      <c r="R439" s="1041"/>
      <c r="S439" s="1041"/>
      <c r="T439" s="1041"/>
      <c r="U439" s="1041"/>
      <c r="V439" s="1041"/>
      <c r="W439" s="1041"/>
      <c r="X439" s="1041"/>
      <c r="Y439" s="1041"/>
      <c r="Z439" s="1041"/>
      <c r="AA439" s="1041"/>
      <c r="AB439" s="1041"/>
      <c r="AC439" s="1041"/>
      <c r="AD439" s="1041"/>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1"/>
      <c r="N440" s="730" t="s">
        <v>834</v>
      </c>
      <c r="O440" s="727"/>
      <c r="P440" s="727"/>
      <c r="Q440" s="1041"/>
      <c r="R440" s="1041"/>
      <c r="S440" s="1041"/>
      <c r="T440" s="1041"/>
      <c r="U440" s="1041"/>
      <c r="V440" s="1041"/>
      <c r="W440" s="1041"/>
      <c r="X440" s="1041"/>
      <c r="Y440" s="1041"/>
      <c r="Z440" s="1041"/>
      <c r="AA440" s="1041"/>
      <c r="AB440" s="1041"/>
      <c r="AC440" s="1041"/>
      <c r="AD440" s="1041"/>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0"/>
      <c r="W441" s="1040"/>
      <c r="X441" s="1040"/>
      <c r="Y441" s="1040"/>
      <c r="Z441" s="1040"/>
      <c r="AA441" s="1040"/>
      <c r="AB441" s="1040"/>
      <c r="AC441" s="1040"/>
      <c r="AD441" s="1040"/>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0"/>
      <c r="X442" s="1040"/>
      <c r="Y442" s="1040"/>
      <c r="Z442" s="1040"/>
      <c r="AA442" s="1040"/>
      <c r="AB442" s="1040"/>
      <c r="AC442" s="1040"/>
      <c r="AD442" s="1040"/>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0"/>
      <c r="W443" s="1040"/>
      <c r="X443" s="1040"/>
      <c r="Y443" s="1040"/>
      <c r="Z443" s="1040"/>
      <c r="AA443" s="1040"/>
      <c r="AB443" s="1040"/>
      <c r="AC443" s="1040"/>
      <c r="AD443" s="1040"/>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046">
        <v>5.0000000000000001E-4</v>
      </c>
      <c r="L445" s="980"/>
      <c r="M445" s="982">
        <v>0</v>
      </c>
      <c r="N445" s="982">
        <v>0</v>
      </c>
      <c r="O445" s="982">
        <v>0</v>
      </c>
      <c r="P445" s="982">
        <v>0</v>
      </c>
      <c r="Q445" s="982">
        <v>0</v>
      </c>
      <c r="R445" s="982">
        <v>0</v>
      </c>
      <c r="S445" s="982">
        <v>0</v>
      </c>
      <c r="T445" s="982">
        <v>0</v>
      </c>
      <c r="U445" s="982">
        <v>0</v>
      </c>
      <c r="V445" s="982">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046">
        <v>1E-3</v>
      </c>
      <c r="L446" s="980"/>
      <c r="M446" s="982">
        <v>0</v>
      </c>
      <c r="N446" s="982">
        <v>0</v>
      </c>
      <c r="O446" s="982">
        <v>0</v>
      </c>
      <c r="P446" s="982">
        <v>0</v>
      </c>
      <c r="Q446" s="982">
        <v>0</v>
      </c>
      <c r="R446" s="982">
        <v>0</v>
      </c>
      <c r="S446" s="982">
        <v>0</v>
      </c>
      <c r="T446" s="982">
        <v>0</v>
      </c>
      <c r="U446" s="982">
        <v>0</v>
      </c>
      <c r="V446" s="982">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046">
        <v>1.5E-3</v>
      </c>
      <c r="L447" s="980"/>
      <c r="M447" s="982">
        <v>0</v>
      </c>
      <c r="N447" s="982">
        <v>0</v>
      </c>
      <c r="O447" s="982">
        <v>0</v>
      </c>
      <c r="P447" s="982">
        <v>0</v>
      </c>
      <c r="Q447" s="982">
        <v>0</v>
      </c>
      <c r="R447" s="982">
        <v>0</v>
      </c>
      <c r="S447" s="982">
        <v>0</v>
      </c>
      <c r="T447" s="982">
        <v>0</v>
      </c>
      <c r="U447" s="982">
        <v>0</v>
      </c>
      <c r="V447" s="982">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046">
        <v>3.0000000000000001E-3</v>
      </c>
      <c r="L448" s="980"/>
      <c r="M448" s="982">
        <v>0</v>
      </c>
      <c r="N448" s="982">
        <v>0</v>
      </c>
      <c r="O448" s="982">
        <v>0</v>
      </c>
      <c r="P448" s="982">
        <v>0</v>
      </c>
      <c r="Q448" s="982">
        <v>0</v>
      </c>
      <c r="R448" s="982">
        <v>0</v>
      </c>
      <c r="S448" s="982">
        <v>0</v>
      </c>
      <c r="T448" s="982">
        <v>0</v>
      </c>
      <c r="U448" s="982">
        <v>0</v>
      </c>
      <c r="V448" s="982">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046">
        <v>4.0000000000000001E-3</v>
      </c>
      <c r="L449" s="980"/>
      <c r="M449" s="982">
        <v>0</v>
      </c>
      <c r="N449" s="982">
        <v>0</v>
      </c>
      <c r="O449" s="982">
        <v>0</v>
      </c>
      <c r="P449" s="982">
        <v>0</v>
      </c>
      <c r="Q449" s="982">
        <v>0</v>
      </c>
      <c r="R449" s="982">
        <v>0</v>
      </c>
      <c r="S449" s="982">
        <v>0</v>
      </c>
      <c r="T449" s="982">
        <v>0</v>
      </c>
      <c r="U449" s="982">
        <v>0</v>
      </c>
      <c r="V449" s="982">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046">
        <v>7.4999999999999997E-3</v>
      </c>
      <c r="L450" s="980"/>
      <c r="M450" s="982">
        <v>0.1</v>
      </c>
      <c r="N450" s="982">
        <v>0.1</v>
      </c>
      <c r="O450" s="982">
        <v>0.1</v>
      </c>
      <c r="P450" s="982">
        <v>0.1</v>
      </c>
      <c r="Q450" s="982">
        <v>0.1</v>
      </c>
      <c r="R450" s="982">
        <v>0.1</v>
      </c>
      <c r="S450" s="982">
        <v>0.1</v>
      </c>
      <c r="T450" s="982">
        <v>0.1</v>
      </c>
      <c r="U450" s="982">
        <v>0.1</v>
      </c>
      <c r="V450" s="982">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046">
        <v>4.0000000000000001E-3</v>
      </c>
      <c r="L451" s="980"/>
      <c r="M451" s="982">
        <v>0.5</v>
      </c>
      <c r="N451" s="982">
        <v>0.5</v>
      </c>
      <c r="O451" s="982">
        <v>0.5</v>
      </c>
      <c r="P451" s="982">
        <v>0.5</v>
      </c>
      <c r="Q451" s="982">
        <v>0.5</v>
      </c>
      <c r="R451" s="982">
        <v>0.5</v>
      </c>
      <c r="S451" s="982">
        <v>0.5</v>
      </c>
      <c r="T451" s="982">
        <v>0.5</v>
      </c>
      <c r="U451" s="982">
        <v>0.5</v>
      </c>
      <c r="V451" s="982">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046">
        <v>2E-3</v>
      </c>
      <c r="L452" s="980"/>
      <c r="M452" s="982">
        <v>0.25</v>
      </c>
      <c r="N452" s="982">
        <v>0.25</v>
      </c>
      <c r="O452" s="982">
        <v>0.25</v>
      </c>
      <c r="P452" s="982">
        <v>0.25</v>
      </c>
      <c r="Q452" s="982">
        <v>0.25</v>
      </c>
      <c r="R452" s="982">
        <v>0.25</v>
      </c>
      <c r="S452" s="982">
        <v>0.25</v>
      </c>
      <c r="T452" s="982">
        <v>0.25</v>
      </c>
      <c r="U452" s="982">
        <v>0.25</v>
      </c>
      <c r="V452" s="982">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046">
        <v>2E-3</v>
      </c>
      <c r="L453" s="980"/>
      <c r="M453" s="982">
        <v>0.25</v>
      </c>
      <c r="N453" s="982">
        <v>0.25</v>
      </c>
      <c r="O453" s="982">
        <v>0.25</v>
      </c>
      <c r="P453" s="982">
        <v>0.25</v>
      </c>
      <c r="Q453" s="982">
        <v>0.25</v>
      </c>
      <c r="R453" s="982">
        <v>0.25</v>
      </c>
      <c r="S453" s="982">
        <v>0.25</v>
      </c>
      <c r="T453" s="982">
        <v>0.25</v>
      </c>
      <c r="U453" s="982">
        <v>0.25</v>
      </c>
      <c r="V453" s="982">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046">
        <v>2E-3</v>
      </c>
      <c r="L454" s="764"/>
      <c r="M454" s="982">
        <v>0.25</v>
      </c>
      <c r="N454" s="982">
        <v>0.25</v>
      </c>
      <c r="O454" s="982">
        <v>0.25</v>
      </c>
      <c r="P454" s="982">
        <v>0.25</v>
      </c>
      <c r="Q454" s="982">
        <v>0.25</v>
      </c>
      <c r="R454" s="982">
        <v>0.25</v>
      </c>
      <c r="S454" s="982">
        <v>0.25</v>
      </c>
      <c r="T454" s="982">
        <v>0.25</v>
      </c>
      <c r="U454" s="982">
        <v>0.25</v>
      </c>
      <c r="V454" s="982">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1"/>
      <c r="H465" s="1041"/>
      <c r="I465" s="1041"/>
      <c r="J465" s="1041"/>
      <c r="K465" s="1041"/>
      <c r="L465" s="1041"/>
      <c r="M465" s="1041"/>
      <c r="N465" s="1041"/>
      <c r="O465" s="1041"/>
      <c r="P465" s="1041"/>
      <c r="Q465" s="1041"/>
      <c r="R465" s="1041"/>
      <c r="S465" s="1041"/>
      <c r="T465" s="1041" t="s">
        <v>198</v>
      </c>
      <c r="U465" s="1041"/>
      <c r="V465" s="1041" t="s">
        <v>197</v>
      </c>
      <c r="W465" s="1041"/>
      <c r="X465" s="1041"/>
      <c r="Y465" s="1041"/>
      <c r="Z465" s="1041"/>
      <c r="AA465" s="1041"/>
      <c r="AB465" s="1041"/>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1"/>
      <c r="M466" s="1041"/>
      <c r="N466" s="1041"/>
      <c r="O466" s="1041"/>
      <c r="P466" s="1041"/>
      <c r="Q466" s="1041"/>
      <c r="R466" s="1041"/>
      <c r="S466" s="1041"/>
      <c r="T466" s="727" t="s">
        <v>199</v>
      </c>
      <c r="U466" s="1041"/>
      <c r="V466" s="1041" t="s">
        <v>859</v>
      </c>
      <c r="W466" s="1041"/>
      <c r="X466" s="727" t="s">
        <v>200</v>
      </c>
      <c r="Y466" s="727"/>
      <c r="Z466" s="1040"/>
      <c r="AA466" s="1040"/>
      <c r="AB466" s="1040"/>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2">
        <v>0.78</v>
      </c>
      <c r="K468" s="982">
        <v>0.78</v>
      </c>
      <c r="L468" s="982">
        <v>0.78</v>
      </c>
      <c r="M468" s="982">
        <v>0.78</v>
      </c>
      <c r="N468" s="982">
        <v>0.78</v>
      </c>
      <c r="O468" s="982">
        <v>0.78</v>
      </c>
      <c r="P468" s="982">
        <v>0.78</v>
      </c>
      <c r="Q468" s="982">
        <v>0.78</v>
      </c>
      <c r="T468" s="982">
        <v>-0.15</v>
      </c>
      <c r="U468" s="118"/>
      <c r="V468" s="982">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2">
        <v>0.8</v>
      </c>
      <c r="K469" s="982">
        <v>0.8</v>
      </c>
      <c r="L469" s="982">
        <v>0.8</v>
      </c>
      <c r="M469" s="982">
        <v>0.8</v>
      </c>
      <c r="N469" s="982">
        <v>0.8</v>
      </c>
      <c r="O469" s="982">
        <v>0.8</v>
      </c>
      <c r="P469" s="982">
        <v>0.8</v>
      </c>
      <c r="Q469" s="982">
        <v>0.8</v>
      </c>
      <c r="T469" s="982">
        <v>-0.1</v>
      </c>
      <c r="U469" s="118"/>
      <c r="V469" s="982">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2">
        <v>0.8</v>
      </c>
      <c r="K470" s="982">
        <v>0.8</v>
      </c>
      <c r="L470" s="982">
        <v>0.8</v>
      </c>
      <c r="M470" s="982">
        <v>0.8</v>
      </c>
      <c r="N470" s="982">
        <v>0.8</v>
      </c>
      <c r="O470" s="982">
        <v>0.8</v>
      </c>
      <c r="P470" s="982">
        <v>0.8</v>
      </c>
      <c r="Q470" s="982">
        <v>0.8</v>
      </c>
      <c r="T470" s="982">
        <v>-0.1</v>
      </c>
      <c r="U470" s="118"/>
      <c r="V470" s="982">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2">
        <v>0.8</v>
      </c>
      <c r="K471" s="982">
        <v>0.8</v>
      </c>
      <c r="L471" s="982">
        <v>0.8</v>
      </c>
      <c r="M471" s="982">
        <v>0.8</v>
      </c>
      <c r="N471" s="982">
        <v>0.8</v>
      </c>
      <c r="O471" s="982">
        <v>0.8</v>
      </c>
      <c r="P471" s="982">
        <v>0.8</v>
      </c>
      <c r="Q471" s="982">
        <v>0.8</v>
      </c>
      <c r="T471" s="982">
        <v>-0.1</v>
      </c>
      <c r="U471" s="118"/>
      <c r="V471" s="982">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2">
        <v>0.78</v>
      </c>
      <c r="K472" s="982">
        <v>0.78</v>
      </c>
      <c r="L472" s="982">
        <v>0.78</v>
      </c>
      <c r="M472" s="982">
        <v>0.78</v>
      </c>
      <c r="N472" s="982">
        <v>0.78</v>
      </c>
      <c r="O472" s="982">
        <v>0.78</v>
      </c>
      <c r="P472" s="982">
        <v>0.78</v>
      </c>
      <c r="Q472" s="982">
        <v>0.78</v>
      </c>
      <c r="T472" s="982">
        <v>-0.1</v>
      </c>
      <c r="U472" s="118"/>
      <c r="V472" s="982">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2">
        <v>0.75</v>
      </c>
      <c r="K473" s="982">
        <v>0.75</v>
      </c>
      <c r="L473" s="982">
        <v>0.75</v>
      </c>
      <c r="M473" s="982">
        <v>0.75</v>
      </c>
      <c r="N473" s="982">
        <v>0.75</v>
      </c>
      <c r="O473" s="982">
        <v>0.75</v>
      </c>
      <c r="P473" s="982">
        <v>0.75</v>
      </c>
      <c r="Q473" s="982">
        <v>0.75</v>
      </c>
      <c r="T473" s="982">
        <v>-0.1</v>
      </c>
      <c r="U473" s="118"/>
      <c r="V473" s="982">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2">
        <v>0.72</v>
      </c>
      <c r="K474" s="982">
        <v>0.72</v>
      </c>
      <c r="L474" s="982">
        <v>0.72</v>
      </c>
      <c r="M474" s="982">
        <v>0.72</v>
      </c>
      <c r="N474" s="982">
        <v>0.72</v>
      </c>
      <c r="O474" s="982">
        <v>0.72</v>
      </c>
      <c r="P474" s="982">
        <v>0.72</v>
      </c>
      <c r="Q474" s="982">
        <v>0.72</v>
      </c>
      <c r="T474" s="982">
        <v>-0.1</v>
      </c>
      <c r="U474" s="118"/>
      <c r="V474" s="982">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2">
        <v>0.7</v>
      </c>
      <c r="K475" s="982">
        <v>0.7</v>
      </c>
      <c r="L475" s="982">
        <v>0.7</v>
      </c>
      <c r="M475" s="982">
        <v>0.7</v>
      </c>
      <c r="N475" s="982">
        <v>0.7</v>
      </c>
      <c r="O475" s="982">
        <v>0.7</v>
      </c>
      <c r="P475" s="982">
        <v>0.7</v>
      </c>
      <c r="Q475" s="982">
        <v>0.7</v>
      </c>
      <c r="T475" s="982">
        <v>-0.1</v>
      </c>
      <c r="U475" s="118"/>
      <c r="V475" s="982">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2">
        <v>0.7</v>
      </c>
      <c r="K476" s="982">
        <v>0.7</v>
      </c>
      <c r="L476" s="982">
        <v>0.7</v>
      </c>
      <c r="M476" s="982">
        <v>0.7</v>
      </c>
      <c r="N476" s="982">
        <v>0.7</v>
      </c>
      <c r="O476" s="982">
        <v>0.7</v>
      </c>
      <c r="P476" s="982">
        <v>0.7</v>
      </c>
      <c r="Q476" s="982">
        <v>0.7</v>
      </c>
      <c r="T476" s="982">
        <v>-0.1</v>
      </c>
      <c r="U476" s="118"/>
      <c r="V476" s="1049">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047">
        <v>0.7</v>
      </c>
      <c r="K477" s="1047">
        <v>0.7</v>
      </c>
      <c r="L477" s="1047">
        <v>0.7</v>
      </c>
      <c r="M477" s="1047">
        <v>0.7</v>
      </c>
      <c r="N477" s="1047">
        <v>0.7</v>
      </c>
      <c r="O477" s="1047">
        <v>0.7</v>
      </c>
      <c r="P477" s="1047">
        <v>0.7</v>
      </c>
      <c r="Q477" s="1047">
        <v>0.7</v>
      </c>
      <c r="R477" s="710"/>
      <c r="T477" s="1047">
        <v>-0.1</v>
      </c>
      <c r="U477" s="118"/>
      <c r="V477" s="1047">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048">
        <f>J468</f>
        <v>0.78</v>
      </c>
      <c r="K478" s="1048">
        <f t="shared" ref="K478:Q478" si="58">K468</f>
        <v>0.78</v>
      </c>
      <c r="L478" s="1048">
        <f t="shared" si="58"/>
        <v>0.78</v>
      </c>
      <c r="M478" s="1048">
        <f t="shared" si="58"/>
        <v>0.78</v>
      </c>
      <c r="N478" s="1048">
        <f t="shared" si="58"/>
        <v>0.78</v>
      </c>
      <c r="O478" s="1048">
        <f t="shared" si="58"/>
        <v>0.78</v>
      </c>
      <c r="P478" s="1048">
        <f t="shared" si="58"/>
        <v>0.78</v>
      </c>
      <c r="Q478" s="1048">
        <f t="shared" si="58"/>
        <v>0.78</v>
      </c>
      <c r="T478" s="1048">
        <f>T468</f>
        <v>-0.15</v>
      </c>
      <c r="U478" s="118"/>
      <c r="V478" s="995">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048">
        <f t="shared" ref="J479:Q494" si="59">J469</f>
        <v>0.8</v>
      </c>
      <c r="K479" s="1048">
        <f t="shared" si="59"/>
        <v>0.8</v>
      </c>
      <c r="L479" s="1048">
        <f t="shared" si="59"/>
        <v>0.8</v>
      </c>
      <c r="M479" s="1048">
        <f t="shared" si="59"/>
        <v>0.8</v>
      </c>
      <c r="N479" s="1048">
        <f t="shared" si="59"/>
        <v>0.8</v>
      </c>
      <c r="O479" s="1048">
        <f t="shared" si="59"/>
        <v>0.8</v>
      </c>
      <c r="P479" s="1048">
        <f t="shared" si="59"/>
        <v>0.8</v>
      </c>
      <c r="Q479" s="1048">
        <f t="shared" si="59"/>
        <v>0.8</v>
      </c>
      <c r="T479" s="1048">
        <f t="shared" ref="T479:T542" si="60">T469</f>
        <v>-0.1</v>
      </c>
      <c r="U479" s="118"/>
      <c r="V479" s="995">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048">
        <f t="shared" si="59"/>
        <v>0.8</v>
      </c>
      <c r="K480" s="1048">
        <f t="shared" si="59"/>
        <v>0.8</v>
      </c>
      <c r="L480" s="1048">
        <f t="shared" si="59"/>
        <v>0.8</v>
      </c>
      <c r="M480" s="1048">
        <f t="shared" si="59"/>
        <v>0.8</v>
      </c>
      <c r="N480" s="1048">
        <f t="shared" si="59"/>
        <v>0.8</v>
      </c>
      <c r="O480" s="1048">
        <f t="shared" si="59"/>
        <v>0.8</v>
      </c>
      <c r="P480" s="1048">
        <f t="shared" si="59"/>
        <v>0.8</v>
      </c>
      <c r="Q480" s="1048">
        <f t="shared" si="59"/>
        <v>0.8</v>
      </c>
      <c r="T480" s="1048">
        <f t="shared" si="60"/>
        <v>-0.1</v>
      </c>
      <c r="U480" s="118"/>
      <c r="V480" s="995">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048">
        <f t="shared" si="59"/>
        <v>0.8</v>
      </c>
      <c r="K481" s="1048">
        <f t="shared" si="59"/>
        <v>0.8</v>
      </c>
      <c r="L481" s="1048">
        <f t="shared" si="59"/>
        <v>0.8</v>
      </c>
      <c r="M481" s="1048">
        <f t="shared" si="59"/>
        <v>0.8</v>
      </c>
      <c r="N481" s="1048">
        <f t="shared" si="59"/>
        <v>0.8</v>
      </c>
      <c r="O481" s="1048">
        <f t="shared" si="59"/>
        <v>0.8</v>
      </c>
      <c r="P481" s="1048">
        <f t="shared" si="59"/>
        <v>0.8</v>
      </c>
      <c r="Q481" s="1048">
        <f t="shared" si="59"/>
        <v>0.8</v>
      </c>
      <c r="T481" s="1048">
        <f t="shared" si="60"/>
        <v>-0.1</v>
      </c>
      <c r="U481" s="118"/>
      <c r="V481" s="995">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048">
        <f t="shared" si="59"/>
        <v>0.78</v>
      </c>
      <c r="K482" s="1048">
        <f t="shared" si="59"/>
        <v>0.78</v>
      </c>
      <c r="L482" s="1048">
        <f t="shared" si="59"/>
        <v>0.78</v>
      </c>
      <c r="M482" s="1048">
        <f t="shared" si="59"/>
        <v>0.78</v>
      </c>
      <c r="N482" s="1048">
        <f t="shared" si="59"/>
        <v>0.78</v>
      </c>
      <c r="O482" s="1048">
        <f t="shared" si="59"/>
        <v>0.78</v>
      </c>
      <c r="P482" s="1048">
        <f t="shared" si="59"/>
        <v>0.78</v>
      </c>
      <c r="Q482" s="1048">
        <f t="shared" si="59"/>
        <v>0.78</v>
      </c>
      <c r="T482" s="1048">
        <f t="shared" si="60"/>
        <v>-0.1</v>
      </c>
      <c r="U482" s="118"/>
      <c r="V482" s="995">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048">
        <f t="shared" si="59"/>
        <v>0.75</v>
      </c>
      <c r="K483" s="1048">
        <f t="shared" si="59"/>
        <v>0.75</v>
      </c>
      <c r="L483" s="1048">
        <f t="shared" si="59"/>
        <v>0.75</v>
      </c>
      <c r="M483" s="1048">
        <f t="shared" si="59"/>
        <v>0.75</v>
      </c>
      <c r="N483" s="1048">
        <f t="shared" si="59"/>
        <v>0.75</v>
      </c>
      <c r="O483" s="1048">
        <f t="shared" si="59"/>
        <v>0.75</v>
      </c>
      <c r="P483" s="1048">
        <f t="shared" si="59"/>
        <v>0.75</v>
      </c>
      <c r="Q483" s="1048">
        <f t="shared" si="59"/>
        <v>0.75</v>
      </c>
      <c r="T483" s="1048">
        <f t="shared" si="60"/>
        <v>-0.1</v>
      </c>
      <c r="U483" s="118"/>
      <c r="V483" s="995">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048">
        <f t="shared" si="59"/>
        <v>0.72</v>
      </c>
      <c r="K484" s="1048">
        <f t="shared" si="59"/>
        <v>0.72</v>
      </c>
      <c r="L484" s="1048">
        <f t="shared" si="59"/>
        <v>0.72</v>
      </c>
      <c r="M484" s="1048">
        <f t="shared" si="59"/>
        <v>0.72</v>
      </c>
      <c r="N484" s="1048">
        <f t="shared" si="59"/>
        <v>0.72</v>
      </c>
      <c r="O484" s="1048">
        <f t="shared" si="59"/>
        <v>0.72</v>
      </c>
      <c r="P484" s="1048">
        <f t="shared" si="59"/>
        <v>0.72</v>
      </c>
      <c r="Q484" s="1048">
        <f t="shared" si="59"/>
        <v>0.72</v>
      </c>
      <c r="T484" s="1048">
        <f t="shared" si="60"/>
        <v>-0.1</v>
      </c>
      <c r="U484" s="118"/>
      <c r="V484" s="995">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048">
        <f t="shared" si="59"/>
        <v>0.7</v>
      </c>
      <c r="K485" s="1048">
        <f t="shared" si="59"/>
        <v>0.7</v>
      </c>
      <c r="L485" s="1048">
        <f t="shared" si="59"/>
        <v>0.7</v>
      </c>
      <c r="M485" s="1048">
        <f t="shared" si="59"/>
        <v>0.7</v>
      </c>
      <c r="N485" s="1048">
        <f t="shared" si="59"/>
        <v>0.7</v>
      </c>
      <c r="O485" s="1048">
        <f t="shared" si="59"/>
        <v>0.7</v>
      </c>
      <c r="P485" s="1048">
        <f t="shared" si="59"/>
        <v>0.7</v>
      </c>
      <c r="Q485" s="1048">
        <f t="shared" si="59"/>
        <v>0.7</v>
      </c>
      <c r="T485" s="1048">
        <f t="shared" si="60"/>
        <v>-0.1</v>
      </c>
      <c r="U485" s="118"/>
      <c r="V485" s="995">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048">
        <f t="shared" si="59"/>
        <v>0.7</v>
      </c>
      <c r="K486" s="1048">
        <f t="shared" si="59"/>
        <v>0.7</v>
      </c>
      <c r="L486" s="1048">
        <f t="shared" si="59"/>
        <v>0.7</v>
      </c>
      <c r="M486" s="1048">
        <f t="shared" si="59"/>
        <v>0.7</v>
      </c>
      <c r="N486" s="1048">
        <f t="shared" si="59"/>
        <v>0.7</v>
      </c>
      <c r="O486" s="1048">
        <f t="shared" si="59"/>
        <v>0.7</v>
      </c>
      <c r="P486" s="1048">
        <f t="shared" si="59"/>
        <v>0.7</v>
      </c>
      <c r="Q486" s="1048">
        <f t="shared" si="59"/>
        <v>0.7</v>
      </c>
      <c r="T486" s="1048">
        <f t="shared" si="60"/>
        <v>-0.1</v>
      </c>
      <c r="U486" s="118"/>
      <c r="V486" s="995">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048">
        <f t="shared" si="59"/>
        <v>0.7</v>
      </c>
      <c r="K487" s="1048">
        <f t="shared" si="59"/>
        <v>0.7</v>
      </c>
      <c r="L487" s="1048">
        <f t="shared" si="59"/>
        <v>0.7</v>
      </c>
      <c r="M487" s="1048">
        <f t="shared" si="59"/>
        <v>0.7</v>
      </c>
      <c r="N487" s="1048">
        <f t="shared" si="59"/>
        <v>0.7</v>
      </c>
      <c r="O487" s="1048">
        <f t="shared" si="59"/>
        <v>0.7</v>
      </c>
      <c r="P487" s="1048">
        <f t="shared" si="59"/>
        <v>0.7</v>
      </c>
      <c r="Q487" s="1048">
        <f t="shared" si="59"/>
        <v>0.7</v>
      </c>
      <c r="R487" s="710"/>
      <c r="T487" s="1048">
        <f t="shared" si="60"/>
        <v>-0.1</v>
      </c>
      <c r="U487" s="118"/>
      <c r="V487" s="995">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048">
        <f t="shared" si="59"/>
        <v>0.78</v>
      </c>
      <c r="K488" s="1048">
        <f t="shared" si="59"/>
        <v>0.78</v>
      </c>
      <c r="L488" s="1048">
        <f t="shared" si="59"/>
        <v>0.78</v>
      </c>
      <c r="M488" s="1048">
        <f t="shared" si="59"/>
        <v>0.78</v>
      </c>
      <c r="N488" s="1048">
        <f t="shared" si="59"/>
        <v>0.78</v>
      </c>
      <c r="O488" s="1048">
        <f t="shared" si="59"/>
        <v>0.78</v>
      </c>
      <c r="P488" s="1048">
        <f t="shared" si="59"/>
        <v>0.78</v>
      </c>
      <c r="Q488" s="1048">
        <f t="shared" si="59"/>
        <v>0.78</v>
      </c>
      <c r="T488" s="1048">
        <f t="shared" si="60"/>
        <v>-0.15</v>
      </c>
      <c r="U488" s="118"/>
      <c r="V488" s="995">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048">
        <f t="shared" si="59"/>
        <v>0.8</v>
      </c>
      <c r="K489" s="1048">
        <f t="shared" si="59"/>
        <v>0.8</v>
      </c>
      <c r="L489" s="1048">
        <f t="shared" si="59"/>
        <v>0.8</v>
      </c>
      <c r="M489" s="1048">
        <f t="shared" si="59"/>
        <v>0.8</v>
      </c>
      <c r="N489" s="1048">
        <f t="shared" si="59"/>
        <v>0.8</v>
      </c>
      <c r="O489" s="1048">
        <f t="shared" si="59"/>
        <v>0.8</v>
      </c>
      <c r="P489" s="1048">
        <f t="shared" si="59"/>
        <v>0.8</v>
      </c>
      <c r="Q489" s="1048">
        <f t="shared" si="59"/>
        <v>0.8</v>
      </c>
      <c r="T489" s="1048">
        <f t="shared" si="60"/>
        <v>-0.1</v>
      </c>
      <c r="U489" s="118"/>
      <c r="V489" s="995">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048">
        <f t="shared" si="59"/>
        <v>0.8</v>
      </c>
      <c r="K490" s="1048">
        <f t="shared" si="59"/>
        <v>0.8</v>
      </c>
      <c r="L490" s="1048">
        <f t="shared" si="59"/>
        <v>0.8</v>
      </c>
      <c r="M490" s="1048">
        <f t="shared" si="59"/>
        <v>0.8</v>
      </c>
      <c r="N490" s="1048">
        <f t="shared" si="59"/>
        <v>0.8</v>
      </c>
      <c r="O490" s="1048">
        <f t="shared" si="59"/>
        <v>0.8</v>
      </c>
      <c r="P490" s="1048">
        <f t="shared" si="59"/>
        <v>0.8</v>
      </c>
      <c r="Q490" s="1048">
        <f t="shared" si="59"/>
        <v>0.8</v>
      </c>
      <c r="T490" s="1048">
        <f t="shared" si="60"/>
        <v>-0.1</v>
      </c>
      <c r="U490" s="118"/>
      <c r="V490" s="995">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048">
        <f t="shared" si="59"/>
        <v>0.8</v>
      </c>
      <c r="K491" s="1048">
        <f t="shared" si="59"/>
        <v>0.8</v>
      </c>
      <c r="L491" s="1048">
        <f t="shared" si="59"/>
        <v>0.8</v>
      </c>
      <c r="M491" s="1048">
        <f t="shared" si="59"/>
        <v>0.8</v>
      </c>
      <c r="N491" s="1048">
        <f t="shared" si="59"/>
        <v>0.8</v>
      </c>
      <c r="O491" s="1048">
        <f t="shared" si="59"/>
        <v>0.8</v>
      </c>
      <c r="P491" s="1048">
        <f t="shared" si="59"/>
        <v>0.8</v>
      </c>
      <c r="Q491" s="1048">
        <f t="shared" si="59"/>
        <v>0.8</v>
      </c>
      <c r="T491" s="1048">
        <f t="shared" si="60"/>
        <v>-0.1</v>
      </c>
      <c r="U491" s="118"/>
      <c r="V491" s="995">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048">
        <f t="shared" si="59"/>
        <v>0.78</v>
      </c>
      <c r="K492" s="1048">
        <f t="shared" si="59"/>
        <v>0.78</v>
      </c>
      <c r="L492" s="1048">
        <f t="shared" si="59"/>
        <v>0.78</v>
      </c>
      <c r="M492" s="1048">
        <f t="shared" si="59"/>
        <v>0.78</v>
      </c>
      <c r="N492" s="1048">
        <f t="shared" si="59"/>
        <v>0.78</v>
      </c>
      <c r="O492" s="1048">
        <f t="shared" si="59"/>
        <v>0.78</v>
      </c>
      <c r="P492" s="1048">
        <f t="shared" si="59"/>
        <v>0.78</v>
      </c>
      <c r="Q492" s="1048">
        <f t="shared" si="59"/>
        <v>0.78</v>
      </c>
      <c r="T492" s="1048">
        <f t="shared" si="60"/>
        <v>-0.1</v>
      </c>
      <c r="U492" s="118"/>
      <c r="V492" s="995">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048">
        <f t="shared" si="59"/>
        <v>0.75</v>
      </c>
      <c r="K493" s="1048">
        <f t="shared" si="59"/>
        <v>0.75</v>
      </c>
      <c r="L493" s="1048">
        <f t="shared" si="59"/>
        <v>0.75</v>
      </c>
      <c r="M493" s="1048">
        <f t="shared" si="59"/>
        <v>0.75</v>
      </c>
      <c r="N493" s="1048">
        <f t="shared" si="59"/>
        <v>0.75</v>
      </c>
      <c r="O493" s="1048">
        <f t="shared" si="59"/>
        <v>0.75</v>
      </c>
      <c r="P493" s="1048">
        <f t="shared" si="59"/>
        <v>0.75</v>
      </c>
      <c r="Q493" s="1048">
        <f t="shared" si="59"/>
        <v>0.75</v>
      </c>
      <c r="T493" s="1048">
        <f t="shared" si="60"/>
        <v>-0.1</v>
      </c>
      <c r="U493" s="118"/>
      <c r="V493" s="995">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048">
        <f t="shared" si="59"/>
        <v>0.72</v>
      </c>
      <c r="K494" s="1048">
        <f t="shared" si="59"/>
        <v>0.72</v>
      </c>
      <c r="L494" s="1048">
        <f t="shared" si="59"/>
        <v>0.72</v>
      </c>
      <c r="M494" s="1048">
        <f t="shared" si="59"/>
        <v>0.72</v>
      </c>
      <c r="N494" s="1048">
        <f t="shared" si="59"/>
        <v>0.72</v>
      </c>
      <c r="O494" s="1048">
        <f t="shared" si="59"/>
        <v>0.72</v>
      </c>
      <c r="P494" s="1048">
        <f t="shared" si="59"/>
        <v>0.72</v>
      </c>
      <c r="Q494" s="1048">
        <f t="shared" si="59"/>
        <v>0.72</v>
      </c>
      <c r="T494" s="1048">
        <f t="shared" si="60"/>
        <v>-0.1</v>
      </c>
      <c r="U494" s="118"/>
      <c r="V494" s="995">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048">
        <f t="shared" ref="J495:Q510" si="64">J485</f>
        <v>0.7</v>
      </c>
      <c r="K495" s="1048">
        <f t="shared" si="64"/>
        <v>0.7</v>
      </c>
      <c r="L495" s="1048">
        <f t="shared" si="64"/>
        <v>0.7</v>
      </c>
      <c r="M495" s="1048">
        <f t="shared" si="64"/>
        <v>0.7</v>
      </c>
      <c r="N495" s="1048">
        <f t="shared" si="64"/>
        <v>0.7</v>
      </c>
      <c r="O495" s="1048">
        <f t="shared" si="64"/>
        <v>0.7</v>
      </c>
      <c r="P495" s="1048">
        <f t="shared" si="64"/>
        <v>0.7</v>
      </c>
      <c r="Q495" s="1048">
        <f t="shared" si="64"/>
        <v>0.7</v>
      </c>
      <c r="T495" s="1048">
        <f t="shared" si="60"/>
        <v>-0.1</v>
      </c>
      <c r="U495" s="118"/>
      <c r="V495" s="995">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048">
        <f t="shared" si="64"/>
        <v>0.7</v>
      </c>
      <c r="K496" s="1048">
        <f t="shared" si="64"/>
        <v>0.7</v>
      </c>
      <c r="L496" s="1048">
        <f t="shared" si="64"/>
        <v>0.7</v>
      </c>
      <c r="M496" s="1048">
        <f t="shared" si="64"/>
        <v>0.7</v>
      </c>
      <c r="N496" s="1048">
        <f t="shared" si="64"/>
        <v>0.7</v>
      </c>
      <c r="O496" s="1048">
        <f t="shared" si="64"/>
        <v>0.7</v>
      </c>
      <c r="P496" s="1048">
        <f t="shared" si="64"/>
        <v>0.7</v>
      </c>
      <c r="Q496" s="1048">
        <f t="shared" si="64"/>
        <v>0.7</v>
      </c>
      <c r="T496" s="1048">
        <f t="shared" si="60"/>
        <v>-0.1</v>
      </c>
      <c r="U496" s="118"/>
      <c r="V496" s="995">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048">
        <f t="shared" si="64"/>
        <v>0.7</v>
      </c>
      <c r="K497" s="1048">
        <f t="shared" si="64"/>
        <v>0.7</v>
      </c>
      <c r="L497" s="1048">
        <f t="shared" si="64"/>
        <v>0.7</v>
      </c>
      <c r="M497" s="1048">
        <f t="shared" si="64"/>
        <v>0.7</v>
      </c>
      <c r="N497" s="1048">
        <f t="shared" si="64"/>
        <v>0.7</v>
      </c>
      <c r="O497" s="1048">
        <f t="shared" si="64"/>
        <v>0.7</v>
      </c>
      <c r="P497" s="1048">
        <f t="shared" si="64"/>
        <v>0.7</v>
      </c>
      <c r="Q497" s="1048">
        <f t="shared" si="64"/>
        <v>0.7</v>
      </c>
      <c r="R497" s="710"/>
      <c r="T497" s="1048">
        <f t="shared" si="60"/>
        <v>-0.1</v>
      </c>
      <c r="U497" s="118"/>
      <c r="V497" s="995">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048">
        <f t="shared" si="64"/>
        <v>0.78</v>
      </c>
      <c r="K498" s="1048">
        <f t="shared" si="64"/>
        <v>0.78</v>
      </c>
      <c r="L498" s="1048">
        <f t="shared" si="64"/>
        <v>0.78</v>
      </c>
      <c r="M498" s="1048">
        <f t="shared" si="64"/>
        <v>0.78</v>
      </c>
      <c r="N498" s="1048">
        <f t="shared" si="64"/>
        <v>0.78</v>
      </c>
      <c r="O498" s="1048">
        <f t="shared" si="64"/>
        <v>0.78</v>
      </c>
      <c r="P498" s="1048">
        <f t="shared" si="64"/>
        <v>0.78</v>
      </c>
      <c r="Q498" s="1048">
        <f t="shared" si="64"/>
        <v>0.78</v>
      </c>
      <c r="T498" s="1048">
        <f t="shared" si="60"/>
        <v>-0.15</v>
      </c>
      <c r="U498" s="118"/>
      <c r="V498" s="995">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048">
        <f t="shared" si="64"/>
        <v>0.8</v>
      </c>
      <c r="K499" s="1048">
        <f t="shared" si="64"/>
        <v>0.8</v>
      </c>
      <c r="L499" s="1048">
        <f t="shared" si="64"/>
        <v>0.8</v>
      </c>
      <c r="M499" s="1048">
        <f t="shared" si="64"/>
        <v>0.8</v>
      </c>
      <c r="N499" s="1048">
        <f t="shared" si="64"/>
        <v>0.8</v>
      </c>
      <c r="O499" s="1048">
        <f t="shared" si="64"/>
        <v>0.8</v>
      </c>
      <c r="P499" s="1048">
        <f t="shared" si="64"/>
        <v>0.8</v>
      </c>
      <c r="Q499" s="1048">
        <f t="shared" si="64"/>
        <v>0.8</v>
      </c>
      <c r="T499" s="1048">
        <f t="shared" si="60"/>
        <v>-0.1</v>
      </c>
      <c r="U499" s="118"/>
      <c r="V499" s="995">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048">
        <f t="shared" si="64"/>
        <v>0.8</v>
      </c>
      <c r="K500" s="1048">
        <f t="shared" si="64"/>
        <v>0.8</v>
      </c>
      <c r="L500" s="1048">
        <f t="shared" si="64"/>
        <v>0.8</v>
      </c>
      <c r="M500" s="1048">
        <f t="shared" si="64"/>
        <v>0.8</v>
      </c>
      <c r="N500" s="1048">
        <f t="shared" si="64"/>
        <v>0.8</v>
      </c>
      <c r="O500" s="1048">
        <f t="shared" si="64"/>
        <v>0.8</v>
      </c>
      <c r="P500" s="1048">
        <f t="shared" si="64"/>
        <v>0.8</v>
      </c>
      <c r="Q500" s="1048">
        <f t="shared" si="64"/>
        <v>0.8</v>
      </c>
      <c r="T500" s="1048">
        <f t="shared" si="60"/>
        <v>-0.1</v>
      </c>
      <c r="U500" s="118"/>
      <c r="V500" s="995">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048">
        <f t="shared" si="64"/>
        <v>0.8</v>
      </c>
      <c r="K501" s="1048">
        <f t="shared" si="64"/>
        <v>0.8</v>
      </c>
      <c r="L501" s="1048">
        <f t="shared" si="64"/>
        <v>0.8</v>
      </c>
      <c r="M501" s="1048">
        <f t="shared" si="64"/>
        <v>0.8</v>
      </c>
      <c r="N501" s="1048">
        <f t="shared" si="64"/>
        <v>0.8</v>
      </c>
      <c r="O501" s="1048">
        <f t="shared" si="64"/>
        <v>0.8</v>
      </c>
      <c r="P501" s="1048">
        <f t="shared" si="64"/>
        <v>0.8</v>
      </c>
      <c r="Q501" s="1048">
        <f t="shared" si="64"/>
        <v>0.8</v>
      </c>
      <c r="T501" s="1048">
        <f t="shared" si="60"/>
        <v>-0.1</v>
      </c>
      <c r="U501" s="118"/>
      <c r="V501" s="995">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048">
        <f t="shared" si="64"/>
        <v>0.78</v>
      </c>
      <c r="K502" s="1048">
        <f t="shared" si="64"/>
        <v>0.78</v>
      </c>
      <c r="L502" s="1048">
        <f t="shared" si="64"/>
        <v>0.78</v>
      </c>
      <c r="M502" s="1048">
        <f t="shared" si="64"/>
        <v>0.78</v>
      </c>
      <c r="N502" s="1048">
        <f t="shared" si="64"/>
        <v>0.78</v>
      </c>
      <c r="O502" s="1048">
        <f t="shared" si="64"/>
        <v>0.78</v>
      </c>
      <c r="P502" s="1048">
        <f t="shared" si="64"/>
        <v>0.78</v>
      </c>
      <c r="Q502" s="1048">
        <f t="shared" si="64"/>
        <v>0.78</v>
      </c>
      <c r="T502" s="1048">
        <f t="shared" si="60"/>
        <v>-0.1</v>
      </c>
      <c r="U502" s="118"/>
      <c r="V502" s="995">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048">
        <f t="shared" si="64"/>
        <v>0.75</v>
      </c>
      <c r="K503" s="1048">
        <f t="shared" si="64"/>
        <v>0.75</v>
      </c>
      <c r="L503" s="1048">
        <f t="shared" si="64"/>
        <v>0.75</v>
      </c>
      <c r="M503" s="1048">
        <f t="shared" si="64"/>
        <v>0.75</v>
      </c>
      <c r="N503" s="1048">
        <f t="shared" si="64"/>
        <v>0.75</v>
      </c>
      <c r="O503" s="1048">
        <f t="shared" si="64"/>
        <v>0.75</v>
      </c>
      <c r="P503" s="1048">
        <f t="shared" si="64"/>
        <v>0.75</v>
      </c>
      <c r="Q503" s="1048">
        <f t="shared" si="64"/>
        <v>0.75</v>
      </c>
      <c r="T503" s="1048">
        <f t="shared" si="60"/>
        <v>-0.1</v>
      </c>
      <c r="U503" s="118"/>
      <c r="V503" s="995">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048">
        <f t="shared" si="64"/>
        <v>0.72</v>
      </c>
      <c r="K504" s="1048">
        <f t="shared" si="64"/>
        <v>0.72</v>
      </c>
      <c r="L504" s="1048">
        <f t="shared" si="64"/>
        <v>0.72</v>
      </c>
      <c r="M504" s="1048">
        <f t="shared" si="64"/>
        <v>0.72</v>
      </c>
      <c r="N504" s="1048">
        <f t="shared" si="64"/>
        <v>0.72</v>
      </c>
      <c r="O504" s="1048">
        <f t="shared" si="64"/>
        <v>0.72</v>
      </c>
      <c r="P504" s="1048">
        <f t="shared" si="64"/>
        <v>0.72</v>
      </c>
      <c r="Q504" s="1048">
        <f t="shared" si="64"/>
        <v>0.72</v>
      </c>
      <c r="T504" s="1048">
        <f t="shared" si="60"/>
        <v>-0.1</v>
      </c>
      <c r="U504" s="118"/>
      <c r="V504" s="995">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048">
        <f t="shared" si="64"/>
        <v>0.7</v>
      </c>
      <c r="K505" s="1048">
        <f t="shared" si="64"/>
        <v>0.7</v>
      </c>
      <c r="L505" s="1048">
        <f t="shared" si="64"/>
        <v>0.7</v>
      </c>
      <c r="M505" s="1048">
        <f t="shared" si="64"/>
        <v>0.7</v>
      </c>
      <c r="N505" s="1048">
        <f t="shared" si="64"/>
        <v>0.7</v>
      </c>
      <c r="O505" s="1048">
        <f t="shared" si="64"/>
        <v>0.7</v>
      </c>
      <c r="P505" s="1048">
        <f t="shared" si="64"/>
        <v>0.7</v>
      </c>
      <c r="Q505" s="1048">
        <f t="shared" si="64"/>
        <v>0.7</v>
      </c>
      <c r="T505" s="1048">
        <f t="shared" si="60"/>
        <v>-0.1</v>
      </c>
      <c r="U505" s="118"/>
      <c r="V505" s="995">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048">
        <f t="shared" si="64"/>
        <v>0.7</v>
      </c>
      <c r="K506" s="1048">
        <f t="shared" si="64"/>
        <v>0.7</v>
      </c>
      <c r="L506" s="1048">
        <f t="shared" si="64"/>
        <v>0.7</v>
      </c>
      <c r="M506" s="1048">
        <f t="shared" si="64"/>
        <v>0.7</v>
      </c>
      <c r="N506" s="1048">
        <f t="shared" si="64"/>
        <v>0.7</v>
      </c>
      <c r="O506" s="1048">
        <f t="shared" si="64"/>
        <v>0.7</v>
      </c>
      <c r="P506" s="1048">
        <f t="shared" si="64"/>
        <v>0.7</v>
      </c>
      <c r="Q506" s="1048">
        <f t="shared" si="64"/>
        <v>0.7</v>
      </c>
      <c r="T506" s="1048">
        <f t="shared" si="60"/>
        <v>-0.1</v>
      </c>
      <c r="U506" s="118"/>
      <c r="V506" s="995">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048">
        <f t="shared" si="64"/>
        <v>0.7</v>
      </c>
      <c r="K507" s="1048">
        <f t="shared" si="64"/>
        <v>0.7</v>
      </c>
      <c r="L507" s="1048">
        <f t="shared" si="64"/>
        <v>0.7</v>
      </c>
      <c r="M507" s="1048">
        <f t="shared" si="64"/>
        <v>0.7</v>
      </c>
      <c r="N507" s="1048">
        <f t="shared" si="64"/>
        <v>0.7</v>
      </c>
      <c r="O507" s="1048">
        <f t="shared" si="64"/>
        <v>0.7</v>
      </c>
      <c r="P507" s="1048">
        <f t="shared" si="64"/>
        <v>0.7</v>
      </c>
      <c r="Q507" s="1048">
        <f t="shared" si="64"/>
        <v>0.7</v>
      </c>
      <c r="R507" s="710"/>
      <c r="T507" s="1048">
        <f t="shared" si="60"/>
        <v>-0.1</v>
      </c>
      <c r="U507" s="118"/>
      <c r="V507" s="995">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048">
        <f t="shared" si="64"/>
        <v>0.78</v>
      </c>
      <c r="K508" s="1048">
        <f t="shared" si="64"/>
        <v>0.78</v>
      </c>
      <c r="L508" s="1048">
        <f t="shared" si="64"/>
        <v>0.78</v>
      </c>
      <c r="M508" s="1048">
        <f t="shared" si="64"/>
        <v>0.78</v>
      </c>
      <c r="N508" s="1048">
        <f t="shared" si="64"/>
        <v>0.78</v>
      </c>
      <c r="O508" s="1048">
        <f t="shared" si="64"/>
        <v>0.78</v>
      </c>
      <c r="P508" s="1048">
        <f t="shared" si="64"/>
        <v>0.78</v>
      </c>
      <c r="Q508" s="1048">
        <f t="shared" si="64"/>
        <v>0.78</v>
      </c>
      <c r="T508" s="1048">
        <f t="shared" si="60"/>
        <v>-0.15</v>
      </c>
      <c r="U508" s="118"/>
      <c r="V508" s="995">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048">
        <f t="shared" si="64"/>
        <v>0.8</v>
      </c>
      <c r="K509" s="1048">
        <f t="shared" si="64"/>
        <v>0.8</v>
      </c>
      <c r="L509" s="1048">
        <f t="shared" si="64"/>
        <v>0.8</v>
      </c>
      <c r="M509" s="1048">
        <f t="shared" si="64"/>
        <v>0.8</v>
      </c>
      <c r="N509" s="1048">
        <f t="shared" si="64"/>
        <v>0.8</v>
      </c>
      <c r="O509" s="1048">
        <f t="shared" si="64"/>
        <v>0.8</v>
      </c>
      <c r="P509" s="1048">
        <f t="shared" si="64"/>
        <v>0.8</v>
      </c>
      <c r="Q509" s="1048">
        <f t="shared" si="64"/>
        <v>0.8</v>
      </c>
      <c r="T509" s="1048">
        <f t="shared" si="60"/>
        <v>-0.1</v>
      </c>
      <c r="U509" s="118"/>
      <c r="V509" s="995">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048">
        <f t="shared" si="64"/>
        <v>0.8</v>
      </c>
      <c r="K510" s="1048">
        <f t="shared" si="64"/>
        <v>0.8</v>
      </c>
      <c r="L510" s="1048">
        <f t="shared" si="64"/>
        <v>0.8</v>
      </c>
      <c r="M510" s="1048">
        <f t="shared" si="64"/>
        <v>0.8</v>
      </c>
      <c r="N510" s="1048">
        <f t="shared" si="64"/>
        <v>0.8</v>
      </c>
      <c r="O510" s="1048">
        <f t="shared" si="64"/>
        <v>0.8</v>
      </c>
      <c r="P510" s="1048">
        <f t="shared" si="64"/>
        <v>0.8</v>
      </c>
      <c r="Q510" s="1048">
        <f t="shared" si="64"/>
        <v>0.8</v>
      </c>
      <c r="T510" s="1048">
        <f t="shared" si="60"/>
        <v>-0.1</v>
      </c>
      <c r="U510" s="118"/>
      <c r="V510" s="995">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048">
        <f t="shared" ref="J511:Q526" si="65">J501</f>
        <v>0.8</v>
      </c>
      <c r="K511" s="1048">
        <f t="shared" si="65"/>
        <v>0.8</v>
      </c>
      <c r="L511" s="1048">
        <f t="shared" si="65"/>
        <v>0.8</v>
      </c>
      <c r="M511" s="1048">
        <f t="shared" si="65"/>
        <v>0.8</v>
      </c>
      <c r="N511" s="1048">
        <f t="shared" si="65"/>
        <v>0.8</v>
      </c>
      <c r="O511" s="1048">
        <f t="shared" si="65"/>
        <v>0.8</v>
      </c>
      <c r="P511" s="1048">
        <f t="shared" si="65"/>
        <v>0.8</v>
      </c>
      <c r="Q511" s="1048">
        <f t="shared" si="65"/>
        <v>0.8</v>
      </c>
      <c r="T511" s="1048">
        <f t="shared" si="60"/>
        <v>-0.1</v>
      </c>
      <c r="U511" s="118"/>
      <c r="V511" s="995">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048">
        <f t="shared" si="65"/>
        <v>0.78</v>
      </c>
      <c r="K512" s="1048">
        <f t="shared" si="65"/>
        <v>0.78</v>
      </c>
      <c r="L512" s="1048">
        <f t="shared" si="65"/>
        <v>0.78</v>
      </c>
      <c r="M512" s="1048">
        <f t="shared" si="65"/>
        <v>0.78</v>
      </c>
      <c r="N512" s="1048">
        <f t="shared" si="65"/>
        <v>0.78</v>
      </c>
      <c r="O512" s="1048">
        <f t="shared" si="65"/>
        <v>0.78</v>
      </c>
      <c r="P512" s="1048">
        <f t="shared" si="65"/>
        <v>0.78</v>
      </c>
      <c r="Q512" s="1048">
        <f t="shared" si="65"/>
        <v>0.78</v>
      </c>
      <c r="T512" s="1048">
        <f t="shared" si="60"/>
        <v>-0.1</v>
      </c>
      <c r="U512" s="118"/>
      <c r="V512" s="995">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048">
        <f t="shared" si="65"/>
        <v>0.75</v>
      </c>
      <c r="K513" s="1048">
        <f t="shared" si="65"/>
        <v>0.75</v>
      </c>
      <c r="L513" s="1048">
        <f t="shared" si="65"/>
        <v>0.75</v>
      </c>
      <c r="M513" s="1048">
        <f t="shared" si="65"/>
        <v>0.75</v>
      </c>
      <c r="N513" s="1048">
        <f t="shared" si="65"/>
        <v>0.75</v>
      </c>
      <c r="O513" s="1048">
        <f t="shared" si="65"/>
        <v>0.75</v>
      </c>
      <c r="P513" s="1048">
        <f t="shared" si="65"/>
        <v>0.75</v>
      </c>
      <c r="Q513" s="1048">
        <f t="shared" si="65"/>
        <v>0.75</v>
      </c>
      <c r="T513" s="1048">
        <f t="shared" si="60"/>
        <v>-0.1</v>
      </c>
      <c r="U513" s="118"/>
      <c r="V513" s="995">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048">
        <f t="shared" si="65"/>
        <v>0.72</v>
      </c>
      <c r="K514" s="1048">
        <f t="shared" si="65"/>
        <v>0.72</v>
      </c>
      <c r="L514" s="1048">
        <f t="shared" si="65"/>
        <v>0.72</v>
      </c>
      <c r="M514" s="1048">
        <f t="shared" si="65"/>
        <v>0.72</v>
      </c>
      <c r="N514" s="1048">
        <f t="shared" si="65"/>
        <v>0.72</v>
      </c>
      <c r="O514" s="1048">
        <f t="shared" si="65"/>
        <v>0.72</v>
      </c>
      <c r="P514" s="1048">
        <f t="shared" si="65"/>
        <v>0.72</v>
      </c>
      <c r="Q514" s="1048">
        <f t="shared" si="65"/>
        <v>0.72</v>
      </c>
      <c r="T514" s="1048">
        <f t="shared" si="60"/>
        <v>-0.1</v>
      </c>
      <c r="U514" s="118"/>
      <c r="V514" s="995">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048">
        <f t="shared" si="65"/>
        <v>0.7</v>
      </c>
      <c r="K515" s="1048">
        <f t="shared" si="65"/>
        <v>0.7</v>
      </c>
      <c r="L515" s="1048">
        <f t="shared" si="65"/>
        <v>0.7</v>
      </c>
      <c r="M515" s="1048">
        <f t="shared" si="65"/>
        <v>0.7</v>
      </c>
      <c r="N515" s="1048">
        <f t="shared" si="65"/>
        <v>0.7</v>
      </c>
      <c r="O515" s="1048">
        <f t="shared" si="65"/>
        <v>0.7</v>
      </c>
      <c r="P515" s="1048">
        <f t="shared" si="65"/>
        <v>0.7</v>
      </c>
      <c r="Q515" s="1048">
        <f t="shared" si="65"/>
        <v>0.7</v>
      </c>
      <c r="T515" s="1048">
        <f t="shared" si="60"/>
        <v>-0.1</v>
      </c>
      <c r="U515" s="118"/>
      <c r="V515" s="995">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048">
        <f t="shared" si="65"/>
        <v>0.7</v>
      </c>
      <c r="K516" s="1048">
        <f t="shared" si="65"/>
        <v>0.7</v>
      </c>
      <c r="L516" s="1048">
        <f t="shared" si="65"/>
        <v>0.7</v>
      </c>
      <c r="M516" s="1048">
        <f t="shared" si="65"/>
        <v>0.7</v>
      </c>
      <c r="N516" s="1048">
        <f t="shared" si="65"/>
        <v>0.7</v>
      </c>
      <c r="O516" s="1048">
        <f t="shared" si="65"/>
        <v>0.7</v>
      </c>
      <c r="P516" s="1048">
        <f t="shared" si="65"/>
        <v>0.7</v>
      </c>
      <c r="Q516" s="1048">
        <f t="shared" si="65"/>
        <v>0.7</v>
      </c>
      <c r="T516" s="1048">
        <f t="shared" si="60"/>
        <v>-0.1</v>
      </c>
      <c r="U516" s="118"/>
      <c r="V516" s="995">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048">
        <f t="shared" si="65"/>
        <v>0.7</v>
      </c>
      <c r="K517" s="1048">
        <f t="shared" si="65"/>
        <v>0.7</v>
      </c>
      <c r="L517" s="1048">
        <f t="shared" si="65"/>
        <v>0.7</v>
      </c>
      <c r="M517" s="1048">
        <f t="shared" si="65"/>
        <v>0.7</v>
      </c>
      <c r="N517" s="1048">
        <f t="shared" si="65"/>
        <v>0.7</v>
      </c>
      <c r="O517" s="1048">
        <f t="shared" si="65"/>
        <v>0.7</v>
      </c>
      <c r="P517" s="1048">
        <f t="shared" si="65"/>
        <v>0.7</v>
      </c>
      <c r="Q517" s="1048">
        <f t="shared" si="65"/>
        <v>0.7</v>
      </c>
      <c r="R517" s="710"/>
      <c r="T517" s="1048">
        <f t="shared" si="60"/>
        <v>-0.1</v>
      </c>
      <c r="U517" s="118"/>
      <c r="V517" s="995">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048">
        <f t="shared" si="65"/>
        <v>0.78</v>
      </c>
      <c r="K518" s="1048">
        <f t="shared" si="65"/>
        <v>0.78</v>
      </c>
      <c r="L518" s="1048">
        <f t="shared" si="65"/>
        <v>0.78</v>
      </c>
      <c r="M518" s="1048">
        <f t="shared" si="65"/>
        <v>0.78</v>
      </c>
      <c r="N518" s="1048">
        <f t="shared" si="65"/>
        <v>0.78</v>
      </c>
      <c r="O518" s="1048">
        <f t="shared" si="65"/>
        <v>0.78</v>
      </c>
      <c r="P518" s="1048">
        <f t="shared" si="65"/>
        <v>0.78</v>
      </c>
      <c r="Q518" s="1048">
        <f t="shared" si="65"/>
        <v>0.78</v>
      </c>
      <c r="T518" s="1048">
        <f t="shared" si="60"/>
        <v>-0.15</v>
      </c>
      <c r="U518" s="118"/>
      <c r="V518" s="995">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048">
        <f t="shared" si="65"/>
        <v>0.8</v>
      </c>
      <c r="K519" s="1048">
        <f t="shared" si="65"/>
        <v>0.8</v>
      </c>
      <c r="L519" s="1048">
        <f t="shared" si="65"/>
        <v>0.8</v>
      </c>
      <c r="M519" s="1048">
        <f t="shared" si="65"/>
        <v>0.8</v>
      </c>
      <c r="N519" s="1048">
        <f t="shared" si="65"/>
        <v>0.8</v>
      </c>
      <c r="O519" s="1048">
        <f t="shared" si="65"/>
        <v>0.8</v>
      </c>
      <c r="P519" s="1048">
        <f t="shared" si="65"/>
        <v>0.8</v>
      </c>
      <c r="Q519" s="1048">
        <f t="shared" si="65"/>
        <v>0.8</v>
      </c>
      <c r="T519" s="1048">
        <f t="shared" si="60"/>
        <v>-0.1</v>
      </c>
      <c r="U519" s="118"/>
      <c r="V519" s="995">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048">
        <f t="shared" si="65"/>
        <v>0.8</v>
      </c>
      <c r="K520" s="1048">
        <f t="shared" si="65"/>
        <v>0.8</v>
      </c>
      <c r="L520" s="1048">
        <f t="shared" si="65"/>
        <v>0.8</v>
      </c>
      <c r="M520" s="1048">
        <f t="shared" si="65"/>
        <v>0.8</v>
      </c>
      <c r="N520" s="1048">
        <f t="shared" si="65"/>
        <v>0.8</v>
      </c>
      <c r="O520" s="1048">
        <f t="shared" si="65"/>
        <v>0.8</v>
      </c>
      <c r="P520" s="1048">
        <f t="shared" si="65"/>
        <v>0.8</v>
      </c>
      <c r="Q520" s="1048">
        <f t="shared" si="65"/>
        <v>0.8</v>
      </c>
      <c r="T520" s="1048">
        <f t="shared" si="60"/>
        <v>-0.1</v>
      </c>
      <c r="U520" s="118"/>
      <c r="V520" s="995">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048">
        <f t="shared" si="65"/>
        <v>0.8</v>
      </c>
      <c r="K521" s="1048">
        <f t="shared" si="65"/>
        <v>0.8</v>
      </c>
      <c r="L521" s="1048">
        <f t="shared" si="65"/>
        <v>0.8</v>
      </c>
      <c r="M521" s="1048">
        <f t="shared" si="65"/>
        <v>0.8</v>
      </c>
      <c r="N521" s="1048">
        <f t="shared" si="65"/>
        <v>0.8</v>
      </c>
      <c r="O521" s="1048">
        <f t="shared" si="65"/>
        <v>0.8</v>
      </c>
      <c r="P521" s="1048">
        <f t="shared" si="65"/>
        <v>0.8</v>
      </c>
      <c r="Q521" s="1048">
        <f t="shared" si="65"/>
        <v>0.8</v>
      </c>
      <c r="T521" s="1048">
        <f t="shared" si="60"/>
        <v>-0.1</v>
      </c>
      <c r="U521" s="118"/>
      <c r="V521" s="995">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048">
        <f t="shared" si="65"/>
        <v>0.78</v>
      </c>
      <c r="K522" s="1048">
        <f t="shared" si="65"/>
        <v>0.78</v>
      </c>
      <c r="L522" s="1048">
        <f t="shared" si="65"/>
        <v>0.78</v>
      </c>
      <c r="M522" s="1048">
        <f t="shared" si="65"/>
        <v>0.78</v>
      </c>
      <c r="N522" s="1048">
        <f t="shared" si="65"/>
        <v>0.78</v>
      </c>
      <c r="O522" s="1048">
        <f t="shared" si="65"/>
        <v>0.78</v>
      </c>
      <c r="P522" s="1048">
        <f t="shared" si="65"/>
        <v>0.78</v>
      </c>
      <c r="Q522" s="1048">
        <f t="shared" si="65"/>
        <v>0.78</v>
      </c>
      <c r="T522" s="1048">
        <f t="shared" si="60"/>
        <v>-0.1</v>
      </c>
      <c r="U522" s="118"/>
      <c r="V522" s="995">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048">
        <f t="shared" si="65"/>
        <v>0.75</v>
      </c>
      <c r="K523" s="1048">
        <f t="shared" si="65"/>
        <v>0.75</v>
      </c>
      <c r="L523" s="1048">
        <f t="shared" si="65"/>
        <v>0.75</v>
      </c>
      <c r="M523" s="1048">
        <f t="shared" si="65"/>
        <v>0.75</v>
      </c>
      <c r="N523" s="1048">
        <f t="shared" si="65"/>
        <v>0.75</v>
      </c>
      <c r="O523" s="1048">
        <f t="shared" si="65"/>
        <v>0.75</v>
      </c>
      <c r="P523" s="1048">
        <f t="shared" si="65"/>
        <v>0.75</v>
      </c>
      <c r="Q523" s="1048">
        <f t="shared" si="65"/>
        <v>0.75</v>
      </c>
      <c r="T523" s="1048">
        <f t="shared" si="60"/>
        <v>-0.1</v>
      </c>
      <c r="U523" s="118"/>
      <c r="V523" s="995">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048">
        <f t="shared" si="65"/>
        <v>0.72</v>
      </c>
      <c r="K524" s="1048">
        <f t="shared" si="65"/>
        <v>0.72</v>
      </c>
      <c r="L524" s="1048">
        <f t="shared" si="65"/>
        <v>0.72</v>
      </c>
      <c r="M524" s="1048">
        <f t="shared" si="65"/>
        <v>0.72</v>
      </c>
      <c r="N524" s="1048">
        <f t="shared" si="65"/>
        <v>0.72</v>
      </c>
      <c r="O524" s="1048">
        <f t="shared" si="65"/>
        <v>0.72</v>
      </c>
      <c r="P524" s="1048">
        <f t="shared" si="65"/>
        <v>0.72</v>
      </c>
      <c r="Q524" s="1048">
        <f t="shared" si="65"/>
        <v>0.72</v>
      </c>
      <c r="T524" s="1048">
        <f t="shared" si="60"/>
        <v>-0.1</v>
      </c>
      <c r="U524" s="118"/>
      <c r="V524" s="995">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048">
        <f t="shared" si="65"/>
        <v>0.7</v>
      </c>
      <c r="K525" s="1048">
        <f t="shared" si="65"/>
        <v>0.7</v>
      </c>
      <c r="L525" s="1048">
        <f t="shared" si="65"/>
        <v>0.7</v>
      </c>
      <c r="M525" s="1048">
        <f t="shared" si="65"/>
        <v>0.7</v>
      </c>
      <c r="N525" s="1048">
        <f t="shared" si="65"/>
        <v>0.7</v>
      </c>
      <c r="O525" s="1048">
        <f t="shared" si="65"/>
        <v>0.7</v>
      </c>
      <c r="P525" s="1048">
        <f t="shared" si="65"/>
        <v>0.7</v>
      </c>
      <c r="Q525" s="1048">
        <f t="shared" si="65"/>
        <v>0.7</v>
      </c>
      <c r="T525" s="1048">
        <f t="shared" si="60"/>
        <v>-0.1</v>
      </c>
      <c r="U525" s="118"/>
      <c r="V525" s="995">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048">
        <f t="shared" si="65"/>
        <v>0.7</v>
      </c>
      <c r="K526" s="1048">
        <f t="shared" si="65"/>
        <v>0.7</v>
      </c>
      <c r="L526" s="1048">
        <f t="shared" si="65"/>
        <v>0.7</v>
      </c>
      <c r="M526" s="1048">
        <f t="shared" si="65"/>
        <v>0.7</v>
      </c>
      <c r="N526" s="1048">
        <f t="shared" si="65"/>
        <v>0.7</v>
      </c>
      <c r="O526" s="1048">
        <f t="shared" si="65"/>
        <v>0.7</v>
      </c>
      <c r="P526" s="1048">
        <f t="shared" si="65"/>
        <v>0.7</v>
      </c>
      <c r="Q526" s="1048">
        <f t="shared" si="65"/>
        <v>0.7</v>
      </c>
      <c r="T526" s="1048">
        <f t="shared" si="60"/>
        <v>-0.1</v>
      </c>
      <c r="U526" s="118"/>
      <c r="V526" s="995">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048">
        <f t="shared" ref="J527:Q542" si="66">J517</f>
        <v>0.7</v>
      </c>
      <c r="K527" s="1048">
        <f t="shared" si="66"/>
        <v>0.7</v>
      </c>
      <c r="L527" s="1048">
        <f t="shared" si="66"/>
        <v>0.7</v>
      </c>
      <c r="M527" s="1048">
        <f t="shared" si="66"/>
        <v>0.7</v>
      </c>
      <c r="N527" s="1048">
        <f t="shared" si="66"/>
        <v>0.7</v>
      </c>
      <c r="O527" s="1048">
        <f t="shared" si="66"/>
        <v>0.7</v>
      </c>
      <c r="P527" s="1048">
        <f t="shared" si="66"/>
        <v>0.7</v>
      </c>
      <c r="Q527" s="1048">
        <f t="shared" si="66"/>
        <v>0.7</v>
      </c>
      <c r="R527" s="710"/>
      <c r="T527" s="1048">
        <f t="shared" si="60"/>
        <v>-0.1</v>
      </c>
      <c r="U527" s="118"/>
      <c r="V527" s="995">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048">
        <f t="shared" si="66"/>
        <v>0.78</v>
      </c>
      <c r="K528" s="1048">
        <f t="shared" si="66"/>
        <v>0.78</v>
      </c>
      <c r="L528" s="1048">
        <f t="shared" si="66"/>
        <v>0.78</v>
      </c>
      <c r="M528" s="1048">
        <f t="shared" si="66"/>
        <v>0.78</v>
      </c>
      <c r="N528" s="1048">
        <f t="shared" si="66"/>
        <v>0.78</v>
      </c>
      <c r="O528" s="1048">
        <f t="shared" si="66"/>
        <v>0.78</v>
      </c>
      <c r="P528" s="1048">
        <f t="shared" si="66"/>
        <v>0.78</v>
      </c>
      <c r="Q528" s="1048">
        <f t="shared" si="66"/>
        <v>0.78</v>
      </c>
      <c r="T528" s="1048">
        <f t="shared" si="60"/>
        <v>-0.15</v>
      </c>
      <c r="U528" s="118"/>
      <c r="V528" s="995">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048">
        <f t="shared" si="66"/>
        <v>0.8</v>
      </c>
      <c r="K529" s="1048">
        <f t="shared" si="66"/>
        <v>0.8</v>
      </c>
      <c r="L529" s="1048">
        <f t="shared" si="66"/>
        <v>0.8</v>
      </c>
      <c r="M529" s="1048">
        <f t="shared" si="66"/>
        <v>0.8</v>
      </c>
      <c r="N529" s="1048">
        <f t="shared" si="66"/>
        <v>0.8</v>
      </c>
      <c r="O529" s="1048">
        <f t="shared" si="66"/>
        <v>0.8</v>
      </c>
      <c r="P529" s="1048">
        <f t="shared" si="66"/>
        <v>0.8</v>
      </c>
      <c r="Q529" s="1048">
        <f t="shared" si="66"/>
        <v>0.8</v>
      </c>
      <c r="T529" s="1048">
        <f t="shared" si="60"/>
        <v>-0.1</v>
      </c>
      <c r="U529" s="118"/>
      <c r="V529" s="995">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048">
        <f t="shared" si="66"/>
        <v>0.8</v>
      </c>
      <c r="K530" s="1048">
        <f t="shared" si="66"/>
        <v>0.8</v>
      </c>
      <c r="L530" s="1048">
        <f t="shared" si="66"/>
        <v>0.8</v>
      </c>
      <c r="M530" s="1048">
        <f t="shared" si="66"/>
        <v>0.8</v>
      </c>
      <c r="N530" s="1048">
        <f t="shared" si="66"/>
        <v>0.8</v>
      </c>
      <c r="O530" s="1048">
        <f t="shared" si="66"/>
        <v>0.8</v>
      </c>
      <c r="P530" s="1048">
        <f t="shared" si="66"/>
        <v>0.8</v>
      </c>
      <c r="Q530" s="1048">
        <f t="shared" si="66"/>
        <v>0.8</v>
      </c>
      <c r="T530" s="1048">
        <f t="shared" si="60"/>
        <v>-0.1</v>
      </c>
      <c r="U530" s="118"/>
      <c r="V530" s="995">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048">
        <f t="shared" si="66"/>
        <v>0.8</v>
      </c>
      <c r="K531" s="1048">
        <f t="shared" si="66"/>
        <v>0.8</v>
      </c>
      <c r="L531" s="1048">
        <f t="shared" si="66"/>
        <v>0.8</v>
      </c>
      <c r="M531" s="1048">
        <f t="shared" si="66"/>
        <v>0.8</v>
      </c>
      <c r="N531" s="1048">
        <f t="shared" si="66"/>
        <v>0.8</v>
      </c>
      <c r="O531" s="1048">
        <f t="shared" si="66"/>
        <v>0.8</v>
      </c>
      <c r="P531" s="1048">
        <f t="shared" si="66"/>
        <v>0.8</v>
      </c>
      <c r="Q531" s="1048">
        <f t="shared" si="66"/>
        <v>0.8</v>
      </c>
      <c r="T531" s="1048">
        <f t="shared" si="60"/>
        <v>-0.1</v>
      </c>
      <c r="U531" s="118"/>
      <c r="V531" s="995">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048">
        <f t="shared" si="66"/>
        <v>0.78</v>
      </c>
      <c r="K532" s="1048">
        <f t="shared" si="66"/>
        <v>0.78</v>
      </c>
      <c r="L532" s="1048">
        <f t="shared" si="66"/>
        <v>0.78</v>
      </c>
      <c r="M532" s="1048">
        <f t="shared" si="66"/>
        <v>0.78</v>
      </c>
      <c r="N532" s="1048">
        <f t="shared" si="66"/>
        <v>0.78</v>
      </c>
      <c r="O532" s="1048">
        <f t="shared" si="66"/>
        <v>0.78</v>
      </c>
      <c r="P532" s="1048">
        <f t="shared" si="66"/>
        <v>0.78</v>
      </c>
      <c r="Q532" s="1048">
        <f t="shared" si="66"/>
        <v>0.78</v>
      </c>
      <c r="T532" s="1048">
        <f t="shared" si="60"/>
        <v>-0.1</v>
      </c>
      <c r="U532" s="118"/>
      <c r="V532" s="995">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048">
        <f t="shared" si="66"/>
        <v>0.75</v>
      </c>
      <c r="K533" s="1048">
        <f t="shared" si="66"/>
        <v>0.75</v>
      </c>
      <c r="L533" s="1048">
        <f t="shared" si="66"/>
        <v>0.75</v>
      </c>
      <c r="M533" s="1048">
        <f t="shared" si="66"/>
        <v>0.75</v>
      </c>
      <c r="N533" s="1048">
        <f t="shared" si="66"/>
        <v>0.75</v>
      </c>
      <c r="O533" s="1048">
        <f t="shared" si="66"/>
        <v>0.75</v>
      </c>
      <c r="P533" s="1048">
        <f t="shared" si="66"/>
        <v>0.75</v>
      </c>
      <c r="Q533" s="1048">
        <f t="shared" si="66"/>
        <v>0.75</v>
      </c>
      <c r="T533" s="1048">
        <f t="shared" si="60"/>
        <v>-0.1</v>
      </c>
      <c r="U533" s="118"/>
      <c r="V533" s="995">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048">
        <f t="shared" si="66"/>
        <v>0.72</v>
      </c>
      <c r="K534" s="1048">
        <f t="shared" si="66"/>
        <v>0.72</v>
      </c>
      <c r="L534" s="1048">
        <f t="shared" si="66"/>
        <v>0.72</v>
      </c>
      <c r="M534" s="1048">
        <f t="shared" si="66"/>
        <v>0.72</v>
      </c>
      <c r="N534" s="1048">
        <f t="shared" si="66"/>
        <v>0.72</v>
      </c>
      <c r="O534" s="1048">
        <f t="shared" si="66"/>
        <v>0.72</v>
      </c>
      <c r="P534" s="1048">
        <f t="shared" si="66"/>
        <v>0.72</v>
      </c>
      <c r="Q534" s="1048">
        <f t="shared" si="66"/>
        <v>0.72</v>
      </c>
      <c r="T534" s="1048">
        <f t="shared" si="60"/>
        <v>-0.1</v>
      </c>
      <c r="U534" s="118"/>
      <c r="V534" s="995">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048">
        <f t="shared" si="66"/>
        <v>0.7</v>
      </c>
      <c r="K535" s="1048">
        <f t="shared" si="66"/>
        <v>0.7</v>
      </c>
      <c r="L535" s="1048">
        <f t="shared" si="66"/>
        <v>0.7</v>
      </c>
      <c r="M535" s="1048">
        <f t="shared" si="66"/>
        <v>0.7</v>
      </c>
      <c r="N535" s="1048">
        <f t="shared" si="66"/>
        <v>0.7</v>
      </c>
      <c r="O535" s="1048">
        <f t="shared" si="66"/>
        <v>0.7</v>
      </c>
      <c r="P535" s="1048">
        <f t="shared" si="66"/>
        <v>0.7</v>
      </c>
      <c r="Q535" s="1048">
        <f t="shared" si="66"/>
        <v>0.7</v>
      </c>
      <c r="T535" s="1048">
        <f t="shared" si="60"/>
        <v>-0.1</v>
      </c>
      <c r="U535" s="118"/>
      <c r="V535" s="995">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048">
        <f t="shared" si="66"/>
        <v>0.7</v>
      </c>
      <c r="K536" s="1048">
        <f t="shared" si="66"/>
        <v>0.7</v>
      </c>
      <c r="L536" s="1048">
        <f t="shared" si="66"/>
        <v>0.7</v>
      </c>
      <c r="M536" s="1048">
        <f t="shared" si="66"/>
        <v>0.7</v>
      </c>
      <c r="N536" s="1048">
        <f t="shared" si="66"/>
        <v>0.7</v>
      </c>
      <c r="O536" s="1048">
        <f t="shared" si="66"/>
        <v>0.7</v>
      </c>
      <c r="P536" s="1048">
        <f t="shared" si="66"/>
        <v>0.7</v>
      </c>
      <c r="Q536" s="1048">
        <f t="shared" si="66"/>
        <v>0.7</v>
      </c>
      <c r="T536" s="1048">
        <f t="shared" si="60"/>
        <v>-0.1</v>
      </c>
      <c r="U536" s="118"/>
      <c r="V536" s="995">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048">
        <f t="shared" si="66"/>
        <v>0.7</v>
      </c>
      <c r="K537" s="1048">
        <f t="shared" si="66"/>
        <v>0.7</v>
      </c>
      <c r="L537" s="1048">
        <f t="shared" si="66"/>
        <v>0.7</v>
      </c>
      <c r="M537" s="1048">
        <f t="shared" si="66"/>
        <v>0.7</v>
      </c>
      <c r="N537" s="1048">
        <f t="shared" si="66"/>
        <v>0.7</v>
      </c>
      <c r="O537" s="1048">
        <f t="shared" si="66"/>
        <v>0.7</v>
      </c>
      <c r="P537" s="1048">
        <f t="shared" si="66"/>
        <v>0.7</v>
      </c>
      <c r="Q537" s="1048">
        <f t="shared" si="66"/>
        <v>0.7</v>
      </c>
      <c r="R537" s="710"/>
      <c r="T537" s="1048">
        <f t="shared" si="60"/>
        <v>-0.1</v>
      </c>
      <c r="U537" s="118"/>
      <c r="V537" s="995">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048">
        <f t="shared" si="66"/>
        <v>0.78</v>
      </c>
      <c r="K538" s="1048">
        <f t="shared" si="66"/>
        <v>0.78</v>
      </c>
      <c r="L538" s="1048">
        <f t="shared" si="66"/>
        <v>0.78</v>
      </c>
      <c r="M538" s="1048">
        <f t="shared" si="66"/>
        <v>0.78</v>
      </c>
      <c r="N538" s="1048">
        <f t="shared" si="66"/>
        <v>0.78</v>
      </c>
      <c r="O538" s="1048">
        <f t="shared" si="66"/>
        <v>0.78</v>
      </c>
      <c r="P538" s="1048">
        <f t="shared" si="66"/>
        <v>0.78</v>
      </c>
      <c r="Q538" s="1048">
        <f t="shared" si="66"/>
        <v>0.78</v>
      </c>
      <c r="T538" s="1048">
        <f t="shared" si="60"/>
        <v>-0.15</v>
      </c>
      <c r="U538" s="118"/>
      <c r="V538" s="995">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048">
        <f t="shared" si="66"/>
        <v>0.8</v>
      </c>
      <c r="K539" s="1048">
        <f t="shared" si="66"/>
        <v>0.8</v>
      </c>
      <c r="L539" s="1048">
        <f t="shared" si="66"/>
        <v>0.8</v>
      </c>
      <c r="M539" s="1048">
        <f t="shared" si="66"/>
        <v>0.8</v>
      </c>
      <c r="N539" s="1048">
        <f t="shared" si="66"/>
        <v>0.8</v>
      </c>
      <c r="O539" s="1048">
        <f t="shared" si="66"/>
        <v>0.8</v>
      </c>
      <c r="P539" s="1048">
        <f t="shared" si="66"/>
        <v>0.8</v>
      </c>
      <c r="Q539" s="1048">
        <f t="shared" si="66"/>
        <v>0.8</v>
      </c>
      <c r="T539" s="1048">
        <f t="shared" si="60"/>
        <v>-0.1</v>
      </c>
      <c r="U539" s="118"/>
      <c r="V539" s="995">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048">
        <f t="shared" si="66"/>
        <v>0.8</v>
      </c>
      <c r="K540" s="1048">
        <f t="shared" si="66"/>
        <v>0.8</v>
      </c>
      <c r="L540" s="1048">
        <f t="shared" si="66"/>
        <v>0.8</v>
      </c>
      <c r="M540" s="1048">
        <f t="shared" si="66"/>
        <v>0.8</v>
      </c>
      <c r="N540" s="1048">
        <f t="shared" si="66"/>
        <v>0.8</v>
      </c>
      <c r="O540" s="1048">
        <f t="shared" si="66"/>
        <v>0.8</v>
      </c>
      <c r="P540" s="1048">
        <f t="shared" si="66"/>
        <v>0.8</v>
      </c>
      <c r="Q540" s="1048">
        <f t="shared" si="66"/>
        <v>0.8</v>
      </c>
      <c r="T540" s="1048">
        <f t="shared" si="60"/>
        <v>-0.1</v>
      </c>
      <c r="U540" s="118"/>
      <c r="V540" s="995">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048">
        <f t="shared" si="66"/>
        <v>0.8</v>
      </c>
      <c r="K541" s="1048">
        <f t="shared" si="66"/>
        <v>0.8</v>
      </c>
      <c r="L541" s="1048">
        <f t="shared" si="66"/>
        <v>0.8</v>
      </c>
      <c r="M541" s="1048">
        <f t="shared" si="66"/>
        <v>0.8</v>
      </c>
      <c r="N541" s="1048">
        <f t="shared" si="66"/>
        <v>0.8</v>
      </c>
      <c r="O541" s="1048">
        <f t="shared" si="66"/>
        <v>0.8</v>
      </c>
      <c r="P541" s="1048">
        <f t="shared" si="66"/>
        <v>0.8</v>
      </c>
      <c r="Q541" s="1048">
        <f t="shared" si="66"/>
        <v>0.8</v>
      </c>
      <c r="T541" s="1048">
        <f t="shared" si="60"/>
        <v>-0.1</v>
      </c>
      <c r="U541" s="118"/>
      <c r="V541" s="995">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048">
        <f t="shared" si="66"/>
        <v>0.78</v>
      </c>
      <c r="K542" s="1048">
        <f t="shared" si="66"/>
        <v>0.78</v>
      </c>
      <c r="L542" s="1048">
        <f t="shared" si="66"/>
        <v>0.78</v>
      </c>
      <c r="M542" s="1048">
        <f t="shared" si="66"/>
        <v>0.78</v>
      </c>
      <c r="N542" s="1048">
        <f t="shared" si="66"/>
        <v>0.78</v>
      </c>
      <c r="O542" s="1048">
        <f t="shared" si="66"/>
        <v>0.78</v>
      </c>
      <c r="P542" s="1048">
        <f t="shared" si="66"/>
        <v>0.78</v>
      </c>
      <c r="Q542" s="1048">
        <f t="shared" si="66"/>
        <v>0.78</v>
      </c>
      <c r="T542" s="1048">
        <f t="shared" si="60"/>
        <v>-0.1</v>
      </c>
      <c r="U542" s="118"/>
      <c r="V542" s="995">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048">
        <f t="shared" ref="J543:Q558" si="67">J533</f>
        <v>0.75</v>
      </c>
      <c r="K543" s="1048">
        <f t="shared" si="67"/>
        <v>0.75</v>
      </c>
      <c r="L543" s="1048">
        <f t="shared" si="67"/>
        <v>0.75</v>
      </c>
      <c r="M543" s="1048">
        <f t="shared" si="67"/>
        <v>0.75</v>
      </c>
      <c r="N543" s="1048">
        <f t="shared" si="67"/>
        <v>0.75</v>
      </c>
      <c r="O543" s="1048">
        <f t="shared" si="67"/>
        <v>0.75</v>
      </c>
      <c r="P543" s="1048">
        <f t="shared" si="67"/>
        <v>0.75</v>
      </c>
      <c r="Q543" s="1048">
        <f t="shared" si="67"/>
        <v>0.75</v>
      </c>
      <c r="T543" s="1048">
        <f t="shared" ref="T543:T567" si="68">T533</f>
        <v>-0.1</v>
      </c>
      <c r="U543" s="118"/>
      <c r="V543" s="995">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048">
        <f t="shared" si="67"/>
        <v>0.72</v>
      </c>
      <c r="K544" s="1048">
        <f t="shared" si="67"/>
        <v>0.72</v>
      </c>
      <c r="L544" s="1048">
        <f t="shared" si="67"/>
        <v>0.72</v>
      </c>
      <c r="M544" s="1048">
        <f t="shared" si="67"/>
        <v>0.72</v>
      </c>
      <c r="N544" s="1048">
        <f t="shared" si="67"/>
        <v>0.72</v>
      </c>
      <c r="O544" s="1048">
        <f t="shared" si="67"/>
        <v>0.72</v>
      </c>
      <c r="P544" s="1048">
        <f t="shared" si="67"/>
        <v>0.72</v>
      </c>
      <c r="Q544" s="1048">
        <f t="shared" si="67"/>
        <v>0.72</v>
      </c>
      <c r="T544" s="1048">
        <f t="shared" si="68"/>
        <v>-0.1</v>
      </c>
      <c r="U544" s="118"/>
      <c r="V544" s="995">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048">
        <f t="shared" si="67"/>
        <v>0.7</v>
      </c>
      <c r="K545" s="1048">
        <f t="shared" si="67"/>
        <v>0.7</v>
      </c>
      <c r="L545" s="1048">
        <f t="shared" si="67"/>
        <v>0.7</v>
      </c>
      <c r="M545" s="1048">
        <f t="shared" si="67"/>
        <v>0.7</v>
      </c>
      <c r="N545" s="1048">
        <f t="shared" si="67"/>
        <v>0.7</v>
      </c>
      <c r="O545" s="1048">
        <f t="shared" si="67"/>
        <v>0.7</v>
      </c>
      <c r="P545" s="1048">
        <f t="shared" si="67"/>
        <v>0.7</v>
      </c>
      <c r="Q545" s="1048">
        <f t="shared" si="67"/>
        <v>0.7</v>
      </c>
      <c r="T545" s="1048">
        <f t="shared" si="68"/>
        <v>-0.1</v>
      </c>
      <c r="U545" s="118"/>
      <c r="V545" s="995">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048">
        <f t="shared" si="67"/>
        <v>0.7</v>
      </c>
      <c r="K546" s="1048">
        <f t="shared" si="67"/>
        <v>0.7</v>
      </c>
      <c r="L546" s="1048">
        <f t="shared" si="67"/>
        <v>0.7</v>
      </c>
      <c r="M546" s="1048">
        <f t="shared" si="67"/>
        <v>0.7</v>
      </c>
      <c r="N546" s="1048">
        <f t="shared" si="67"/>
        <v>0.7</v>
      </c>
      <c r="O546" s="1048">
        <f t="shared" si="67"/>
        <v>0.7</v>
      </c>
      <c r="P546" s="1048">
        <f t="shared" si="67"/>
        <v>0.7</v>
      </c>
      <c r="Q546" s="1048">
        <f t="shared" si="67"/>
        <v>0.7</v>
      </c>
      <c r="T546" s="1048">
        <f t="shared" si="68"/>
        <v>-0.1</v>
      </c>
      <c r="U546" s="118"/>
      <c r="V546" s="995">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048">
        <f t="shared" si="67"/>
        <v>0.7</v>
      </c>
      <c r="K547" s="1048">
        <f t="shared" si="67"/>
        <v>0.7</v>
      </c>
      <c r="L547" s="1048">
        <f t="shared" si="67"/>
        <v>0.7</v>
      </c>
      <c r="M547" s="1048">
        <f t="shared" si="67"/>
        <v>0.7</v>
      </c>
      <c r="N547" s="1048">
        <f t="shared" si="67"/>
        <v>0.7</v>
      </c>
      <c r="O547" s="1048">
        <f t="shared" si="67"/>
        <v>0.7</v>
      </c>
      <c r="P547" s="1048">
        <f t="shared" si="67"/>
        <v>0.7</v>
      </c>
      <c r="Q547" s="1048">
        <f t="shared" si="67"/>
        <v>0.7</v>
      </c>
      <c r="R547" s="710"/>
      <c r="T547" s="1048">
        <f t="shared" si="68"/>
        <v>-0.1</v>
      </c>
      <c r="U547" s="118"/>
      <c r="V547" s="995">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048">
        <f t="shared" si="67"/>
        <v>0.78</v>
      </c>
      <c r="K548" s="1048">
        <f t="shared" si="67"/>
        <v>0.78</v>
      </c>
      <c r="L548" s="1048">
        <f t="shared" si="67"/>
        <v>0.78</v>
      </c>
      <c r="M548" s="1048">
        <f t="shared" si="67"/>
        <v>0.78</v>
      </c>
      <c r="N548" s="1048">
        <f t="shared" si="67"/>
        <v>0.78</v>
      </c>
      <c r="O548" s="1048">
        <f t="shared" si="67"/>
        <v>0.78</v>
      </c>
      <c r="P548" s="1048">
        <f t="shared" si="67"/>
        <v>0.78</v>
      </c>
      <c r="Q548" s="1048">
        <f t="shared" si="67"/>
        <v>0.78</v>
      </c>
      <c r="T548" s="1048">
        <f t="shared" si="68"/>
        <v>-0.15</v>
      </c>
      <c r="U548" s="118"/>
      <c r="V548" s="995">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048">
        <f t="shared" si="67"/>
        <v>0.8</v>
      </c>
      <c r="K549" s="1048">
        <f t="shared" si="67"/>
        <v>0.8</v>
      </c>
      <c r="L549" s="1048">
        <f t="shared" si="67"/>
        <v>0.8</v>
      </c>
      <c r="M549" s="1048">
        <f t="shared" si="67"/>
        <v>0.8</v>
      </c>
      <c r="N549" s="1048">
        <f t="shared" si="67"/>
        <v>0.8</v>
      </c>
      <c r="O549" s="1048">
        <f t="shared" si="67"/>
        <v>0.8</v>
      </c>
      <c r="P549" s="1048">
        <f t="shared" si="67"/>
        <v>0.8</v>
      </c>
      <c r="Q549" s="1048">
        <f t="shared" si="67"/>
        <v>0.8</v>
      </c>
      <c r="T549" s="1048">
        <f t="shared" si="68"/>
        <v>-0.1</v>
      </c>
      <c r="U549" s="118"/>
      <c r="V549" s="995">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048">
        <f t="shared" si="67"/>
        <v>0.8</v>
      </c>
      <c r="K550" s="1048">
        <f t="shared" si="67"/>
        <v>0.8</v>
      </c>
      <c r="L550" s="1048">
        <f t="shared" si="67"/>
        <v>0.8</v>
      </c>
      <c r="M550" s="1048">
        <f t="shared" si="67"/>
        <v>0.8</v>
      </c>
      <c r="N550" s="1048">
        <f t="shared" si="67"/>
        <v>0.8</v>
      </c>
      <c r="O550" s="1048">
        <f t="shared" si="67"/>
        <v>0.8</v>
      </c>
      <c r="P550" s="1048">
        <f t="shared" si="67"/>
        <v>0.8</v>
      </c>
      <c r="Q550" s="1048">
        <f t="shared" si="67"/>
        <v>0.8</v>
      </c>
      <c r="T550" s="1048">
        <f t="shared" si="68"/>
        <v>-0.1</v>
      </c>
      <c r="U550" s="118"/>
      <c r="V550" s="995">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048">
        <f t="shared" si="67"/>
        <v>0.8</v>
      </c>
      <c r="K551" s="1048">
        <f t="shared" si="67"/>
        <v>0.8</v>
      </c>
      <c r="L551" s="1048">
        <f t="shared" si="67"/>
        <v>0.8</v>
      </c>
      <c r="M551" s="1048">
        <f t="shared" si="67"/>
        <v>0.8</v>
      </c>
      <c r="N551" s="1048">
        <f t="shared" si="67"/>
        <v>0.8</v>
      </c>
      <c r="O551" s="1048">
        <f t="shared" si="67"/>
        <v>0.8</v>
      </c>
      <c r="P551" s="1048">
        <f t="shared" si="67"/>
        <v>0.8</v>
      </c>
      <c r="Q551" s="1048">
        <f t="shared" si="67"/>
        <v>0.8</v>
      </c>
      <c r="T551" s="1048">
        <f t="shared" si="68"/>
        <v>-0.1</v>
      </c>
      <c r="U551" s="118"/>
      <c r="V551" s="995">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048">
        <f t="shared" si="67"/>
        <v>0.78</v>
      </c>
      <c r="K552" s="1048">
        <f t="shared" si="67"/>
        <v>0.78</v>
      </c>
      <c r="L552" s="1048">
        <f t="shared" si="67"/>
        <v>0.78</v>
      </c>
      <c r="M552" s="1048">
        <f t="shared" si="67"/>
        <v>0.78</v>
      </c>
      <c r="N552" s="1048">
        <f t="shared" si="67"/>
        <v>0.78</v>
      </c>
      <c r="O552" s="1048">
        <f t="shared" si="67"/>
        <v>0.78</v>
      </c>
      <c r="P552" s="1048">
        <f t="shared" si="67"/>
        <v>0.78</v>
      </c>
      <c r="Q552" s="1048">
        <f t="shared" si="67"/>
        <v>0.78</v>
      </c>
      <c r="T552" s="1048">
        <f t="shared" si="68"/>
        <v>-0.1</v>
      </c>
      <c r="U552" s="118"/>
      <c r="V552" s="995">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048">
        <f t="shared" si="67"/>
        <v>0.75</v>
      </c>
      <c r="K553" s="1048">
        <f t="shared" si="67"/>
        <v>0.75</v>
      </c>
      <c r="L553" s="1048">
        <f t="shared" si="67"/>
        <v>0.75</v>
      </c>
      <c r="M553" s="1048">
        <f t="shared" si="67"/>
        <v>0.75</v>
      </c>
      <c r="N553" s="1048">
        <f t="shared" si="67"/>
        <v>0.75</v>
      </c>
      <c r="O553" s="1048">
        <f t="shared" si="67"/>
        <v>0.75</v>
      </c>
      <c r="P553" s="1048">
        <f t="shared" si="67"/>
        <v>0.75</v>
      </c>
      <c r="Q553" s="1048">
        <f t="shared" si="67"/>
        <v>0.75</v>
      </c>
      <c r="T553" s="1048">
        <f t="shared" si="68"/>
        <v>-0.1</v>
      </c>
      <c r="U553" s="118"/>
      <c r="V553" s="995">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048">
        <f t="shared" si="67"/>
        <v>0.72</v>
      </c>
      <c r="K554" s="1048">
        <f t="shared" si="67"/>
        <v>0.72</v>
      </c>
      <c r="L554" s="1048">
        <f t="shared" si="67"/>
        <v>0.72</v>
      </c>
      <c r="M554" s="1048">
        <f t="shared" si="67"/>
        <v>0.72</v>
      </c>
      <c r="N554" s="1048">
        <f t="shared" si="67"/>
        <v>0.72</v>
      </c>
      <c r="O554" s="1048">
        <f t="shared" si="67"/>
        <v>0.72</v>
      </c>
      <c r="P554" s="1048">
        <f t="shared" si="67"/>
        <v>0.72</v>
      </c>
      <c r="Q554" s="1048">
        <f t="shared" si="67"/>
        <v>0.72</v>
      </c>
      <c r="T554" s="1048">
        <f t="shared" si="68"/>
        <v>-0.1</v>
      </c>
      <c r="U554" s="118"/>
      <c r="V554" s="995">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048">
        <f t="shared" si="67"/>
        <v>0.7</v>
      </c>
      <c r="K555" s="1048">
        <f t="shared" si="67"/>
        <v>0.7</v>
      </c>
      <c r="L555" s="1048">
        <f t="shared" si="67"/>
        <v>0.7</v>
      </c>
      <c r="M555" s="1048">
        <f t="shared" si="67"/>
        <v>0.7</v>
      </c>
      <c r="N555" s="1048">
        <f t="shared" si="67"/>
        <v>0.7</v>
      </c>
      <c r="O555" s="1048">
        <f t="shared" si="67"/>
        <v>0.7</v>
      </c>
      <c r="P555" s="1048">
        <f t="shared" si="67"/>
        <v>0.7</v>
      </c>
      <c r="Q555" s="1048">
        <f t="shared" si="67"/>
        <v>0.7</v>
      </c>
      <c r="T555" s="1048">
        <f t="shared" si="68"/>
        <v>-0.1</v>
      </c>
      <c r="U555" s="118"/>
      <c r="V555" s="995">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048">
        <f t="shared" si="67"/>
        <v>0.7</v>
      </c>
      <c r="K556" s="1048">
        <f t="shared" si="67"/>
        <v>0.7</v>
      </c>
      <c r="L556" s="1048">
        <f t="shared" si="67"/>
        <v>0.7</v>
      </c>
      <c r="M556" s="1048">
        <f t="shared" si="67"/>
        <v>0.7</v>
      </c>
      <c r="N556" s="1048">
        <f t="shared" si="67"/>
        <v>0.7</v>
      </c>
      <c r="O556" s="1048">
        <f t="shared" si="67"/>
        <v>0.7</v>
      </c>
      <c r="P556" s="1048">
        <f t="shared" si="67"/>
        <v>0.7</v>
      </c>
      <c r="Q556" s="1048">
        <f t="shared" si="67"/>
        <v>0.7</v>
      </c>
      <c r="T556" s="1048">
        <f t="shared" si="68"/>
        <v>-0.1</v>
      </c>
      <c r="U556" s="118"/>
      <c r="V556" s="995">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048">
        <f t="shared" si="67"/>
        <v>0.7</v>
      </c>
      <c r="K557" s="1048">
        <f t="shared" si="67"/>
        <v>0.7</v>
      </c>
      <c r="L557" s="1048">
        <f t="shared" si="67"/>
        <v>0.7</v>
      </c>
      <c r="M557" s="1048">
        <f t="shared" si="67"/>
        <v>0.7</v>
      </c>
      <c r="N557" s="1048">
        <f t="shared" si="67"/>
        <v>0.7</v>
      </c>
      <c r="O557" s="1048">
        <f t="shared" si="67"/>
        <v>0.7</v>
      </c>
      <c r="P557" s="1048">
        <f t="shared" si="67"/>
        <v>0.7</v>
      </c>
      <c r="Q557" s="1048">
        <f t="shared" si="67"/>
        <v>0.7</v>
      </c>
      <c r="R557" s="710"/>
      <c r="T557" s="1048">
        <f t="shared" si="68"/>
        <v>-0.1</v>
      </c>
      <c r="U557" s="118"/>
      <c r="V557" s="995">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048">
        <f t="shared" si="67"/>
        <v>0.78</v>
      </c>
      <c r="K558" s="1048">
        <f t="shared" si="67"/>
        <v>0.78</v>
      </c>
      <c r="L558" s="1048">
        <f t="shared" si="67"/>
        <v>0.78</v>
      </c>
      <c r="M558" s="1048">
        <f t="shared" si="67"/>
        <v>0.78</v>
      </c>
      <c r="N558" s="1048">
        <f t="shared" si="67"/>
        <v>0.78</v>
      </c>
      <c r="O558" s="1048">
        <f t="shared" si="67"/>
        <v>0.78</v>
      </c>
      <c r="P558" s="1048">
        <f t="shared" si="67"/>
        <v>0.78</v>
      </c>
      <c r="Q558" s="1048">
        <f t="shared" si="67"/>
        <v>0.78</v>
      </c>
      <c r="T558" s="1048">
        <f t="shared" si="68"/>
        <v>-0.15</v>
      </c>
      <c r="U558" s="118"/>
      <c r="V558" s="995">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048">
        <f t="shared" ref="J559:Q567" si="72">J549</f>
        <v>0.8</v>
      </c>
      <c r="K559" s="1048">
        <f t="shared" si="72"/>
        <v>0.8</v>
      </c>
      <c r="L559" s="1048">
        <f t="shared" si="72"/>
        <v>0.8</v>
      </c>
      <c r="M559" s="1048">
        <f t="shared" si="72"/>
        <v>0.8</v>
      </c>
      <c r="N559" s="1048">
        <f t="shared" si="72"/>
        <v>0.8</v>
      </c>
      <c r="O559" s="1048">
        <f t="shared" si="72"/>
        <v>0.8</v>
      </c>
      <c r="P559" s="1048">
        <f t="shared" si="72"/>
        <v>0.8</v>
      </c>
      <c r="Q559" s="1048">
        <f t="shared" si="72"/>
        <v>0.8</v>
      </c>
      <c r="T559" s="1048">
        <f t="shared" si="68"/>
        <v>-0.1</v>
      </c>
      <c r="U559" s="118"/>
      <c r="V559" s="995">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048">
        <f t="shared" si="72"/>
        <v>0.8</v>
      </c>
      <c r="K560" s="1048">
        <f t="shared" si="72"/>
        <v>0.8</v>
      </c>
      <c r="L560" s="1048">
        <f t="shared" si="72"/>
        <v>0.8</v>
      </c>
      <c r="M560" s="1048">
        <f t="shared" si="72"/>
        <v>0.8</v>
      </c>
      <c r="N560" s="1048">
        <f t="shared" si="72"/>
        <v>0.8</v>
      </c>
      <c r="O560" s="1048">
        <f t="shared" si="72"/>
        <v>0.8</v>
      </c>
      <c r="P560" s="1048">
        <f t="shared" si="72"/>
        <v>0.8</v>
      </c>
      <c r="Q560" s="1048">
        <f t="shared" si="72"/>
        <v>0.8</v>
      </c>
      <c r="T560" s="1048">
        <f t="shared" si="68"/>
        <v>-0.1</v>
      </c>
      <c r="U560" s="118"/>
      <c r="V560" s="995">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048">
        <f t="shared" si="72"/>
        <v>0.8</v>
      </c>
      <c r="K561" s="1048">
        <f t="shared" si="72"/>
        <v>0.8</v>
      </c>
      <c r="L561" s="1048">
        <f t="shared" si="72"/>
        <v>0.8</v>
      </c>
      <c r="M561" s="1048">
        <f t="shared" si="72"/>
        <v>0.8</v>
      </c>
      <c r="N561" s="1048">
        <f t="shared" si="72"/>
        <v>0.8</v>
      </c>
      <c r="O561" s="1048">
        <f t="shared" si="72"/>
        <v>0.8</v>
      </c>
      <c r="P561" s="1048">
        <f t="shared" si="72"/>
        <v>0.8</v>
      </c>
      <c r="Q561" s="1048">
        <f t="shared" si="72"/>
        <v>0.8</v>
      </c>
      <c r="T561" s="1048">
        <f t="shared" si="68"/>
        <v>-0.1</v>
      </c>
      <c r="U561" s="118"/>
      <c r="V561" s="995">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048">
        <f t="shared" si="72"/>
        <v>0.78</v>
      </c>
      <c r="K562" s="1048">
        <f t="shared" si="72"/>
        <v>0.78</v>
      </c>
      <c r="L562" s="1048">
        <f t="shared" si="72"/>
        <v>0.78</v>
      </c>
      <c r="M562" s="1048">
        <f t="shared" si="72"/>
        <v>0.78</v>
      </c>
      <c r="N562" s="1048">
        <f t="shared" si="72"/>
        <v>0.78</v>
      </c>
      <c r="O562" s="1048">
        <f t="shared" si="72"/>
        <v>0.78</v>
      </c>
      <c r="P562" s="1048">
        <f t="shared" si="72"/>
        <v>0.78</v>
      </c>
      <c r="Q562" s="1048">
        <f t="shared" si="72"/>
        <v>0.78</v>
      </c>
      <c r="T562" s="1048">
        <f t="shared" si="68"/>
        <v>-0.1</v>
      </c>
      <c r="U562" s="118"/>
      <c r="V562" s="995">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048">
        <f t="shared" si="72"/>
        <v>0.75</v>
      </c>
      <c r="K563" s="1048">
        <f t="shared" si="72"/>
        <v>0.75</v>
      </c>
      <c r="L563" s="1048">
        <f t="shared" si="72"/>
        <v>0.75</v>
      </c>
      <c r="M563" s="1048">
        <f t="shared" si="72"/>
        <v>0.75</v>
      </c>
      <c r="N563" s="1048">
        <f t="shared" si="72"/>
        <v>0.75</v>
      </c>
      <c r="O563" s="1048">
        <f t="shared" si="72"/>
        <v>0.75</v>
      </c>
      <c r="P563" s="1048">
        <f t="shared" si="72"/>
        <v>0.75</v>
      </c>
      <c r="Q563" s="1048">
        <f t="shared" si="72"/>
        <v>0.75</v>
      </c>
      <c r="T563" s="1048">
        <f t="shared" si="68"/>
        <v>-0.1</v>
      </c>
      <c r="U563" s="118"/>
      <c r="V563" s="995">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048">
        <f t="shared" si="72"/>
        <v>0.72</v>
      </c>
      <c r="K564" s="1048">
        <f t="shared" si="72"/>
        <v>0.72</v>
      </c>
      <c r="L564" s="1048">
        <f t="shared" si="72"/>
        <v>0.72</v>
      </c>
      <c r="M564" s="1048">
        <f t="shared" si="72"/>
        <v>0.72</v>
      </c>
      <c r="N564" s="1048">
        <f t="shared" si="72"/>
        <v>0.72</v>
      </c>
      <c r="O564" s="1048">
        <f t="shared" si="72"/>
        <v>0.72</v>
      </c>
      <c r="P564" s="1048">
        <f t="shared" si="72"/>
        <v>0.72</v>
      </c>
      <c r="Q564" s="1048">
        <f t="shared" si="72"/>
        <v>0.72</v>
      </c>
      <c r="T564" s="1048">
        <f t="shared" si="68"/>
        <v>-0.1</v>
      </c>
      <c r="U564" s="118"/>
      <c r="V564" s="995">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048">
        <f t="shared" si="72"/>
        <v>0.7</v>
      </c>
      <c r="K565" s="1048">
        <f t="shared" si="72"/>
        <v>0.7</v>
      </c>
      <c r="L565" s="1048">
        <f t="shared" si="72"/>
        <v>0.7</v>
      </c>
      <c r="M565" s="1048">
        <f t="shared" si="72"/>
        <v>0.7</v>
      </c>
      <c r="N565" s="1048">
        <f t="shared" si="72"/>
        <v>0.7</v>
      </c>
      <c r="O565" s="1048">
        <f t="shared" si="72"/>
        <v>0.7</v>
      </c>
      <c r="P565" s="1048">
        <f t="shared" si="72"/>
        <v>0.7</v>
      </c>
      <c r="Q565" s="1048">
        <f t="shared" si="72"/>
        <v>0.7</v>
      </c>
      <c r="T565" s="1048">
        <f t="shared" si="68"/>
        <v>-0.1</v>
      </c>
      <c r="U565" s="118"/>
      <c r="V565" s="995">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048">
        <f t="shared" si="72"/>
        <v>0.7</v>
      </c>
      <c r="K566" s="1048">
        <f t="shared" si="72"/>
        <v>0.7</v>
      </c>
      <c r="L566" s="1048">
        <f t="shared" si="72"/>
        <v>0.7</v>
      </c>
      <c r="M566" s="1048">
        <f t="shared" si="72"/>
        <v>0.7</v>
      </c>
      <c r="N566" s="1048">
        <f t="shared" si="72"/>
        <v>0.7</v>
      </c>
      <c r="O566" s="1048">
        <f t="shared" si="72"/>
        <v>0.7</v>
      </c>
      <c r="P566" s="1048">
        <f t="shared" si="72"/>
        <v>0.7</v>
      </c>
      <c r="Q566" s="1048">
        <f t="shared" si="72"/>
        <v>0.7</v>
      </c>
      <c r="T566" s="1048">
        <f t="shared" si="68"/>
        <v>-0.1</v>
      </c>
      <c r="U566" s="118"/>
      <c r="V566" s="995">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048">
        <f t="shared" si="72"/>
        <v>0.7</v>
      </c>
      <c r="K567" s="1048">
        <f t="shared" si="72"/>
        <v>0.7</v>
      </c>
      <c r="L567" s="1048">
        <f t="shared" si="72"/>
        <v>0.7</v>
      </c>
      <c r="M567" s="1048">
        <f t="shared" si="72"/>
        <v>0.7</v>
      </c>
      <c r="N567" s="1048">
        <f t="shared" si="72"/>
        <v>0.7</v>
      </c>
      <c r="O567" s="1048">
        <f t="shared" si="72"/>
        <v>0.7</v>
      </c>
      <c r="P567" s="1048">
        <f t="shared" si="72"/>
        <v>0.7</v>
      </c>
      <c r="Q567" s="1048">
        <f t="shared" si="72"/>
        <v>0.7</v>
      </c>
      <c r="R567" s="710"/>
      <c r="T567" s="1048">
        <f t="shared" si="68"/>
        <v>-0.1</v>
      </c>
      <c r="U567" s="118"/>
      <c r="V567" s="995">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6"/>
      <c r="X574" s="976"/>
      <c r="Y574" s="976"/>
      <c r="Z574" s="976"/>
      <c r="AA574" s="976"/>
      <c r="AB574" s="976"/>
      <c r="AC574" s="976"/>
      <c r="AD574" s="976"/>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66" t="s">
        <v>1118</v>
      </c>
      <c r="H575" s="1066"/>
      <c r="I575" s="1066"/>
      <c r="J575" s="1066"/>
      <c r="K575" s="1066"/>
      <c r="L575" s="1066"/>
      <c r="M575" s="1066"/>
      <c r="N575" s="1066"/>
      <c r="O575" s="1066"/>
      <c r="P575" s="1066"/>
      <c r="Q575" s="1066"/>
      <c r="R575" s="1066"/>
      <c r="S575" s="976"/>
      <c r="T575" s="977"/>
      <c r="U575" s="976"/>
      <c r="V575" s="976"/>
      <c r="W575" s="976"/>
      <c r="X575" s="976"/>
      <c r="Y575" s="976"/>
      <c r="Z575" s="976"/>
      <c r="AA575" s="976"/>
      <c r="AB575" s="976"/>
      <c r="AC575" s="976"/>
      <c r="AD575" s="976"/>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8"/>
      <c r="I576" s="269"/>
      <c r="J576" s="269"/>
      <c r="K576" s="269"/>
      <c r="L576" s="269"/>
      <c r="M576" s="269"/>
      <c r="N576" s="269"/>
      <c r="O576" s="269"/>
      <c r="P576" s="269"/>
      <c r="Q576" s="269"/>
      <c r="R576" s="269"/>
      <c r="S576" s="976"/>
      <c r="T576" s="977"/>
      <c r="U576" s="976"/>
      <c r="V576" s="976"/>
      <c r="W576" s="976"/>
      <c r="X576" s="976"/>
      <c r="Y576" s="976"/>
      <c r="Z576" s="976"/>
      <c r="AA576" s="976"/>
      <c r="AB576" s="976"/>
      <c r="AC576" s="976"/>
      <c r="AD576" s="976"/>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6"/>
      <c r="X577" s="976"/>
      <c r="Y577" s="976"/>
      <c r="Z577" s="976"/>
      <c r="AA577" s="976"/>
      <c r="AB577" s="976"/>
      <c r="AC577" s="976"/>
      <c r="AD577" s="976"/>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1"/>
      <c r="H578" s="1041"/>
      <c r="I578" s="1041"/>
      <c r="J578" s="1041"/>
      <c r="K578" s="1041"/>
      <c r="L578" s="1041"/>
      <c r="M578" s="1041"/>
      <c r="N578" s="1041"/>
      <c r="O578" s="1041"/>
      <c r="P578" s="1041"/>
      <c r="Q578" s="1041"/>
      <c r="R578" s="1041"/>
      <c r="S578" s="1041"/>
      <c r="T578" s="1041"/>
      <c r="U578" s="1041"/>
      <c r="V578" s="1041"/>
      <c r="W578" s="1041"/>
      <c r="X578" s="1041"/>
      <c r="Y578" s="1041"/>
      <c r="Z578" s="1041"/>
      <c r="AA578" s="1041"/>
      <c r="AB578" s="1041"/>
      <c r="AC578" s="1041"/>
      <c r="AD578" s="1041"/>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1"/>
      <c r="X579" s="1041"/>
      <c r="Y579" s="1041"/>
      <c r="Z579" s="1041"/>
      <c r="AA579" s="1041"/>
      <c r="AB579" s="1041"/>
      <c r="AC579" s="1041"/>
      <c r="AD579" s="1041"/>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79" t="s">
        <v>124</v>
      </c>
      <c r="K582" s="979"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0"/>
      <c r="H584" s="980"/>
      <c r="I584" s="981" t="s">
        <v>1116</v>
      </c>
      <c r="J584" s="980"/>
      <c r="K584" s="980"/>
      <c r="L584" s="980" t="s">
        <v>1137</v>
      </c>
      <c r="M584" s="982">
        <v>0.6</v>
      </c>
      <c r="N584" s="982">
        <v>0.6</v>
      </c>
      <c r="O584" s="982">
        <v>0.61</v>
      </c>
      <c r="P584" s="982">
        <v>0.59</v>
      </c>
      <c r="Q584" s="982">
        <v>0.6</v>
      </c>
      <c r="R584" s="982">
        <v>0.6</v>
      </c>
      <c r="S584" s="982">
        <v>0.61</v>
      </c>
      <c r="T584" s="982">
        <v>0.62</v>
      </c>
      <c r="U584" s="982">
        <v>0.63</v>
      </c>
      <c r="V584" s="982">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0"/>
      <c r="H585" s="980"/>
      <c r="I585" s="981" t="s">
        <v>1117</v>
      </c>
      <c r="J585" s="980"/>
      <c r="K585" s="980"/>
      <c r="L585" s="980"/>
      <c r="M585" s="982">
        <v>0.5</v>
      </c>
      <c r="N585" s="982">
        <v>0.5</v>
      </c>
      <c r="O585" s="982">
        <v>0.5</v>
      </c>
      <c r="P585" s="982">
        <v>0.5</v>
      </c>
      <c r="Q585" s="982">
        <v>0.5</v>
      </c>
      <c r="R585" s="982">
        <v>0.5</v>
      </c>
      <c r="S585" s="982">
        <v>0.5</v>
      </c>
      <c r="T585" s="982">
        <v>0.5</v>
      </c>
      <c r="U585" s="982">
        <v>0.5</v>
      </c>
      <c r="V585" s="982">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0"/>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0"/>
      <c r="H587" s="980"/>
      <c r="I587" s="980"/>
      <c r="J587" s="980"/>
      <c r="K587" s="980"/>
      <c r="L587" s="980"/>
      <c r="M587" s="980"/>
      <c r="N587" s="980"/>
      <c r="O587" s="980"/>
      <c r="P587" s="980"/>
      <c r="Q587" s="980"/>
      <c r="R587" s="980"/>
      <c r="S587" s="980"/>
      <c r="T587" s="980"/>
      <c r="U587" s="980"/>
      <c r="V587" s="980"/>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1"/>
      <c r="H598" s="1041"/>
      <c r="I598" s="1041"/>
      <c r="J598" s="1041"/>
      <c r="K598" s="1041"/>
      <c r="L598" s="702"/>
      <c r="M598" s="182"/>
      <c r="N598" s="1039" t="s">
        <v>864</v>
      </c>
      <c r="O598" s="182"/>
      <c r="P598" s="1039" t="s">
        <v>861</v>
      </c>
      <c r="Q598" s="1041"/>
      <c r="R598" s="1041"/>
      <c r="S598" s="1041"/>
      <c r="T598" s="1041"/>
      <c r="U598" s="1041"/>
      <c r="V598" s="1041"/>
      <c r="W598" s="1041"/>
      <c r="X598" s="1041"/>
      <c r="Y598" s="1041"/>
      <c r="Z598" s="1041"/>
      <c r="AA598" s="1041"/>
      <c r="AB598" s="1041"/>
      <c r="AC598" s="1041"/>
      <c r="AD598" s="1041"/>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39" t="s">
        <v>863</v>
      </c>
      <c r="O599" s="702"/>
      <c r="P599" s="1039" t="s">
        <v>862</v>
      </c>
      <c r="Q599" s="1041"/>
      <c r="R599" s="1041"/>
      <c r="S599" s="1041"/>
      <c r="T599" s="1041"/>
      <c r="U599" s="1041"/>
      <c r="V599" s="1041"/>
      <c r="W599" s="1041"/>
      <c r="X599" s="1041"/>
      <c r="Y599" s="1041"/>
      <c r="Z599" s="1041"/>
      <c r="AA599" s="1041"/>
      <c r="AB599" s="1041"/>
      <c r="AC599" s="1041"/>
      <c r="AD599" s="1041"/>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1"/>
      <c r="R600" s="727"/>
      <c r="S600" s="728" t="s">
        <v>206</v>
      </c>
      <c r="T600" s="728"/>
      <c r="U600" s="727"/>
      <c r="V600" s="1040" t="s">
        <v>200</v>
      </c>
      <c r="W600" s="1040"/>
      <c r="X600" s="1040"/>
      <c r="Y600" s="1040"/>
      <c r="Z600" s="1040"/>
      <c r="AA600" s="1040"/>
      <c r="AB600" s="1040"/>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1"/>
      <c r="R601" s="727"/>
      <c r="S601" s="727" t="s">
        <v>212</v>
      </c>
      <c r="T601" s="727" t="s">
        <v>211</v>
      </c>
      <c r="U601" s="727"/>
      <c r="V601" s="1040"/>
      <c r="W601" s="1040"/>
      <c r="X601" s="1040"/>
      <c r="Y601" s="1040"/>
      <c r="Z601" s="1040"/>
      <c r="AA601" s="1040"/>
      <c r="AB601" s="1040"/>
      <c r="AC601" s="1040" t="s">
        <v>837</v>
      </c>
      <c r="AD601" s="1040"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1"/>
      <c r="R602" s="727"/>
      <c r="S602" s="727"/>
      <c r="T602" s="727"/>
      <c r="U602" s="727"/>
      <c r="V602" s="1040"/>
      <c r="W602" s="1040"/>
      <c r="X602" s="1040"/>
      <c r="Y602" s="1040"/>
      <c r="Z602" s="1040"/>
      <c r="AA602" s="1040"/>
      <c r="AB602" s="1040"/>
      <c r="AC602" s="1040"/>
      <c r="AD602" s="1040"/>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050">
        <f>J604</f>
        <v>0.49</v>
      </c>
      <c r="K614" s="1050">
        <f t="shared" ref="K614:L614" si="80">K604</f>
        <v>0.1</v>
      </c>
      <c r="L614" s="1051">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050">
        <f t="shared" ref="J615:L630" si="81">J605</f>
        <v>0.67</v>
      </c>
      <c r="K615" s="1050">
        <f t="shared" si="81"/>
        <v>0.1</v>
      </c>
      <c r="L615" s="1051">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050">
        <f t="shared" si="81"/>
        <v>0.67</v>
      </c>
      <c r="K616" s="1050">
        <f t="shared" si="81"/>
        <v>0.1</v>
      </c>
      <c r="L616" s="1051">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050">
        <f t="shared" si="81"/>
        <v>0.67</v>
      </c>
      <c r="K617" s="1050">
        <f t="shared" si="81"/>
        <v>0.1</v>
      </c>
      <c r="L617" s="1051">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050">
        <f t="shared" si="81"/>
        <v>0.64</v>
      </c>
      <c r="K618" s="1050">
        <f t="shared" si="81"/>
        <v>0.1</v>
      </c>
      <c r="L618" s="1051">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050">
        <f t="shared" si="81"/>
        <v>0.6</v>
      </c>
      <c r="K619" s="1050">
        <f t="shared" si="81"/>
        <v>0.11</v>
      </c>
      <c r="L619" s="1051">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050">
        <f t="shared" si="81"/>
        <v>0.56999999999999995</v>
      </c>
      <c r="K620" s="1050">
        <f t="shared" si="81"/>
        <v>0.11</v>
      </c>
      <c r="L620" s="1051">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050">
        <f t="shared" si="81"/>
        <v>0.55000000000000004</v>
      </c>
      <c r="K621" s="1050">
        <f t="shared" si="81"/>
        <v>0.11</v>
      </c>
      <c r="L621" s="1051">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050">
        <f t="shared" si="81"/>
        <v>0.54</v>
      </c>
      <c r="K622" s="1050">
        <f t="shared" si="81"/>
        <v>0.12</v>
      </c>
      <c r="L622" s="1051">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050">
        <f t="shared" si="81"/>
        <v>0.53</v>
      </c>
      <c r="K623" s="1050">
        <f t="shared" si="81"/>
        <v>0.14000000000000001</v>
      </c>
      <c r="L623" s="1051">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050">
        <f t="shared" si="81"/>
        <v>0.49</v>
      </c>
      <c r="K624" s="1050">
        <f t="shared" si="81"/>
        <v>0.1</v>
      </c>
      <c r="L624" s="1051">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050">
        <f t="shared" si="81"/>
        <v>0.67</v>
      </c>
      <c r="K625" s="1050">
        <f t="shared" si="81"/>
        <v>0.1</v>
      </c>
      <c r="L625" s="1051">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050">
        <f t="shared" si="81"/>
        <v>0.67</v>
      </c>
      <c r="K626" s="1050">
        <f t="shared" si="81"/>
        <v>0.1</v>
      </c>
      <c r="L626" s="1051">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050">
        <f t="shared" si="81"/>
        <v>0.67</v>
      </c>
      <c r="K627" s="1050">
        <f t="shared" si="81"/>
        <v>0.1</v>
      </c>
      <c r="L627" s="1051">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050">
        <f t="shared" si="81"/>
        <v>0.64</v>
      </c>
      <c r="K628" s="1050">
        <f t="shared" si="81"/>
        <v>0.1</v>
      </c>
      <c r="L628" s="1051">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050">
        <f t="shared" si="81"/>
        <v>0.6</v>
      </c>
      <c r="K629" s="1050">
        <f t="shared" si="81"/>
        <v>0.11</v>
      </c>
      <c r="L629" s="1051">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050">
        <f t="shared" si="81"/>
        <v>0.56999999999999995</v>
      </c>
      <c r="K630" s="1050">
        <f t="shared" si="81"/>
        <v>0.11</v>
      </c>
      <c r="L630" s="1051">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050">
        <f t="shared" ref="J631:L646" si="84">J621</f>
        <v>0.55000000000000004</v>
      </c>
      <c r="K631" s="1050">
        <f t="shared" si="84"/>
        <v>0.11</v>
      </c>
      <c r="L631" s="1051">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050">
        <f t="shared" si="84"/>
        <v>0.54</v>
      </c>
      <c r="K632" s="1050">
        <f t="shared" si="84"/>
        <v>0.12</v>
      </c>
      <c r="L632" s="1051">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050">
        <f t="shared" si="84"/>
        <v>0.53</v>
      </c>
      <c r="K633" s="1050">
        <f t="shared" si="84"/>
        <v>0.14000000000000001</v>
      </c>
      <c r="L633" s="1051">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050">
        <f t="shared" si="84"/>
        <v>0.49</v>
      </c>
      <c r="K634" s="1050">
        <f t="shared" si="84"/>
        <v>0.1</v>
      </c>
      <c r="L634" s="1051">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050">
        <f t="shared" si="84"/>
        <v>0.67</v>
      </c>
      <c r="K635" s="1050">
        <f t="shared" si="84"/>
        <v>0.1</v>
      </c>
      <c r="L635" s="1051">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050">
        <f t="shared" si="84"/>
        <v>0.67</v>
      </c>
      <c r="K636" s="1050">
        <f t="shared" si="84"/>
        <v>0.1</v>
      </c>
      <c r="L636" s="1051">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050">
        <f t="shared" si="84"/>
        <v>0.67</v>
      </c>
      <c r="K637" s="1050">
        <f t="shared" si="84"/>
        <v>0.1</v>
      </c>
      <c r="L637" s="1051">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050">
        <f t="shared" si="84"/>
        <v>0.64</v>
      </c>
      <c r="K638" s="1050">
        <f t="shared" si="84"/>
        <v>0.1</v>
      </c>
      <c r="L638" s="1051">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050">
        <f t="shared" si="84"/>
        <v>0.6</v>
      </c>
      <c r="K639" s="1050">
        <f t="shared" si="84"/>
        <v>0.11</v>
      </c>
      <c r="L639" s="1051">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050">
        <f t="shared" si="84"/>
        <v>0.56999999999999995</v>
      </c>
      <c r="K640" s="1050">
        <f t="shared" si="84"/>
        <v>0.11</v>
      </c>
      <c r="L640" s="1051">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050">
        <f t="shared" si="84"/>
        <v>0.55000000000000004</v>
      </c>
      <c r="K641" s="1050">
        <f t="shared" si="84"/>
        <v>0.11</v>
      </c>
      <c r="L641" s="1051">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050">
        <f t="shared" si="84"/>
        <v>0.54</v>
      </c>
      <c r="K642" s="1050">
        <f t="shared" si="84"/>
        <v>0.12</v>
      </c>
      <c r="L642" s="1051">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050">
        <f t="shared" si="84"/>
        <v>0.53</v>
      </c>
      <c r="K643" s="1050">
        <f t="shared" si="84"/>
        <v>0.14000000000000001</v>
      </c>
      <c r="L643" s="1051">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050">
        <f t="shared" si="84"/>
        <v>0.49</v>
      </c>
      <c r="K644" s="1050">
        <f t="shared" si="84"/>
        <v>0.1</v>
      </c>
      <c r="L644" s="1051">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050">
        <f t="shared" si="84"/>
        <v>0.67</v>
      </c>
      <c r="K645" s="1050">
        <f t="shared" si="84"/>
        <v>0.1</v>
      </c>
      <c r="L645" s="1051">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050">
        <f t="shared" si="84"/>
        <v>0.67</v>
      </c>
      <c r="K646" s="1050">
        <f t="shared" si="84"/>
        <v>0.1</v>
      </c>
      <c r="L646" s="1051">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050">
        <f t="shared" ref="J647:L662" si="86">J637</f>
        <v>0.67</v>
      </c>
      <c r="K647" s="1050">
        <f t="shared" si="86"/>
        <v>0.1</v>
      </c>
      <c r="L647" s="1051">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050">
        <f t="shared" si="86"/>
        <v>0.64</v>
      </c>
      <c r="K648" s="1050">
        <f t="shared" si="86"/>
        <v>0.1</v>
      </c>
      <c r="L648" s="1051">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050">
        <f t="shared" si="86"/>
        <v>0.6</v>
      </c>
      <c r="K649" s="1050">
        <f t="shared" si="86"/>
        <v>0.11</v>
      </c>
      <c r="L649" s="1051">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050">
        <f t="shared" si="86"/>
        <v>0.56999999999999995</v>
      </c>
      <c r="K650" s="1050">
        <f t="shared" si="86"/>
        <v>0.11</v>
      </c>
      <c r="L650" s="1051">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050">
        <f t="shared" si="86"/>
        <v>0.55000000000000004</v>
      </c>
      <c r="K651" s="1050">
        <f t="shared" si="86"/>
        <v>0.11</v>
      </c>
      <c r="L651" s="1051">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050">
        <f t="shared" si="86"/>
        <v>0.54</v>
      </c>
      <c r="K652" s="1050">
        <f t="shared" si="86"/>
        <v>0.12</v>
      </c>
      <c r="L652" s="1051">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050">
        <f t="shared" si="86"/>
        <v>0.53</v>
      </c>
      <c r="K653" s="1050">
        <f t="shared" si="86"/>
        <v>0.14000000000000001</v>
      </c>
      <c r="L653" s="1051">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050">
        <f t="shared" si="86"/>
        <v>0.49</v>
      </c>
      <c r="K654" s="1050">
        <f t="shared" si="86"/>
        <v>0.1</v>
      </c>
      <c r="L654" s="1051">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050">
        <f t="shared" si="86"/>
        <v>0.67</v>
      </c>
      <c r="K655" s="1050">
        <f t="shared" si="86"/>
        <v>0.1</v>
      </c>
      <c r="L655" s="1051">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050">
        <f t="shared" si="86"/>
        <v>0.67</v>
      </c>
      <c r="K656" s="1050">
        <f t="shared" si="86"/>
        <v>0.1</v>
      </c>
      <c r="L656" s="1051">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050">
        <f t="shared" si="86"/>
        <v>0.67</v>
      </c>
      <c r="K657" s="1050">
        <f t="shared" si="86"/>
        <v>0.1</v>
      </c>
      <c r="L657" s="1051">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050">
        <f t="shared" si="86"/>
        <v>0.64</v>
      </c>
      <c r="K658" s="1050">
        <f t="shared" si="86"/>
        <v>0.1</v>
      </c>
      <c r="L658" s="1051">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050">
        <f t="shared" si="86"/>
        <v>0.6</v>
      </c>
      <c r="K659" s="1050">
        <f t="shared" si="86"/>
        <v>0.11</v>
      </c>
      <c r="L659" s="1051">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050">
        <f t="shared" si="86"/>
        <v>0.56999999999999995</v>
      </c>
      <c r="K660" s="1050">
        <f t="shared" si="86"/>
        <v>0.11</v>
      </c>
      <c r="L660" s="1051">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050">
        <f t="shared" si="86"/>
        <v>0.55000000000000004</v>
      </c>
      <c r="K661" s="1050">
        <f t="shared" si="86"/>
        <v>0.11</v>
      </c>
      <c r="L661" s="1051">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050">
        <f t="shared" si="86"/>
        <v>0.54</v>
      </c>
      <c r="K662" s="1050">
        <f t="shared" si="86"/>
        <v>0.12</v>
      </c>
      <c r="L662" s="1051">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050">
        <f t="shared" ref="J663:L678" si="87">J653</f>
        <v>0.53</v>
      </c>
      <c r="K663" s="1050">
        <f t="shared" si="87"/>
        <v>0.14000000000000001</v>
      </c>
      <c r="L663" s="1051">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050">
        <f t="shared" si="87"/>
        <v>0.49</v>
      </c>
      <c r="K664" s="1050">
        <f t="shared" si="87"/>
        <v>0.1</v>
      </c>
      <c r="L664" s="1051">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050">
        <f t="shared" si="87"/>
        <v>0.67</v>
      </c>
      <c r="K665" s="1050">
        <f t="shared" si="87"/>
        <v>0.1</v>
      </c>
      <c r="L665" s="1051">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050">
        <f t="shared" si="87"/>
        <v>0.67</v>
      </c>
      <c r="K666" s="1050">
        <f t="shared" si="87"/>
        <v>0.1</v>
      </c>
      <c r="L666" s="1051">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050">
        <f t="shared" si="87"/>
        <v>0.67</v>
      </c>
      <c r="K667" s="1050">
        <f t="shared" si="87"/>
        <v>0.1</v>
      </c>
      <c r="L667" s="1051">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050">
        <f t="shared" si="87"/>
        <v>0.64</v>
      </c>
      <c r="K668" s="1050">
        <f t="shared" si="87"/>
        <v>0.1</v>
      </c>
      <c r="L668" s="1051">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050">
        <f t="shared" si="87"/>
        <v>0.6</v>
      </c>
      <c r="K669" s="1050">
        <f t="shared" si="87"/>
        <v>0.11</v>
      </c>
      <c r="L669" s="1051">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050">
        <f t="shared" si="87"/>
        <v>0.56999999999999995</v>
      </c>
      <c r="K670" s="1050">
        <f t="shared" si="87"/>
        <v>0.11</v>
      </c>
      <c r="L670" s="1051">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050">
        <f t="shared" si="87"/>
        <v>0.55000000000000004</v>
      </c>
      <c r="K671" s="1050">
        <f t="shared" si="87"/>
        <v>0.11</v>
      </c>
      <c r="L671" s="1051">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050">
        <f t="shared" si="87"/>
        <v>0.54</v>
      </c>
      <c r="K672" s="1050">
        <f t="shared" si="87"/>
        <v>0.12</v>
      </c>
      <c r="L672" s="1051">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050">
        <f t="shared" si="87"/>
        <v>0.53</v>
      </c>
      <c r="K673" s="1050">
        <f t="shared" si="87"/>
        <v>0.14000000000000001</v>
      </c>
      <c r="L673" s="1051">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050">
        <f t="shared" si="87"/>
        <v>0.49</v>
      </c>
      <c r="K674" s="1050">
        <f t="shared" si="87"/>
        <v>0.1</v>
      </c>
      <c r="L674" s="1051">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050">
        <f t="shared" si="87"/>
        <v>0.67</v>
      </c>
      <c r="K675" s="1050">
        <f t="shared" si="87"/>
        <v>0.1</v>
      </c>
      <c r="L675" s="1051">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050">
        <f t="shared" si="87"/>
        <v>0.67</v>
      </c>
      <c r="K676" s="1050">
        <f t="shared" si="87"/>
        <v>0.1</v>
      </c>
      <c r="L676" s="1051">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050">
        <f t="shared" si="87"/>
        <v>0.67</v>
      </c>
      <c r="K677" s="1050">
        <f t="shared" si="87"/>
        <v>0.1</v>
      </c>
      <c r="L677" s="1051">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050">
        <f t="shared" si="87"/>
        <v>0.64</v>
      </c>
      <c r="K678" s="1050">
        <f t="shared" si="87"/>
        <v>0.1</v>
      </c>
      <c r="L678" s="1051">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050">
        <f t="shared" ref="J679:L694" si="92">J669</f>
        <v>0.6</v>
      </c>
      <c r="K679" s="1050">
        <f t="shared" si="92"/>
        <v>0.11</v>
      </c>
      <c r="L679" s="1051">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050">
        <f t="shared" si="92"/>
        <v>0.56999999999999995</v>
      </c>
      <c r="K680" s="1050">
        <f t="shared" si="92"/>
        <v>0.11</v>
      </c>
      <c r="L680" s="1051">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050">
        <f t="shared" si="92"/>
        <v>0.55000000000000004</v>
      </c>
      <c r="K681" s="1050">
        <f t="shared" si="92"/>
        <v>0.11</v>
      </c>
      <c r="L681" s="1051">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050">
        <f t="shared" si="92"/>
        <v>0.54</v>
      </c>
      <c r="K682" s="1050">
        <f t="shared" si="92"/>
        <v>0.12</v>
      </c>
      <c r="L682" s="1051">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050">
        <f t="shared" si="92"/>
        <v>0.53</v>
      </c>
      <c r="K683" s="1050">
        <f t="shared" si="92"/>
        <v>0.14000000000000001</v>
      </c>
      <c r="L683" s="1051">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050">
        <f t="shared" si="92"/>
        <v>0.49</v>
      </c>
      <c r="K684" s="1050">
        <f t="shared" si="92"/>
        <v>0.1</v>
      </c>
      <c r="L684" s="1051">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050">
        <f t="shared" si="92"/>
        <v>0.67</v>
      </c>
      <c r="K685" s="1050">
        <f t="shared" si="92"/>
        <v>0.1</v>
      </c>
      <c r="L685" s="1051">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050">
        <f t="shared" si="92"/>
        <v>0.67</v>
      </c>
      <c r="K686" s="1050">
        <f t="shared" si="92"/>
        <v>0.1</v>
      </c>
      <c r="L686" s="1051">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050">
        <f t="shared" si="92"/>
        <v>0.67</v>
      </c>
      <c r="K687" s="1050">
        <f t="shared" si="92"/>
        <v>0.1</v>
      </c>
      <c r="L687" s="1051">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050">
        <f t="shared" si="92"/>
        <v>0.64</v>
      </c>
      <c r="K688" s="1050">
        <f t="shared" si="92"/>
        <v>0.1</v>
      </c>
      <c r="L688" s="1051">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050">
        <f t="shared" si="92"/>
        <v>0.6</v>
      </c>
      <c r="K689" s="1050">
        <f t="shared" si="92"/>
        <v>0.11</v>
      </c>
      <c r="L689" s="1051">
        <f t="shared" si="92"/>
        <v>1000</v>
      </c>
      <c r="M689" s="980"/>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050">
        <f t="shared" si="92"/>
        <v>0.56999999999999995</v>
      </c>
      <c r="K690" s="1050">
        <f t="shared" si="92"/>
        <v>0.11</v>
      </c>
      <c r="L690" s="1051">
        <f t="shared" si="92"/>
        <v>1000</v>
      </c>
      <c r="M690" s="980"/>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050">
        <f t="shared" si="92"/>
        <v>0.55000000000000004</v>
      </c>
      <c r="K691" s="1050">
        <f t="shared" si="92"/>
        <v>0.11</v>
      </c>
      <c r="L691" s="1051">
        <f t="shared" si="92"/>
        <v>1000</v>
      </c>
      <c r="M691" s="980"/>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050">
        <f t="shared" si="92"/>
        <v>0.54</v>
      </c>
      <c r="K692" s="1050">
        <f t="shared" si="92"/>
        <v>0.12</v>
      </c>
      <c r="L692" s="1051">
        <f t="shared" si="92"/>
        <v>1000</v>
      </c>
      <c r="M692" s="980"/>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050">
        <f t="shared" si="92"/>
        <v>0.53</v>
      </c>
      <c r="K693" s="1050">
        <f t="shared" si="92"/>
        <v>0.14000000000000001</v>
      </c>
      <c r="L693" s="1051">
        <f t="shared" si="92"/>
        <v>1000</v>
      </c>
      <c r="M693" s="980"/>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050">
        <f t="shared" si="92"/>
        <v>0.49</v>
      </c>
      <c r="K694" s="1050">
        <f t="shared" si="92"/>
        <v>0.1</v>
      </c>
      <c r="L694" s="1051">
        <f t="shared" si="92"/>
        <v>150</v>
      </c>
      <c r="M694" s="980"/>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050">
        <f t="shared" ref="J695:L703" si="95">J685</f>
        <v>0.67</v>
      </c>
      <c r="K695" s="1050">
        <f t="shared" si="95"/>
        <v>0.1</v>
      </c>
      <c r="L695" s="1051">
        <f t="shared" si="95"/>
        <v>100</v>
      </c>
      <c r="M695" s="980"/>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050">
        <f t="shared" si="95"/>
        <v>0.67</v>
      </c>
      <c r="K696" s="1050">
        <f t="shared" si="95"/>
        <v>0.1</v>
      </c>
      <c r="L696" s="1051">
        <f t="shared" si="95"/>
        <v>200</v>
      </c>
      <c r="M696" s="980"/>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050">
        <f t="shared" si="95"/>
        <v>0.67</v>
      </c>
      <c r="K697" s="1050">
        <f t="shared" si="95"/>
        <v>0.1</v>
      </c>
      <c r="L697" s="1051">
        <f t="shared" si="95"/>
        <v>300</v>
      </c>
      <c r="M697" s="980"/>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050">
        <f t="shared" si="95"/>
        <v>0.64</v>
      </c>
      <c r="K698" s="1050">
        <f t="shared" si="95"/>
        <v>0.1</v>
      </c>
      <c r="L698" s="1051">
        <f t="shared" si="95"/>
        <v>1000</v>
      </c>
      <c r="M698" s="980"/>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050">
        <f t="shared" si="95"/>
        <v>0.6</v>
      </c>
      <c r="K699" s="1050">
        <f t="shared" si="95"/>
        <v>0.11</v>
      </c>
      <c r="L699" s="1051">
        <f t="shared" si="95"/>
        <v>1000</v>
      </c>
      <c r="M699" s="980"/>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050">
        <f t="shared" si="95"/>
        <v>0.56999999999999995</v>
      </c>
      <c r="K700" s="1050">
        <f t="shared" si="95"/>
        <v>0.11</v>
      </c>
      <c r="L700" s="1051">
        <f t="shared" si="95"/>
        <v>1000</v>
      </c>
      <c r="M700" s="980"/>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050">
        <f t="shared" si="95"/>
        <v>0.55000000000000004</v>
      </c>
      <c r="K701" s="1050">
        <f t="shared" si="95"/>
        <v>0.11</v>
      </c>
      <c r="L701" s="1051">
        <f t="shared" si="95"/>
        <v>1000</v>
      </c>
      <c r="M701" s="980"/>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050">
        <f t="shared" si="95"/>
        <v>0.54</v>
      </c>
      <c r="K702" s="1050">
        <f t="shared" si="95"/>
        <v>0.12</v>
      </c>
      <c r="L702" s="1051">
        <f t="shared" si="95"/>
        <v>1000</v>
      </c>
      <c r="M702" s="980"/>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050">
        <f t="shared" si="95"/>
        <v>0.53</v>
      </c>
      <c r="K703" s="1050">
        <f t="shared" si="95"/>
        <v>0.14000000000000001</v>
      </c>
      <c r="L703" s="1051">
        <f t="shared" si="95"/>
        <v>1000</v>
      </c>
      <c r="M703" s="980"/>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41"/>
      <c r="AD717" s="1041"/>
      <c r="AE717" s="697"/>
      <c r="AF717" s="692"/>
    </row>
    <row r="718" spans="1:62" ht="13.15" customHeight="1" outlineLevel="1" x14ac:dyDescent="0.25">
      <c r="A718" s="693"/>
      <c r="B718" s="126"/>
      <c r="C718" s="702"/>
      <c r="D718" s="702"/>
      <c r="E718" s="702"/>
      <c r="F718" s="702"/>
      <c r="G718" s="702"/>
      <c r="H718" s="702"/>
      <c r="I718" s="702"/>
      <c r="J718" s="702"/>
      <c r="K718" s="702"/>
      <c r="L718" s="1041"/>
      <c r="M718" s="1041"/>
      <c r="N718" s="1041"/>
      <c r="O718" s="1041"/>
      <c r="P718" s="1041"/>
      <c r="Q718" s="1041"/>
      <c r="R718" s="1041"/>
      <c r="S718" s="1041"/>
      <c r="T718" s="1041"/>
      <c r="U718" s="1041"/>
      <c r="V718" s="1041"/>
      <c r="W718" s="1041"/>
      <c r="X718" s="1041"/>
      <c r="Y718" s="1041"/>
      <c r="Z718" s="1041"/>
      <c r="AA718" s="1041"/>
      <c r="AB718" s="1041"/>
      <c r="AC718" s="1041"/>
      <c r="AD718" s="1041"/>
      <c r="AE718" s="697"/>
      <c r="AF718" s="692"/>
    </row>
    <row r="719" spans="1:62" ht="13.15" customHeight="1" outlineLevel="1" x14ac:dyDescent="0.25">
      <c r="A719" s="693"/>
      <c r="B719" s="126"/>
      <c r="C719" s="702"/>
      <c r="D719" s="702"/>
      <c r="E719" s="702"/>
      <c r="F719" s="702"/>
      <c r="G719" s="702"/>
      <c r="H719" s="702"/>
      <c r="I719" s="1040"/>
      <c r="J719" s="1040"/>
      <c r="K719" s="727"/>
      <c r="L719" s="1059"/>
      <c r="M719" s="1060"/>
      <c r="N719" s="1060"/>
      <c r="O719" s="727"/>
      <c r="P719" s="727"/>
      <c r="Q719" s="727"/>
      <c r="R719" s="727"/>
      <c r="S719" s="727"/>
      <c r="T719" s="727"/>
      <c r="U719" s="727"/>
      <c r="V719" s="727"/>
      <c r="W719" s="727"/>
      <c r="X719" s="727"/>
      <c r="Y719" s="727"/>
      <c r="Z719" s="727"/>
      <c r="AA719" s="1040"/>
      <c r="AB719" s="1040"/>
      <c r="AC719" s="1040"/>
      <c r="AD719" s="1040"/>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0"/>
      <c r="AB720" s="1040"/>
      <c r="AC720" s="1040"/>
      <c r="AD720" s="1040"/>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0"/>
      <c r="AB721" s="1040"/>
      <c r="AC721" s="1040"/>
      <c r="AD721" s="1040"/>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052">
        <v>0</v>
      </c>
      <c r="N724" s="1052">
        <v>0</v>
      </c>
      <c r="O724" s="1052">
        <v>0</v>
      </c>
      <c r="P724" s="1052">
        <v>0</v>
      </c>
      <c r="Q724" s="1052">
        <v>0</v>
      </c>
      <c r="R724" s="1052">
        <v>0</v>
      </c>
      <c r="S724" s="1052">
        <v>0</v>
      </c>
      <c r="T724" s="1052">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052">
        <v>0</v>
      </c>
      <c r="N725" s="1052">
        <v>0</v>
      </c>
      <c r="O725" s="1052">
        <v>0</v>
      </c>
      <c r="P725" s="1052">
        <v>0</v>
      </c>
      <c r="Q725" s="1052">
        <v>0</v>
      </c>
      <c r="R725" s="1052">
        <v>0</v>
      </c>
      <c r="S725" s="1052">
        <v>0</v>
      </c>
      <c r="T725" s="1052">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052">
        <v>0</v>
      </c>
      <c r="N726" s="1052">
        <v>0</v>
      </c>
      <c r="O726" s="1052">
        <v>0</v>
      </c>
      <c r="P726" s="1052">
        <v>0</v>
      </c>
      <c r="Q726" s="1052">
        <v>0</v>
      </c>
      <c r="R726" s="1052">
        <v>0</v>
      </c>
      <c r="S726" s="1052">
        <v>0</v>
      </c>
      <c r="T726" s="1052">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052">
        <v>0</v>
      </c>
      <c r="N727" s="1052">
        <v>0</v>
      </c>
      <c r="O727" s="1052">
        <v>0</v>
      </c>
      <c r="P727" s="1052">
        <v>0</v>
      </c>
      <c r="Q727" s="1052">
        <v>0</v>
      </c>
      <c r="R727" s="1052">
        <v>0</v>
      </c>
      <c r="S727" s="1052">
        <v>0</v>
      </c>
      <c r="T727" s="1052">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052">
        <v>0</v>
      </c>
      <c r="N728" s="1052">
        <v>0</v>
      </c>
      <c r="O728" s="1052">
        <v>0</v>
      </c>
      <c r="P728" s="1052">
        <v>0</v>
      </c>
      <c r="Q728" s="1052">
        <v>0</v>
      </c>
      <c r="R728" s="1052">
        <v>0</v>
      </c>
      <c r="S728" s="1052">
        <v>0</v>
      </c>
      <c r="T728" s="1052">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052">
        <v>0</v>
      </c>
      <c r="N729" s="1052">
        <v>0</v>
      </c>
      <c r="O729" s="1052">
        <v>0</v>
      </c>
      <c r="P729" s="1052">
        <v>0</v>
      </c>
      <c r="Q729" s="1052">
        <v>0</v>
      </c>
      <c r="R729" s="1052">
        <v>0</v>
      </c>
      <c r="S729" s="1052">
        <v>0</v>
      </c>
      <c r="T729" s="1052">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052">
        <v>0</v>
      </c>
      <c r="N730" s="1052">
        <v>0</v>
      </c>
      <c r="O730" s="1052">
        <v>0</v>
      </c>
      <c r="P730" s="1052">
        <v>0</v>
      </c>
      <c r="Q730" s="1052">
        <v>0</v>
      </c>
      <c r="R730" s="1052">
        <v>0</v>
      </c>
      <c r="S730" s="1052">
        <v>0</v>
      </c>
      <c r="T730" s="1052">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052">
        <v>0</v>
      </c>
      <c r="N731" s="1052">
        <v>0</v>
      </c>
      <c r="O731" s="1052">
        <v>0</v>
      </c>
      <c r="P731" s="1052">
        <v>0</v>
      </c>
      <c r="Q731" s="1052">
        <v>0</v>
      </c>
      <c r="R731" s="1052">
        <v>0</v>
      </c>
      <c r="S731" s="1052">
        <v>0</v>
      </c>
      <c r="T731" s="1052">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052">
        <v>0</v>
      </c>
      <c r="N732" s="1052">
        <v>0</v>
      </c>
      <c r="O732" s="1052">
        <v>0</v>
      </c>
      <c r="P732" s="1052">
        <v>0</v>
      </c>
      <c r="Q732" s="1052">
        <v>0</v>
      </c>
      <c r="R732" s="1052">
        <v>0</v>
      </c>
      <c r="S732" s="1052">
        <v>0</v>
      </c>
      <c r="T732" s="1052">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052">
        <v>0</v>
      </c>
      <c r="N733" s="1052">
        <v>0</v>
      </c>
      <c r="O733" s="1052">
        <v>0</v>
      </c>
      <c r="P733" s="1052">
        <v>0</v>
      </c>
      <c r="Q733" s="1052">
        <v>0</v>
      </c>
      <c r="R733" s="1052">
        <v>0</v>
      </c>
      <c r="S733" s="1052">
        <v>0</v>
      </c>
      <c r="T733" s="1052">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38">
        <v>0</v>
      </c>
      <c r="N774" s="1038">
        <v>0</v>
      </c>
      <c r="O774" s="1038">
        <v>0</v>
      </c>
      <c r="P774" s="1038">
        <v>0</v>
      </c>
      <c r="Q774" s="1038">
        <v>0</v>
      </c>
      <c r="R774" s="1038">
        <v>0</v>
      </c>
      <c r="S774" s="1038">
        <v>0</v>
      </c>
      <c r="T774" s="1038">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38">
        <v>0</v>
      </c>
      <c r="N784" s="1038">
        <v>0</v>
      </c>
      <c r="O784" s="1038">
        <v>0</v>
      </c>
      <c r="P784" s="1038">
        <v>0</v>
      </c>
      <c r="Q784" s="1038">
        <v>0</v>
      </c>
      <c r="R784" s="1038">
        <v>0</v>
      </c>
      <c r="S784" s="1038">
        <v>0</v>
      </c>
      <c r="T784" s="1038">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38">
        <v>0</v>
      </c>
      <c r="N794" s="1038">
        <v>0</v>
      </c>
      <c r="O794" s="1038">
        <v>0</v>
      </c>
      <c r="P794" s="1038">
        <v>0</v>
      </c>
      <c r="Q794" s="1038">
        <v>0</v>
      </c>
      <c r="R794" s="1038">
        <v>0</v>
      </c>
      <c r="S794" s="1038">
        <v>0</v>
      </c>
      <c r="T794" s="1038">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38">
        <v>0</v>
      </c>
      <c r="N795" s="1038">
        <v>0</v>
      </c>
      <c r="O795" s="1038">
        <v>0</v>
      </c>
      <c r="P795" s="1038">
        <v>0</v>
      </c>
      <c r="Q795" s="1038">
        <v>0</v>
      </c>
      <c r="R795" s="1038">
        <v>0</v>
      </c>
      <c r="S795" s="1038">
        <v>0</v>
      </c>
      <c r="T795" s="1038">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38">
        <v>0</v>
      </c>
      <c r="N804" s="1038">
        <v>0</v>
      </c>
      <c r="O804" s="1038">
        <v>0</v>
      </c>
      <c r="P804" s="1038">
        <v>0</v>
      </c>
      <c r="Q804" s="1038">
        <v>0</v>
      </c>
      <c r="R804" s="1038">
        <v>0</v>
      </c>
      <c r="S804" s="1038">
        <v>0</v>
      </c>
      <c r="T804" s="1038">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38">
        <v>0</v>
      </c>
      <c r="N805" s="1038">
        <v>0</v>
      </c>
      <c r="O805" s="1038">
        <v>0</v>
      </c>
      <c r="P805" s="1038">
        <v>0</v>
      </c>
      <c r="Q805" s="1038">
        <v>0</v>
      </c>
      <c r="R805" s="1038">
        <v>0</v>
      </c>
      <c r="S805" s="1038">
        <v>0</v>
      </c>
      <c r="T805" s="1038">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38">
        <v>0</v>
      </c>
      <c r="N814" s="1038">
        <v>0</v>
      </c>
      <c r="O814" s="1038">
        <v>0</v>
      </c>
      <c r="P814" s="1038">
        <v>0</v>
      </c>
      <c r="Q814" s="1038">
        <v>0</v>
      </c>
      <c r="R814" s="1038">
        <v>0</v>
      </c>
      <c r="S814" s="1038">
        <v>0</v>
      </c>
      <c r="T814" s="1038">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38">
        <v>0</v>
      </c>
      <c r="N815" s="1038">
        <v>0</v>
      </c>
      <c r="O815" s="1038">
        <v>0</v>
      </c>
      <c r="P815" s="1038">
        <v>0</v>
      </c>
      <c r="Q815" s="1038">
        <v>0</v>
      </c>
      <c r="R815" s="1038">
        <v>0</v>
      </c>
      <c r="S815" s="1038">
        <v>0</v>
      </c>
      <c r="T815" s="1038">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41"/>
      <c r="AD837" s="1041"/>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1"/>
      <c r="L838" s="1041"/>
      <c r="M838" s="1041"/>
      <c r="N838" s="1041"/>
      <c r="O838" s="1041"/>
      <c r="P838" s="1041"/>
      <c r="Q838" s="1041"/>
      <c r="R838" s="1041"/>
      <c r="S838" s="1041"/>
      <c r="T838" s="727" t="s">
        <v>221</v>
      </c>
      <c r="U838" s="1041"/>
      <c r="V838" s="1041"/>
      <c r="W838" s="1041"/>
      <c r="X838" s="1041"/>
      <c r="Y838" s="1041"/>
      <c r="Z838" s="1041"/>
      <c r="AA838" s="1041"/>
      <c r="AB838" s="1041"/>
      <c r="AC838" s="1041"/>
      <c r="AD838" s="1041"/>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1"/>
      <c r="T839" s="727" t="s">
        <v>223</v>
      </c>
      <c r="U839" s="727"/>
      <c r="V839" s="727"/>
      <c r="W839" s="727"/>
      <c r="X839" s="727"/>
      <c r="Y839" s="727"/>
      <c r="Z839" s="727"/>
      <c r="AA839" s="1040"/>
      <c r="AB839" s="1040"/>
      <c r="AC839" s="1040"/>
      <c r="AD839" s="1041"/>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1"/>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1"/>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1"/>
      <c r="T841" s="727"/>
      <c r="U841" s="727"/>
      <c r="V841" s="727"/>
      <c r="W841" s="727"/>
      <c r="X841" s="727"/>
      <c r="Y841" s="727"/>
      <c r="Z841" s="727"/>
      <c r="AA841" s="1040"/>
      <c r="AB841" s="1040"/>
      <c r="AC841" s="1040"/>
      <c r="AD841" s="1041"/>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41"/>
      <c r="AD865" s="1041"/>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1"/>
      <c r="M866" s="1041"/>
      <c r="N866" s="1041"/>
      <c r="O866" s="1041"/>
      <c r="P866" s="1041"/>
      <c r="Q866" s="1041"/>
      <c r="R866" s="1041"/>
      <c r="S866" s="1041"/>
      <c r="T866" s="1041"/>
      <c r="U866" s="1041"/>
      <c r="V866" s="1041"/>
      <c r="W866" s="1041"/>
      <c r="X866" s="1041"/>
      <c r="Y866" s="1041"/>
      <c r="Z866" s="1041"/>
      <c r="AA866" s="1041"/>
      <c r="AB866" s="1041"/>
      <c r="AC866" s="1041"/>
      <c r="AD866" s="1041"/>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0"/>
      <c r="AB867" s="1040"/>
      <c r="AC867" s="1040"/>
      <c r="AD867" s="1041"/>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0"/>
      <c r="AB868" s="1040"/>
      <c r="AC868" s="1040"/>
      <c r="AD868" s="1041"/>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1"/>
      <c r="H981" s="1041"/>
      <c r="I981" s="1041"/>
      <c r="J981" s="1041"/>
      <c r="K981" s="1041"/>
      <c r="L981" s="1041"/>
      <c r="M981" s="613" t="s">
        <v>773</v>
      </c>
      <c r="N981" s="1041"/>
      <c r="O981" s="1041"/>
      <c r="P981" s="1041"/>
      <c r="Q981" s="1041"/>
      <c r="R981" s="1041"/>
      <c r="S981" s="1041"/>
      <c r="T981" s="1041"/>
      <c r="U981" s="1041"/>
      <c r="V981" s="1041"/>
      <c r="W981" s="1041"/>
      <c r="X981" s="1041"/>
      <c r="Y981" s="1041"/>
      <c r="Z981" s="1041"/>
      <c r="AA981" s="1041"/>
      <c r="AB981" s="1041"/>
      <c r="AC981" s="1041"/>
      <c r="AD981" s="1041"/>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1"/>
      <c r="M982" s="613" t="s">
        <v>772</v>
      </c>
      <c r="N982" s="728"/>
      <c r="O982" s="728"/>
      <c r="P982" s="728"/>
      <c r="Q982" s="730"/>
      <c r="R982" s="1041"/>
      <c r="S982" s="1041"/>
      <c r="T982" s="1041"/>
      <c r="U982" s="1041"/>
      <c r="V982" s="1041"/>
      <c r="W982" s="1041"/>
      <c r="X982" s="1041"/>
      <c r="Y982" s="1041"/>
      <c r="Z982" s="1041"/>
      <c r="AA982" s="1041"/>
      <c r="AB982" s="1041"/>
      <c r="AC982" s="1041"/>
      <c r="AD982" s="1041"/>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1"/>
      <c r="M983" s="728" t="s">
        <v>942</v>
      </c>
      <c r="N983" s="728"/>
      <c r="O983" s="728"/>
      <c r="P983" s="728"/>
      <c r="Q983" s="730"/>
      <c r="R983" s="1041"/>
      <c r="S983" s="1041"/>
      <c r="T983" s="1041"/>
      <c r="U983" s="1041"/>
      <c r="V983" s="1041"/>
      <c r="W983" s="1041"/>
      <c r="X983" s="1041"/>
      <c r="Y983" s="1041"/>
      <c r="Z983" s="1041"/>
      <c r="AA983" s="1041"/>
      <c r="AB983" s="1041"/>
      <c r="AC983" s="1041"/>
      <c r="AD983" s="1041"/>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0"/>
      <c r="AB984" s="1040"/>
      <c r="AC984" s="1040"/>
      <c r="AD984" s="1040"/>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0"/>
      <c r="AB985" s="1040"/>
      <c r="AC985" s="1040"/>
      <c r="AD985" s="1040"/>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32" priority="31">
      <formula>J$128&lt;MIN(i_date_node_zm)</formula>
    </cfRule>
  </conditionalFormatting>
  <conditionalFormatting sqref="M413:M422 K413:K422">
    <cfRule type="expression" dxfId="31" priority="30" stopIfTrue="1">
      <formula>OR($M$429:$M444=1)</formula>
    </cfRule>
  </conditionalFormatting>
  <conditionalFormatting sqref="K445:K454">
    <cfRule type="expression" dxfId="30" priority="29" stopIfTrue="1">
      <formula>OR($M$429:$M445=1)</formula>
    </cfRule>
  </conditionalFormatting>
  <conditionalFormatting sqref="J478:Q567 T478:T567">
    <cfRule type="expression" dxfId="29" priority="27" stopIfTrue="1">
      <formula>OR($N$429:$N444=1)</formula>
    </cfRule>
  </conditionalFormatting>
  <conditionalFormatting sqref="J488:N497">
    <cfRule type="expression" dxfId="28" priority="26" stopIfTrue="1">
      <formula>OR($N$429:$N444=1)</formula>
    </cfRule>
  </conditionalFormatting>
  <conditionalFormatting sqref="J498:N507">
    <cfRule type="expression" dxfId="27" priority="25" stopIfTrue="1">
      <formula>OR($N$429:$N444=1)</formula>
    </cfRule>
  </conditionalFormatting>
  <conditionalFormatting sqref="J508:N517">
    <cfRule type="expression" dxfId="26" priority="24" stopIfTrue="1">
      <formula>OR($N$429:$N444=1)</formula>
    </cfRule>
  </conditionalFormatting>
  <conditionalFormatting sqref="J518:N527">
    <cfRule type="expression" dxfId="25" priority="23" stopIfTrue="1">
      <formula>OR($N$429:$N444=1)</formula>
    </cfRule>
  </conditionalFormatting>
  <conditionalFormatting sqref="J528:N537">
    <cfRule type="expression" dxfId="24" priority="22" stopIfTrue="1">
      <formula>OR($N$429:$N444=1)</formula>
    </cfRule>
  </conditionalFormatting>
  <conditionalFormatting sqref="J538:N547">
    <cfRule type="expression" dxfId="23" priority="21" stopIfTrue="1">
      <formula>OR($N$429:$N444=1)</formula>
    </cfRule>
  </conditionalFormatting>
  <conditionalFormatting sqref="J548:N557">
    <cfRule type="expression" dxfId="22" priority="20" stopIfTrue="1">
      <formula>OR($N$429:$N444=1)</formula>
    </cfRule>
  </conditionalFormatting>
  <conditionalFormatting sqref="J558:N567">
    <cfRule type="expression" dxfId="21" priority="19" stopIfTrue="1">
      <formula>OR($N$429:$N444=1)</formula>
    </cfRule>
  </conditionalFormatting>
  <conditionalFormatting sqref="O479:Q487">
    <cfRule type="expression" dxfId="20" priority="17" stopIfTrue="1">
      <formula>OR($N$429:$N445=1)</formula>
    </cfRule>
  </conditionalFormatting>
  <conditionalFormatting sqref="O488:Q497">
    <cfRule type="expression" dxfId="19" priority="16" stopIfTrue="1">
      <formula>OR($N$429:$N444=1)</formula>
    </cfRule>
  </conditionalFormatting>
  <conditionalFormatting sqref="O498:Q507">
    <cfRule type="expression" dxfId="18" priority="15" stopIfTrue="1">
      <formula>OR($N$429:$N444=1)</formula>
    </cfRule>
  </conditionalFormatting>
  <conditionalFormatting sqref="O508:Q517">
    <cfRule type="expression" dxfId="17" priority="14" stopIfTrue="1">
      <formula>OR($N$429:$N444=1)</formula>
    </cfRule>
  </conditionalFormatting>
  <conditionalFormatting sqref="O518:Q527">
    <cfRule type="expression" dxfId="16" priority="13" stopIfTrue="1">
      <formula>OR($N$429:$N444=1)</formula>
    </cfRule>
  </conditionalFormatting>
  <conditionalFormatting sqref="O528:Q537">
    <cfRule type="expression" dxfId="15" priority="12" stopIfTrue="1">
      <formula>OR($N$429:$N444=1)</formula>
    </cfRule>
  </conditionalFormatting>
  <conditionalFormatting sqref="O538:Q547">
    <cfRule type="expression" dxfId="14" priority="11" stopIfTrue="1">
      <formula>OR($N$429:$N444=1)</formula>
    </cfRule>
  </conditionalFormatting>
  <conditionalFormatting sqref="O548:Q557">
    <cfRule type="expression" dxfId="13" priority="10" stopIfTrue="1">
      <formula>OR($N$429:$N444=1)</formula>
    </cfRule>
  </conditionalFormatting>
  <conditionalFormatting sqref="O558:Q567">
    <cfRule type="expression" dxfId="12" priority="9" stopIfTrue="1">
      <formula>OR($N$429:$N444=1)</formula>
    </cfRule>
  </conditionalFormatting>
  <conditionalFormatting sqref="V468:V477">
    <cfRule type="expression" dxfId="11" priority="7" stopIfTrue="1">
      <formula>OR($M$429:$M444=1)</formula>
    </cfRule>
  </conditionalFormatting>
  <conditionalFormatting sqref="P615:P623 P625:P633 P635:P643 P645:P653 P655:P663 P665:P673 P675:P683 P685:P693 P695:P703">
    <cfRule type="expression" dxfId="10" priority="5" stopIfTrue="1">
      <formula>AND(P615&gt;$R615,NOT(OR($N$430:$N$61090=1)))</formula>
    </cfRule>
  </conditionalFormatting>
  <conditionalFormatting sqref="N614:N703 P614:P703">
    <cfRule type="expression" dxfId="9" priority="6" stopIfTrue="1">
      <formula>AND(N614&lt;$S614,NOT(OR($N$430:$N$61090=1)))</formula>
    </cfRule>
  </conditionalFormatting>
  <conditionalFormatting sqref="N604:N613">
    <cfRule type="expression" dxfId="8" priority="3" stopIfTrue="1">
      <formula>AND(N604&lt;$S604,OFFSET($M$430,$AD604,$AC604,1,1)&gt;0)</formula>
    </cfRule>
  </conditionalFormatting>
  <conditionalFormatting sqref="P604:P613">
    <cfRule type="expression" dxfId="7" priority="4" stopIfTrue="1">
      <formula>AND(P604&gt;$T604,OFFSET($M$430,$AD604,$AC604,1,1)&gt;0)</formula>
    </cfRule>
  </conditionalFormatting>
  <conditionalFormatting sqref="J468:N477 P468:Q477 T468:T477">
    <cfRule type="expression" dxfId="6" priority="2" stopIfTrue="1">
      <formula>OR($M$429:$M444=1)</formula>
    </cfRule>
  </conditionalFormatting>
  <conditionalFormatting sqref="O468:O477">
    <cfRule type="expression" dxfId="5"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abSelected="1" topLeftCell="A6" zoomScale="70" zoomScaleNormal="70" workbookViewId="0">
      <pane xSplit="9" ySplit="16" topLeftCell="J90" activePane="bottomRight" state="frozen"/>
      <selection activeCell="A6" sqref="A6"/>
      <selection pane="topRight" activeCell="J6" sqref="J6"/>
      <selection pane="bottomLeft" activeCell="A22" sqref="A22"/>
      <selection pane="bottomRight" activeCell="O90" sqref="O90"/>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1" width="10.28515625" style="76" customWidth="1"/>
    <col min="12" max="12" width="11.7109375" style="76" customWidth="1"/>
    <col min="13"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customHeight="1" outlineLevel="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customHeight="1" outlineLevel="1" x14ac:dyDescent="0.25">
      <c r="A18" s="376"/>
      <c r="B18" s="385"/>
      <c r="C18" s="378">
        <f>INT($C$6)+1.045</f>
        <v>2.0449999999999999</v>
      </c>
      <c r="D18" s="403"/>
      <c r="E18" s="460"/>
      <c r="F18" s="460"/>
      <c r="G18" s="403"/>
      <c r="H18" s="408" t="s">
        <v>436</v>
      </c>
      <c r="I18" s="619">
        <v>44674.448414814797</v>
      </c>
      <c r="J18" s="1073" t="s">
        <v>1149</v>
      </c>
      <c r="K18" s="1074"/>
      <c r="L18" s="1074"/>
      <c r="M18" s="1074"/>
      <c r="N18" s="1074"/>
      <c r="O18" s="1074"/>
      <c r="P18" s="1074"/>
      <c r="Q18" s="1074"/>
      <c r="R18" s="1074"/>
      <c r="S18" s="1074"/>
      <c r="T18" s="1074"/>
      <c r="U18" s="1074"/>
      <c r="V18" s="1074"/>
      <c r="W18" s="1074"/>
      <c r="X18" s="1075"/>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customHeight="1" outlineLevel="1" x14ac:dyDescent="0.25">
      <c r="A21" s="376"/>
      <c r="B21" s="385"/>
      <c r="C21" s="378">
        <f>INT($C$6)+1.045</f>
        <v>2.0449999999999999</v>
      </c>
      <c r="D21" s="403"/>
      <c r="E21" s="460"/>
      <c r="F21" s="460"/>
      <c r="G21" s="403"/>
      <c r="H21" s="408" t="s">
        <v>437</v>
      </c>
      <c r="I21" s="504">
        <v>44654.751766203699</v>
      </c>
      <c r="J21" s="1076" t="s">
        <v>1100</v>
      </c>
      <c r="K21" s="1076"/>
      <c r="L21" s="1076"/>
      <c r="M21" s="1076"/>
      <c r="N21" s="1076"/>
      <c r="O21" s="1076"/>
      <c r="P21" s="1076"/>
      <c r="Q21" s="1076"/>
      <c r="R21" s="1076"/>
      <c r="S21" s="1076"/>
      <c r="T21" s="1076"/>
      <c r="U21" s="1076"/>
      <c r="V21" s="1076"/>
      <c r="W21" s="1076"/>
      <c r="X21" s="1076"/>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outlineLevel="4" x14ac:dyDescent="0.25">
      <c r="A49" s="376"/>
      <c r="B49" s="385" t="s">
        <v>432</v>
      </c>
      <c r="C49" s="378">
        <f>INT(MAX($C$51:$C$179))+1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466</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467</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468</v>
      </c>
      <c r="J65" s="431"/>
      <c r="K65" s="431" t="s">
        <v>469</v>
      </c>
      <c r="L65" s="431"/>
      <c r="M65" s="431" t="s">
        <v>470</v>
      </c>
      <c r="N65" s="431"/>
      <c r="O65" s="431" t="s">
        <v>471</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9" customFormat="1" outlineLevel="3" x14ac:dyDescent="0.25">
      <c r="A66" s="376"/>
      <c r="B66" s="385"/>
      <c r="C66" s="378">
        <v>3</v>
      </c>
      <c r="D66" s="403"/>
      <c r="E66" s="460"/>
      <c r="F66" s="460"/>
      <c r="G66" s="403"/>
      <c r="H66" s="410" t="s">
        <v>472</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472</v>
      </c>
      <c r="I67" s="1029">
        <f t="shared" ref="I67:P67" si="0">MIN(363,INT((I66 - DATE(YEAR(I66),1,1))))+364*(YEAR(I66)-i_startyear)</f>
        <v>0</v>
      </c>
      <c r="J67" s="1029">
        <f t="shared" si="0"/>
        <v>0</v>
      </c>
      <c r="K67" s="1029">
        <f t="shared" si="0"/>
        <v>0</v>
      </c>
      <c r="L67" s="1029">
        <f t="shared" si="0"/>
        <v>0</v>
      </c>
      <c r="M67" s="1029">
        <f t="shared" si="0"/>
        <v>0</v>
      </c>
      <c r="N67" s="1029">
        <f t="shared" si="0"/>
        <v>0</v>
      </c>
      <c r="O67" s="1029">
        <f t="shared" si="0"/>
        <v>0</v>
      </c>
      <c r="P67" s="1029">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438</v>
      </c>
      <c r="AP68" s="388"/>
      <c r="AQ68" s="376"/>
      <c r="AR68" s="376"/>
      <c r="AS68" s="376"/>
    </row>
    <row r="69" spans="1:45" outlineLevel="1" x14ac:dyDescent="0.25">
      <c r="A69" s="376"/>
      <c r="B69" s="385"/>
      <c r="C69" s="378">
        <f>INT($C$40)+1</f>
        <v>2</v>
      </c>
      <c r="D69" s="403"/>
      <c r="E69" s="460"/>
      <c r="F69" s="460"/>
      <c r="G69" s="403"/>
      <c r="H69" s="420" t="s">
        <v>473</v>
      </c>
      <c r="I69" s="421"/>
      <c r="J69" s="422"/>
      <c r="K69" s="434" t="s">
        <v>474</v>
      </c>
      <c r="L69" s="434" t="s">
        <v>475</v>
      </c>
      <c r="M69" s="435"/>
      <c r="N69" s="436"/>
      <c r="O69" s="391" t="s">
        <v>476</v>
      </c>
      <c r="P69" s="391"/>
      <c r="Q69" s="391" t="s">
        <v>477</v>
      </c>
      <c r="R69" s="391"/>
      <c r="S69" s="437" t="s">
        <v>22</v>
      </c>
      <c r="T69" s="422"/>
      <c r="U69" s="865" t="s">
        <v>478</v>
      </c>
      <c r="V69" s="391" t="s">
        <v>998</v>
      </c>
      <c r="W69" s="422"/>
      <c r="X69" s="436" t="s">
        <v>480</v>
      </c>
      <c r="Y69" s="438" t="s">
        <v>479</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481</v>
      </c>
      <c r="I70" s="437" t="s">
        <v>482</v>
      </c>
      <c r="J70" s="436"/>
      <c r="K70" s="434"/>
      <c r="L70" s="434" t="s">
        <v>483</v>
      </c>
      <c r="M70" s="435"/>
      <c r="N70" s="436"/>
      <c r="O70" s="437" t="s">
        <v>485</v>
      </c>
      <c r="P70" s="437" t="s">
        <v>486</v>
      </c>
      <c r="Q70" s="437" t="s">
        <v>485</v>
      </c>
      <c r="R70" s="437" t="s">
        <v>486</v>
      </c>
      <c r="S70" s="437" t="s">
        <v>484</v>
      </c>
      <c r="T70" s="436" t="s">
        <v>487</v>
      </c>
      <c r="U70" s="436" t="s">
        <v>488</v>
      </c>
      <c r="V70" s="437" t="s">
        <v>999</v>
      </c>
      <c r="W70" s="436"/>
      <c r="X70" s="436" t="s">
        <v>489</v>
      </c>
      <c r="Y70" s="782" t="s">
        <v>468</v>
      </c>
      <c r="Z70" s="782"/>
      <c r="AA70" s="782"/>
      <c r="AB70" s="782" t="s">
        <v>469</v>
      </c>
      <c r="AC70" s="782"/>
      <c r="AD70" s="782"/>
      <c r="AE70" s="782" t="s">
        <v>471</v>
      </c>
      <c r="AF70" s="782"/>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434</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769</v>
      </c>
      <c r="Y72" s="408"/>
      <c r="Z72" s="408"/>
      <c r="AA72" s="408"/>
      <c r="AB72" s="408"/>
      <c r="AC72" s="408"/>
      <c r="AD72" s="408"/>
      <c r="AE72" s="408"/>
      <c r="AF72" s="408"/>
      <c r="AG72" s="408"/>
      <c r="AH72" s="408" t="s">
        <v>1146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768</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482</v>
      </c>
      <c r="J74" s="424" t="s">
        <v>165</v>
      </c>
      <c r="K74" s="424" t="s">
        <v>164</v>
      </c>
      <c r="L74" s="424" t="s">
        <v>475</v>
      </c>
      <c r="M74" s="408"/>
      <c r="N74" s="677" t="s">
        <v>852</v>
      </c>
      <c r="O74" s="1053" t="s">
        <v>851</v>
      </c>
      <c r="P74" s="965"/>
      <c r="Q74" s="965"/>
      <c r="R74" s="965"/>
      <c r="S74" s="965"/>
      <c r="T74" s="966"/>
      <c r="U74" s="408"/>
      <c r="V74" s="864"/>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848</v>
      </c>
      <c r="J75" s="424">
        <v>0</v>
      </c>
      <c r="K75" s="616">
        <f>Periods!F21</f>
        <v>43549</v>
      </c>
      <c r="L75" s="617">
        <f t="shared" ref="L75:L106" ca="1" si="1">IF(K76-K75&gt;0,K76-K75,OFFSET(K76,-i_p6_len,0)+365-K75)</f>
        <v>21</v>
      </c>
      <c r="M75" s="770"/>
      <c r="N75" s="411">
        <f>COUNT(J75:J84)</f>
        <v>10</v>
      </c>
      <c r="O75" s="768">
        <v>164</v>
      </c>
      <c r="P75" s="768">
        <v>283.7</v>
      </c>
      <c r="Q75" s="441">
        <v>0.76</v>
      </c>
      <c r="R75" s="441">
        <v>0.76</v>
      </c>
      <c r="S75" s="985"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43570</v>
      </c>
      <c r="L76" s="617">
        <f t="shared" ca="1" si="1"/>
        <v>47</v>
      </c>
      <c r="M76" s="770"/>
      <c r="N76" s="408"/>
      <c r="O76" s="768">
        <v>348</v>
      </c>
      <c r="P76" s="768">
        <v>558.4</v>
      </c>
      <c r="Q76" s="441">
        <v>0.76</v>
      </c>
      <c r="R76" s="441">
        <v>0.76800000000000002</v>
      </c>
      <c r="S76" s="985" cm="1">
        <f t="array" ref="S76">INDEX([0]!i_pasture_stage_p6z,$J76+1,ROUNDDOWN((ROW($J76)-ROW($J$75))/i_p6_len,0)+1)</f>
        <v>1</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43617</v>
      </c>
      <c r="L77" s="617">
        <f t="shared" ca="1" si="1"/>
        <v>65</v>
      </c>
      <c r="M77" s="770"/>
      <c r="N77" s="408"/>
      <c r="O77" s="768">
        <v>782</v>
      </c>
      <c r="P77" s="768">
        <v>1254.7</v>
      </c>
      <c r="Q77" s="441">
        <v>0.77</v>
      </c>
      <c r="R77" s="441">
        <v>0.77700000000000002</v>
      </c>
      <c r="S77" s="985"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43682</v>
      </c>
      <c r="L78" s="617">
        <f t="shared" ca="1" si="1"/>
        <v>35</v>
      </c>
      <c r="M78" s="770"/>
      <c r="N78" s="408"/>
      <c r="O78" s="768">
        <v>1275</v>
      </c>
      <c r="P78" s="768">
        <v>2048.9</v>
      </c>
      <c r="Q78" s="441">
        <v>0.77400000000000002</v>
      </c>
      <c r="R78" s="441">
        <v>0.77400000000000002</v>
      </c>
      <c r="S78" s="985"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43717</v>
      </c>
      <c r="L79" s="617">
        <f t="shared" ca="1" si="1"/>
        <v>28</v>
      </c>
      <c r="M79" s="770"/>
      <c r="N79" s="408"/>
      <c r="O79" s="768">
        <v>1850</v>
      </c>
      <c r="P79" s="768">
        <v>2935.7</v>
      </c>
      <c r="Q79" s="441">
        <v>0.76</v>
      </c>
      <c r="R79" s="441">
        <v>0.77</v>
      </c>
      <c r="S79" s="985" cm="1">
        <f t="array" ref="S79">INDEX([0]!i_pasture_stage_p6z,$J79+1,ROUNDDOWN((ROW($J79)-ROW($J$75))/i_p6_len,0)+1)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43745</v>
      </c>
      <c r="L80" s="617">
        <f t="shared" ca="1" si="1"/>
        <v>42</v>
      </c>
      <c r="M80" s="770"/>
      <c r="N80" s="408"/>
      <c r="O80" s="425">
        <v>2600</v>
      </c>
      <c r="P80" s="425">
        <v>4055.2</v>
      </c>
      <c r="Q80" s="441">
        <v>0.72</v>
      </c>
      <c r="R80" s="441">
        <v>0.73499999999999999</v>
      </c>
      <c r="S80" s="985" cm="1">
        <f t="array" ref="S80">INDEX([0]!i_pasture_stage_p6z,$J80+1,ROUNDDOWN((ROW($J80)-ROW($J$75))/i_p6_len,0)+1)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43787</v>
      </c>
      <c r="L81" s="617">
        <f t="shared" ca="1" si="1"/>
        <v>35</v>
      </c>
      <c r="M81" s="770"/>
      <c r="N81" s="408"/>
      <c r="O81" s="425">
        <v>3000</v>
      </c>
      <c r="P81" s="425">
        <v>4749.8</v>
      </c>
      <c r="Q81" s="441">
        <v>0.7</v>
      </c>
      <c r="R81" s="441">
        <v>0.71</v>
      </c>
      <c r="S81" s="985" cm="1">
        <f t="array" ref="S81">INDEX([0]!i_pasture_stage_p6z,$J81+1,ROUNDDOWN((ROW($J81)-ROW($J$75))/i_p6_len,0)+1)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43822</v>
      </c>
      <c r="L82" s="617">
        <f t="shared" ca="1" si="1"/>
        <v>33</v>
      </c>
      <c r="M82" s="770"/>
      <c r="N82" s="408"/>
      <c r="O82" s="425">
        <v>2750</v>
      </c>
      <c r="P82" s="425">
        <v>4446</v>
      </c>
      <c r="Q82" s="441">
        <v>0.65</v>
      </c>
      <c r="R82" s="441">
        <v>0.7</v>
      </c>
      <c r="S82" s="985" cm="1">
        <f t="array" ref="S82">INDEX([0]!i_pasture_stage_p6z,$J82+1,ROUNDDOWN((ROW($J82)-ROW($J$75))/i_p6_len,0)+1)</f>
        <v>1</v>
      </c>
      <c r="T82" s="441">
        <v>0.3</v>
      </c>
      <c r="U82" s="425">
        <v>10</v>
      </c>
      <c r="V82" s="441">
        <v>0</v>
      </c>
      <c r="W82" s="408"/>
      <c r="X82" s="601">
        <v>1</v>
      </c>
      <c r="Y82" s="604">
        <v>50</v>
      </c>
      <c r="Z82" s="425">
        <v>50</v>
      </c>
      <c r="AA82" s="425">
        <v>50</v>
      </c>
      <c r="AB82" s="425">
        <v>400</v>
      </c>
      <c r="AC82" s="425">
        <v>400</v>
      </c>
      <c r="AD82" s="425">
        <v>400</v>
      </c>
      <c r="AE82" s="425">
        <v>400</v>
      </c>
      <c r="AF82" s="605">
        <v>400</v>
      </c>
      <c r="AG82" s="605">
        <v>400</v>
      </c>
      <c r="AH82" s="408"/>
      <c r="AI82" s="408" t="s">
        <v>848</v>
      </c>
      <c r="AJ82" s="408" t="s">
        <v>848</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43855</v>
      </c>
      <c r="L83" s="617">
        <f t="shared" ca="1" si="1"/>
        <v>31</v>
      </c>
      <c r="M83" s="770"/>
      <c r="N83" s="408"/>
      <c r="O83" s="425">
        <v>2000</v>
      </c>
      <c r="P83" s="425">
        <v>4246.3</v>
      </c>
      <c r="Q83" s="441">
        <v>0.63</v>
      </c>
      <c r="R83" s="441">
        <v>0.7</v>
      </c>
      <c r="S83" s="985" cm="1">
        <f t="array" ref="S83">INDEX([0]!i_pasture_stage_p6z,$J83+1,ROUNDDOWN((ROW($J83)-ROW($J$75))/i_p6_len,0)+1)</f>
        <v>1</v>
      </c>
      <c r="T83" s="441">
        <v>0.3</v>
      </c>
      <c r="U83" s="425">
        <v>10</v>
      </c>
      <c r="V83" s="441">
        <v>0.05</v>
      </c>
      <c r="W83" s="408"/>
      <c r="X83" s="601">
        <v>1</v>
      </c>
      <c r="Y83" s="604">
        <v>50</v>
      </c>
      <c r="Z83" s="425">
        <v>50</v>
      </c>
      <c r="AA83" s="425">
        <v>50</v>
      </c>
      <c r="AB83" s="425">
        <v>400</v>
      </c>
      <c r="AC83" s="425">
        <v>400</v>
      </c>
      <c r="AD83" s="425">
        <v>400</v>
      </c>
      <c r="AE83" s="425">
        <v>400</v>
      </c>
      <c r="AF83" s="605">
        <v>400</v>
      </c>
      <c r="AG83" s="605">
        <v>400</v>
      </c>
      <c r="AH83" s="408"/>
      <c r="AI83" s="408" t="s">
        <v>1150</v>
      </c>
      <c r="AJ83" s="408" t="s">
        <v>1173</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5">
        <f>Periods!F30</f>
        <v>43886</v>
      </c>
      <c r="L84" s="673">
        <f t="shared" ca="1" si="1"/>
        <v>28</v>
      </c>
      <c r="M84" s="770"/>
      <c r="N84" s="477"/>
      <c r="O84" s="769">
        <v>1000</v>
      </c>
      <c r="P84" s="769">
        <v>4000</v>
      </c>
      <c r="Q84" s="658">
        <v>0.6</v>
      </c>
      <c r="R84" s="658">
        <v>0.75</v>
      </c>
      <c r="S84" s="986" cm="1">
        <f t="array" ref="S84">INDEX([0]!i_pasture_stage_p6z,$J84+1,ROUNDDOWN((ROW($J84)-ROW($J$75))/i_p6_len,0)+1)</f>
        <v>1</v>
      </c>
      <c r="T84" s="658">
        <v>0.3</v>
      </c>
      <c r="U84" s="657">
        <v>10</v>
      </c>
      <c r="V84" s="441">
        <v>0.15</v>
      </c>
      <c r="W84" s="477"/>
      <c r="X84" s="601">
        <v>1</v>
      </c>
      <c r="Y84" s="659">
        <v>50</v>
      </c>
      <c r="Z84" s="657">
        <v>50</v>
      </c>
      <c r="AA84" s="657">
        <v>50</v>
      </c>
      <c r="AB84" s="657">
        <v>400</v>
      </c>
      <c r="AC84" s="657">
        <v>400</v>
      </c>
      <c r="AD84" s="657">
        <v>400</v>
      </c>
      <c r="AE84" s="657">
        <v>400</v>
      </c>
      <c r="AF84" s="660">
        <v>400</v>
      </c>
      <c r="AG84" s="660">
        <v>400</v>
      </c>
      <c r="AH84" s="408" t="s">
        <v>1151</v>
      </c>
      <c r="AI84" s="408" t="s">
        <v>1152</v>
      </c>
      <c r="AJ84" s="408" t="s">
        <v>1152</v>
      </c>
      <c r="AK84" s="408"/>
      <c r="AL84" s="408"/>
      <c r="AM84" s="408"/>
      <c r="AN84" s="408"/>
      <c r="AO84" s="403"/>
      <c r="AP84" s="388"/>
      <c r="AQ84" s="376"/>
      <c r="AR84" s="376"/>
      <c r="AS84" s="376"/>
    </row>
    <row r="85" spans="1:45" outlineLevel="2" x14ac:dyDescent="0.25">
      <c r="A85" s="376"/>
      <c r="B85" s="385"/>
      <c r="C85" s="378">
        <f t="shared" ref="C85" si="3">INT($C$40)+2</f>
        <v>3</v>
      </c>
      <c r="D85" s="403"/>
      <c r="E85" s="460"/>
      <c r="F85" s="460"/>
      <c r="G85" s="403"/>
      <c r="H85" s="424"/>
      <c r="I85" s="661" t="s">
        <v>789</v>
      </c>
      <c r="J85" s="661">
        <v>0</v>
      </c>
      <c r="K85" s="975">
        <f>Periods!G21</f>
        <v>43572</v>
      </c>
      <c r="L85" s="674">
        <f t="shared" ca="1" si="1"/>
        <v>21</v>
      </c>
      <c r="M85" s="663"/>
      <c r="N85" s="664"/>
      <c r="O85" s="989" cm="1">
        <f t="array" ref="O85">INDEX(O$75:O$84,$AI85,1)*(1-$AH85)+INDEX(O$75:O$84,$AJ85,1)*($AH85)</f>
        <v>366.468085106383</v>
      </c>
      <c r="P85" s="989" cm="1">
        <f t="array" ref="P85">INDEX(P$75:P$84,$AI85,1)*(1-$AH85)+INDEX(P$75:P$84,$AJ85,1)*($AH85)</f>
        <v>588.02978723404249</v>
      </c>
      <c r="Q85" s="991" cm="1">
        <f t="array" ref="Q85">INDEX(Q$75:Q$84,$AI85,1)*(1-$AH85)+INDEX(Q$75:Q$84,$AJ85,1)*($AH85)</f>
        <v>0.76042553191489359</v>
      </c>
      <c r="R85" s="991" cm="1">
        <f t="array" ref="R85">INDEX(R$75:R$84,$AI85,1)*(1-$AH85)+INDEX(R$75:R$84,$AJ85,1)*($AH85)</f>
        <v>0.76838297872340422</v>
      </c>
      <c r="S85" s="985" cm="1">
        <f t="array" ref="S85">INDEX([0]!i_pasture_stage_p6z,$J85+1,ROUNDDOWN((ROW($J85)-ROW($J$75))/i_p6_len,0)+1)</f>
        <v>0</v>
      </c>
      <c r="T85" s="994" cm="1">
        <f t="array" ref="T85">INDEX(T$75:T$84,$AI85,1)*(1-$AH85)+INDEX(T$75:T$84,$AJ85,1)*($AH85)</f>
        <v>0.3</v>
      </c>
      <c r="U85" s="987" cm="1">
        <f t="array" ref="U85">INDEX(U$75:U$84,$AI85,1)*(1-$AH85)+INDEX(U$75:U$84,$AJ85,1)*($AH85)</f>
        <v>10</v>
      </c>
      <c r="V85" s="994" cm="1">
        <f t="array" ref="V85">INDEX(V$75:V$84,$AI85,1)*(1-$AH85)+INDEX(V$75:V$84,$AJ85,1)*($AH85)</f>
        <v>4.7872340425531922E-2</v>
      </c>
      <c r="W85" s="664"/>
      <c r="X85" s="664"/>
      <c r="Y85" s="664"/>
      <c r="Z85" s="664"/>
      <c r="AA85" s="664"/>
      <c r="AB85" s="664"/>
      <c r="AC85" s="664"/>
      <c r="AD85" s="664"/>
      <c r="AE85" s="664"/>
      <c r="AF85" s="664"/>
      <c r="AG85" s="664"/>
      <c r="AH85" s="408">
        <f>IF(OR((INDEX($K$75:$K$84,$AI85,1)-INDEX($K$75:$K$84,$AJ85,1))=0,$K85&lt;INDEX($K$75:$K$84,$AJ85,1)),0,(INDEX($K$75:$K$84,$AI85,1)-$K85)/(INDEX($K$75:$K$84,$AI85,1)-INDEX($K$75:$K$84,$AJ85,1)))</f>
        <v>0.95744680851063835</v>
      </c>
      <c r="AI85" s="408">
        <f>MIN(9,MIN(i_p6_len,IF($K85&lt;INDEX(i_break_date,ROUNDDOWN((ROW($I85)-ROW($I$75))/i_p6_len,0)+1,1),i_p6_len,IFERROR(IFERROR(MATCH($K85,$K$75:$K$84,0),MATCH($K85,$K$75:$K$84,1)+1),1))))</f>
        <v>3</v>
      </c>
      <c r="AJ85" s="408">
        <f>MAX(1,AI85-1)</f>
        <v>2</v>
      </c>
      <c r="AK85" s="408"/>
      <c r="AL85" s="408"/>
      <c r="AM85" s="408"/>
      <c r="AN85" s="408"/>
      <c r="AO85" s="403"/>
      <c r="AP85" s="388"/>
      <c r="AQ85" s="376"/>
      <c r="AR85" s="376"/>
      <c r="AS85" s="376"/>
    </row>
    <row r="86" spans="1:45" outlineLevel="3" collapsed="1" x14ac:dyDescent="0.25">
      <c r="A86" s="376"/>
      <c r="B86" s="385"/>
      <c r="C86" s="378">
        <f t="shared" ref="C86:C139" si="4">INT($C$40)+3</f>
        <v>4</v>
      </c>
      <c r="D86" s="403"/>
      <c r="E86" s="460"/>
      <c r="F86" s="460"/>
      <c r="G86" s="403"/>
      <c r="H86" s="424"/>
      <c r="I86" s="424"/>
      <c r="J86" s="424">
        <v>1</v>
      </c>
      <c r="K86" s="616">
        <f>Periods!G22</f>
        <v>43593</v>
      </c>
      <c r="L86" s="617">
        <f ca="1">IF(K87-K86&gt;0,K87-K86,OFFSET(K87,-i_p6_len,0)+365-K86)</f>
        <v>35</v>
      </c>
      <c r="M86" s="440"/>
      <c r="N86" s="988"/>
      <c r="O86" s="990" cm="1">
        <f t="array" ref="O86">INDEX(O$75:O$84,$AI86,1)*(1-$AH86)+INDEX(O$75:O$84,$AJ86,1)*($AH86)</f>
        <v>560.38297872340422</v>
      </c>
      <c r="P86" s="990" cm="1">
        <f t="array" ref="P86">INDEX(P$75:P$84,$AI86,1)*(1-$AH86)+INDEX(P$75:P$84,$AJ86,1)*($AH86)</f>
        <v>899.14255319148936</v>
      </c>
      <c r="Q86" s="991" cm="1">
        <f t="array" ref="Q86">INDEX(Q$75:Q$84,$AI86,1)*(1-$AH86)+INDEX(Q$75:Q$84,$AJ86,1)*($AH86)</f>
        <v>0.76489361702127656</v>
      </c>
      <c r="R86" s="991" cm="1">
        <f t="array" ref="R86">INDEX(R$75:R$84,$AI86,1)*(1-$AH86)+INDEX(R$75:R$84,$AJ86,1)*($AH86)</f>
        <v>0.77240425531914902</v>
      </c>
      <c r="S86" s="985" cm="1">
        <f t="array" ref="S86">INDEX([0]!i_pasture_stage_p6z,$J86+1,ROUNDDOWN((ROW($J86)-ROW($J$75))/i_p6_len,0)+1)</f>
        <v>1</v>
      </c>
      <c r="T86" s="991" cm="1">
        <f t="array" ref="T86">INDEX(T$75:T$84,$AI86,1)*(1-$AH86)+INDEX(T$75:T$84,$AJ86,1)*($AH86)</f>
        <v>0.3</v>
      </c>
      <c r="U86" s="985" cm="1">
        <f t="array" ref="U86">INDEX(U$75:U$84,$AI86,1)*(1-$AH86)+INDEX(U$75:U$84,$AJ86,1)*($AH86)</f>
        <v>10</v>
      </c>
      <c r="V86" s="991" cm="1">
        <f t="array" ref="V86">INDEX(V$75:V$84,$AI86,1)*(1-$AH86)+INDEX(V$75:V$84,$AJ86,1)*($AH86)</f>
        <v>2.553191489361702E-2</v>
      </c>
      <c r="W86" s="408"/>
      <c r="X86" s="408"/>
      <c r="Y86" s="408"/>
      <c r="Z86" s="408"/>
      <c r="AA86" s="408"/>
      <c r="AB86" s="408"/>
      <c r="AC86" s="408"/>
      <c r="AD86" s="408"/>
      <c r="AE86" s="408"/>
      <c r="AF86" s="408"/>
      <c r="AG86" s="408"/>
      <c r="AH86" s="408">
        <f t="shared" ref="AH86:AH149" si="5">IF(OR((INDEX($K$75:$K$84,$AI86,1)-INDEX($K$75:$K$84,$AJ86,1))=0,$K86&lt;INDEX($K$75:$K$84,$AJ86,1)),0,(INDEX($K$75:$K$84,$AI86,1)-$K86)/(INDEX($K$75:$K$84,$AI86,1)-INDEX($K$75:$K$84,$AJ86,1)))</f>
        <v>0.51063829787234039</v>
      </c>
      <c r="AI86" s="408">
        <f>MIN(9,MIN(i_p6_len,IF($K86&lt;INDEX(i_break_date,ROUNDDOWN((ROW($I86)-ROW($I$75))/i_p6_len,0)+1,1),i_p6_len,IFERROR(IFERROR(MATCH($K86,$K$75:$K$84,0),MATCH($K86,$K$75:$K$84,1)+1),1))))</f>
        <v>3</v>
      </c>
      <c r="AJ86" s="408">
        <f t="shared" ref="AJ86:AJ149" si="6">MAX(1,AI86-1)</f>
        <v>2</v>
      </c>
      <c r="AK86" s="408"/>
      <c r="AL86" s="408"/>
      <c r="AM86" s="408"/>
      <c r="AN86" s="408"/>
      <c r="AO86" s="403"/>
      <c r="AP86" s="388"/>
      <c r="AQ86" s="376"/>
      <c r="AR86" s="376"/>
      <c r="AS86" s="376"/>
    </row>
    <row r="87" spans="1:45" outlineLevel="3" x14ac:dyDescent="0.25">
      <c r="A87" s="376"/>
      <c r="B87" s="385"/>
      <c r="C87" s="378">
        <f t="shared" si="4"/>
        <v>4</v>
      </c>
      <c r="D87" s="403"/>
      <c r="E87" s="460"/>
      <c r="F87" s="460"/>
      <c r="G87" s="403"/>
      <c r="H87" s="424"/>
      <c r="I87" s="424"/>
      <c r="J87" s="424">
        <v>2</v>
      </c>
      <c r="K87" s="616">
        <f>Periods!G23</f>
        <v>43628</v>
      </c>
      <c r="L87" s="617">
        <f t="shared" ca="1" si="1"/>
        <v>56</v>
      </c>
      <c r="M87" s="440"/>
      <c r="N87" s="988"/>
      <c r="O87" s="990" cm="1">
        <f t="array" ref="O87">INDEX(O$75:O$84,$AI87,1)*(1-$AH87)+INDEX(O$75:O$84,$AJ87,1)*($AH87)</f>
        <v>865.43076923076922</v>
      </c>
      <c r="P87" s="990" cm="1">
        <f t="array" ref="P87">INDEX(P$75:P$84,$AI87,1)*(1-$AH87)+INDEX(P$75:P$84,$AJ87,1)*($AH87)</f>
        <v>1389.103076923077</v>
      </c>
      <c r="Q87" s="991" cm="1">
        <f t="array" ref="Q87">INDEX(Q$75:Q$84,$AI87,1)*(1-$AH87)+INDEX(Q$75:Q$84,$AJ87,1)*($AH87)</f>
        <v>0.77067692307692315</v>
      </c>
      <c r="R87" s="991" cm="1">
        <f t="array" ref="R87">INDEX(R$75:R$84,$AI87,1)*(1-$AH87)+INDEX(R$75:R$84,$AJ87,1)*($AH87)</f>
        <v>0.7764923076923077</v>
      </c>
      <c r="S87" s="985" cm="1">
        <f t="array" ref="S87">INDEX([0]!i_pasture_stage_p6z,$J87+1,ROUNDDOWN((ROW($J87)-ROW($J$75))/i_p6_len,0)+1)</f>
        <v>1</v>
      </c>
      <c r="T87" s="991" cm="1">
        <f t="array" ref="T87">INDEX(T$75:T$84,$AI87,1)*(1-$AH87)+INDEX(T$75:T$84,$AJ87,1)*($AH87)</f>
        <v>0.3</v>
      </c>
      <c r="U87" s="985" cm="1">
        <f t="array" ref="U87">INDEX(U$75:U$84,$AI87,1)*(1-$AH87)+INDEX(U$75:U$84,$AJ87,1)*($AH87)</f>
        <v>10</v>
      </c>
      <c r="V87" s="991" cm="1">
        <f t="array" ref="V87">INDEX(V$75:V$84,$AI87,1)*(1-$AH87)+INDEX(V$75:V$84,$AJ87,1)*($AH87)</f>
        <v>0</v>
      </c>
      <c r="W87" s="408"/>
      <c r="X87" s="408"/>
      <c r="Y87" s="408"/>
      <c r="Z87" s="408"/>
      <c r="AA87" s="408"/>
      <c r="AB87" s="408"/>
      <c r="AC87" s="408"/>
      <c r="AD87" s="408"/>
      <c r="AE87" s="408"/>
      <c r="AF87" s="408"/>
      <c r="AG87" s="408"/>
      <c r="AH87" s="408">
        <f t="shared" si="5"/>
        <v>0.83076923076923082</v>
      </c>
      <c r="AI87" s="408">
        <f>MIN(9,MIN(i_p6_len,IF($K87&lt;INDEX(i_break_date,ROUNDDOWN((ROW($I87)-ROW($I$75))/i_p6_len,0)+1,1),i_p6_len,IFERROR(IFERROR(MATCH($K87,$K$75:$K$84,0),MATCH($K87,$K$75:$K$84,1)+1),1))))</f>
        <v>4</v>
      </c>
      <c r="AJ87" s="408">
        <f t="shared" si="6"/>
        <v>3</v>
      </c>
      <c r="AK87" s="408"/>
      <c r="AL87" s="408"/>
      <c r="AM87" s="408"/>
      <c r="AN87" s="408"/>
      <c r="AO87" s="403"/>
      <c r="AP87" s="388"/>
      <c r="AQ87" s="376"/>
      <c r="AR87" s="376"/>
      <c r="AS87" s="376"/>
    </row>
    <row r="88" spans="1:45" outlineLevel="3" x14ac:dyDescent="0.25">
      <c r="A88" s="376"/>
      <c r="B88" s="385"/>
      <c r="C88" s="378">
        <f t="shared" si="4"/>
        <v>4</v>
      </c>
      <c r="D88" s="403"/>
      <c r="E88" s="460"/>
      <c r="F88" s="460"/>
      <c r="G88" s="403"/>
      <c r="H88" s="424"/>
      <c r="I88" s="424"/>
      <c r="J88" s="424">
        <v>3</v>
      </c>
      <c r="K88" s="616">
        <f>Periods!G24</f>
        <v>43684</v>
      </c>
      <c r="L88" s="617">
        <f t="shared" ca="1" si="1"/>
        <v>49</v>
      </c>
      <c r="M88" s="440"/>
      <c r="N88" s="988"/>
      <c r="O88" s="990" cm="1">
        <f t="array" ref="O88">INDEX(O$75:O$84,$AI88,1)*(1-$AH88)+INDEX(O$75:O$84,$AJ88,1)*($AH88)</f>
        <v>1307.8571428571429</v>
      </c>
      <c r="P88" s="990" cm="1">
        <f t="array" ref="P88">INDEX(P$75:P$84,$AI88,1)*(1-$AH88)+INDEX(P$75:P$84,$AJ88,1)*($AH88)</f>
        <v>2099.5742857142859</v>
      </c>
      <c r="Q88" s="991" cm="1">
        <f t="array" ref="Q88">INDEX(Q$75:Q$84,$AI88,1)*(1-$AH88)+INDEX(Q$75:Q$84,$AJ88,1)*($AH88)</f>
        <v>0.77320000000000011</v>
      </c>
      <c r="R88" s="991" cm="1">
        <f t="array" ref="R88">INDEX(R$75:R$84,$AI88,1)*(1-$AH88)+INDEX(R$75:R$84,$AJ88,1)*($AH88)</f>
        <v>0.77377142857142867</v>
      </c>
      <c r="S88" s="985" cm="1">
        <f t="array" ref="S88">INDEX([0]!i_pasture_stage_p6z,$J88+1,ROUNDDOWN((ROW($J88)-ROW($J$75))/i_p6_len,0)+1)</f>
        <v>1</v>
      </c>
      <c r="T88" s="991" cm="1">
        <f t="array" ref="T88">INDEX(T$75:T$84,$AI88,1)*(1-$AH88)+INDEX(T$75:T$84,$AJ88,1)*($AH88)</f>
        <v>0.3</v>
      </c>
      <c r="U88" s="985" cm="1">
        <f t="array" ref="U88">INDEX(U$75:U$84,$AI88,1)*(1-$AH88)+INDEX(U$75:U$84,$AJ88,1)*($AH88)</f>
        <v>10</v>
      </c>
      <c r="V88" s="991" cm="1">
        <f t="array" ref="V88">INDEX(V$75:V$84,$AI88,1)*(1-$AH88)+INDEX(V$75:V$84,$AJ88,1)*($AH88)</f>
        <v>0</v>
      </c>
      <c r="W88" s="408"/>
      <c r="X88" s="408"/>
      <c r="Y88" s="408"/>
      <c r="Z88" s="408"/>
      <c r="AA88" s="408"/>
      <c r="AB88" s="408"/>
      <c r="AC88" s="408"/>
      <c r="AD88" s="408"/>
      <c r="AE88" s="408"/>
      <c r="AF88" s="408"/>
      <c r="AG88" s="408"/>
      <c r="AH88" s="408">
        <f t="shared" si="5"/>
        <v>0.94285714285714284</v>
      </c>
      <c r="AI88" s="408">
        <f>MIN(9,MIN(i_p6_len,IF($K88&lt;INDEX(i_break_date,ROUNDDOWN((ROW($I88)-ROW($I$75))/i_p6_len,0)+1,1),i_p6_len,IFERROR(IFERROR(MATCH($K88,$K$75:$K$84,0),MATCH($K88,$K$75:$K$84,1)+1),1))))</f>
        <v>5</v>
      </c>
      <c r="AJ88" s="408">
        <f t="shared" si="6"/>
        <v>4</v>
      </c>
      <c r="AK88" s="408"/>
      <c r="AL88" s="408"/>
      <c r="AM88" s="408"/>
      <c r="AN88" s="408"/>
      <c r="AO88" s="403"/>
      <c r="AP88" s="388"/>
      <c r="AQ88" s="376"/>
      <c r="AR88" s="376"/>
      <c r="AS88" s="376"/>
    </row>
    <row r="89" spans="1:45" outlineLevel="3" x14ac:dyDescent="0.25">
      <c r="A89" s="376"/>
      <c r="B89" s="385"/>
      <c r="C89" s="378">
        <f t="shared" si="4"/>
        <v>4</v>
      </c>
      <c r="D89" s="403"/>
      <c r="E89" s="460"/>
      <c r="F89" s="460"/>
      <c r="G89" s="403"/>
      <c r="H89" s="424"/>
      <c r="I89" s="424"/>
      <c r="J89" s="424">
        <v>4</v>
      </c>
      <c r="K89" s="616">
        <f>Periods!G25</f>
        <v>43733</v>
      </c>
      <c r="L89" s="617">
        <f t="shared" ca="1" si="1"/>
        <v>20</v>
      </c>
      <c r="M89" s="440"/>
      <c r="N89" s="988"/>
      <c r="O89" s="990" cm="1">
        <f t="array" ref="O89">INDEX(O$75:O$84,$AI89,1)*(1-$AH89)+INDEX(O$75:O$84,$AJ89,1)*($AH89)</f>
        <v>2278.5714285714284</v>
      </c>
      <c r="P89" s="990" cm="1">
        <f t="array" ref="P89">INDEX(P$75:P$84,$AI89,1)*(1-$AH89)+INDEX(P$75:P$84,$AJ89,1)*($AH89)</f>
        <v>3575.4142857142851</v>
      </c>
      <c r="Q89" s="991" cm="1">
        <f t="array" ref="Q89">INDEX(Q$75:Q$84,$AI89,1)*(1-$AH89)+INDEX(Q$75:Q$84,$AJ89,1)*($AH89)</f>
        <v>0.7371428571428571</v>
      </c>
      <c r="R89" s="991" cm="1">
        <f t="array" ref="R89">INDEX(R$75:R$84,$AI89,1)*(1-$AH89)+INDEX(R$75:R$84,$AJ89,1)*($AH89)</f>
        <v>0.75</v>
      </c>
      <c r="S89" s="985" cm="1">
        <f t="array" ref="S89">INDEX([0]!i_pasture_stage_p6z,$J89+1,ROUNDDOWN((ROW($J89)-ROW($J$75))/i_p6_len,0)+1)</f>
        <v>1</v>
      </c>
      <c r="T89" s="991" cm="1">
        <f t="array" ref="T89">INDEX(T$75:T$84,$AI89,1)*(1-$AH89)+INDEX(T$75:T$84,$AJ89,1)*($AH89)</f>
        <v>0.29999999999999993</v>
      </c>
      <c r="U89" s="985" cm="1">
        <f t="array" ref="U89">INDEX(U$75:U$84,$AI89,1)*(1-$AH89)+INDEX(U$75:U$84,$AJ89,1)*($AH89)</f>
        <v>10</v>
      </c>
      <c r="V89" s="991" cm="1">
        <f t="array" ref="V89">INDEX(V$75:V$84,$AI89,1)*(1-$AH89)+INDEX(V$75:V$84,$AJ89,1)*($AH89)</f>
        <v>0</v>
      </c>
      <c r="W89" s="408"/>
      <c r="X89" s="408"/>
      <c r="Y89" s="408"/>
      <c r="Z89" s="408"/>
      <c r="AA89" s="408"/>
      <c r="AB89" s="408"/>
      <c r="AC89" s="408"/>
      <c r="AD89" s="408"/>
      <c r="AE89" s="408"/>
      <c r="AF89" s="408"/>
      <c r="AG89" s="408"/>
      <c r="AH89" s="408">
        <f t="shared" si="5"/>
        <v>0.42857142857142855</v>
      </c>
      <c r="AI89" s="408">
        <f>MIN(9,MIN(i_p6_len,IF($K89&lt;INDEX(i_break_date,ROUNDDOWN((ROW($I89)-ROW($I$75))/i_p6_len,0)+1,1),i_p6_len,IFERROR(IFERROR(MATCH($K89,$K$75:$K$84,0),MATCH($K89,$K$75:$K$84,1)+1),1))))</f>
        <v>6</v>
      </c>
      <c r="AJ89" s="408">
        <f t="shared" si="6"/>
        <v>5</v>
      </c>
      <c r="AK89" s="408"/>
      <c r="AL89" s="408"/>
      <c r="AM89" s="408"/>
      <c r="AN89" s="408"/>
      <c r="AO89" s="403"/>
      <c r="AP89" s="388"/>
      <c r="AQ89" s="376"/>
      <c r="AR89" s="376"/>
      <c r="AS89" s="376"/>
    </row>
    <row r="90" spans="1:45" outlineLevel="3" x14ac:dyDescent="0.25">
      <c r="A90" s="376"/>
      <c r="B90" s="385"/>
      <c r="C90" s="378">
        <f t="shared" si="4"/>
        <v>4</v>
      </c>
      <c r="D90" s="403"/>
      <c r="E90" s="460"/>
      <c r="F90" s="460"/>
      <c r="G90" s="403"/>
      <c r="H90" s="424"/>
      <c r="I90" s="424"/>
      <c r="J90" s="424">
        <v>5</v>
      </c>
      <c r="K90" s="616">
        <f>Periods!G26</f>
        <v>43753</v>
      </c>
      <c r="L90" s="617">
        <f t="shared" ca="1" si="1"/>
        <v>31</v>
      </c>
      <c r="M90" s="440"/>
      <c r="N90" s="988"/>
      <c r="O90" s="990" cm="1">
        <f t="array" ref="O90">INDEX(O$75:O$84,$AI90,1)*(1-$AH90)+INDEX(O$75:O$84,$AJ90,1)*($AH90)</f>
        <v>2676.1904761904761</v>
      </c>
      <c r="P90" s="990" cm="1">
        <f t="array" ref="P90">INDEX(P$75:P$84,$AI90,1)*(1-$AH90)+INDEX(P$75:P$84,$AJ90,1)*($AH90)</f>
        <v>4187.5047619047618</v>
      </c>
      <c r="Q90" s="991" cm="1">
        <f t="array" ref="Q90">INDEX(Q$75:Q$84,$AI90,1)*(1-$AH90)+INDEX(Q$75:Q$84,$AJ90,1)*($AH90)</f>
        <v>0.71619047619047616</v>
      </c>
      <c r="R90" s="991" cm="1">
        <f t="array" ref="R90">INDEX(R$75:R$84,$AI90,1)*(1-$AH90)+INDEX(R$75:R$84,$AJ90,1)*($AH90)</f>
        <v>0.73023809523809513</v>
      </c>
      <c r="S90" s="985" cm="1">
        <f t="array" ref="S90">INDEX([0]!i_pasture_stage_p6z,$J90+1,ROUNDDOWN((ROW($J90)-ROW($J$75))/i_p6_len,0)+1)</f>
        <v>1</v>
      </c>
      <c r="T90" s="991" cm="1">
        <f t="array" ref="T90">INDEX(T$75:T$84,$AI90,1)*(1-$AH90)+INDEX(T$75:T$84,$AJ90,1)*($AH90)</f>
        <v>0.3</v>
      </c>
      <c r="U90" s="985" cm="1">
        <f t="array" ref="U90">INDEX(U$75:U$84,$AI90,1)*(1-$AH90)+INDEX(U$75:U$84,$AJ90,1)*($AH90)</f>
        <v>10</v>
      </c>
      <c r="V90" s="991" cm="1">
        <f t="array" ref="V90">INDEX(V$75:V$84,$AI90,1)*(1-$AH90)+INDEX(V$75:V$84,$AJ90,1)*($AH90)</f>
        <v>0</v>
      </c>
      <c r="W90" s="408"/>
      <c r="X90" s="408"/>
      <c r="Y90" s="408"/>
      <c r="Z90" s="408"/>
      <c r="AA90" s="408"/>
      <c r="AB90" s="408"/>
      <c r="AC90" s="408"/>
      <c r="AD90" s="408"/>
      <c r="AE90" s="408"/>
      <c r="AF90" s="408"/>
      <c r="AG90" s="408"/>
      <c r="AH90" s="408">
        <f t="shared" si="5"/>
        <v>0.80952380952380953</v>
      </c>
      <c r="AI90" s="408">
        <f>MIN(9,MIN(i_p6_len,IF($K90&lt;INDEX(i_break_date,ROUNDDOWN((ROW($I90)-ROW($I$75))/i_p6_len,0)+1,1),i_p6_len,IFERROR(IFERROR(MATCH($K90,$K$75:$K$84,0),MATCH($K90,$K$75:$K$84,1)+1),1))))</f>
        <v>7</v>
      </c>
      <c r="AJ90" s="408">
        <f t="shared" si="6"/>
        <v>6</v>
      </c>
      <c r="AK90" s="408"/>
      <c r="AL90" s="408"/>
      <c r="AM90" s="408"/>
      <c r="AN90" s="408"/>
      <c r="AO90" s="403"/>
      <c r="AP90" s="388"/>
      <c r="AQ90" s="376"/>
      <c r="AR90" s="376"/>
      <c r="AS90" s="376"/>
    </row>
    <row r="91" spans="1:45" outlineLevel="3" x14ac:dyDescent="0.25">
      <c r="A91" s="376"/>
      <c r="B91" s="385"/>
      <c r="C91" s="378">
        <f t="shared" si="4"/>
        <v>4</v>
      </c>
      <c r="D91" s="403"/>
      <c r="E91" s="460"/>
      <c r="F91" s="460"/>
      <c r="G91" s="403"/>
      <c r="H91" s="424"/>
      <c r="I91" s="424"/>
      <c r="J91" s="424">
        <v>6</v>
      </c>
      <c r="K91" s="616">
        <f>Periods!G27</f>
        <v>43784</v>
      </c>
      <c r="L91" s="617">
        <f t="shared" ca="1" si="1"/>
        <v>68</v>
      </c>
      <c r="M91" s="440"/>
      <c r="N91" s="988"/>
      <c r="O91" s="990" cm="1">
        <f t="array" ref="O91">INDEX(O$75:O$84,$AI91,1)*(1-$AH91)+INDEX(O$75:O$84,$AJ91,1)*($AH91)</f>
        <v>2971.4285714285716</v>
      </c>
      <c r="P91" s="990" cm="1">
        <f t="array" ref="P91">INDEX(P$75:P$84,$AI91,1)*(1-$AH91)+INDEX(P$75:P$84,$AJ91,1)*($AH91)</f>
        <v>4700.1857142857152</v>
      </c>
      <c r="Q91" s="991" cm="1">
        <f t="array" ref="Q91">INDEX(Q$75:Q$84,$AI91,1)*(1-$AH91)+INDEX(Q$75:Q$84,$AJ91,1)*($AH91)</f>
        <v>0.7014285714285714</v>
      </c>
      <c r="R91" s="991" cm="1">
        <f t="array" ref="R91">INDEX(R$75:R$84,$AI91,1)*(1-$AH91)+INDEX(R$75:R$84,$AJ91,1)*($AH91)</f>
        <v>0.71178571428571424</v>
      </c>
      <c r="S91" s="985" cm="1">
        <f t="array" ref="S91">INDEX([0]!i_pasture_stage_p6z,$J91+1,ROUNDDOWN((ROW($J91)-ROW($J$75))/i_p6_len,0)+1)</f>
        <v>1</v>
      </c>
      <c r="T91" s="991" cm="1">
        <f t="array" ref="T91">INDEX(T$75:T$84,$AI91,1)*(1-$AH91)+INDEX(T$75:T$84,$AJ91,1)*($AH91)</f>
        <v>0.3</v>
      </c>
      <c r="U91" s="985" cm="1">
        <f t="array" ref="U91">INDEX(U$75:U$84,$AI91,1)*(1-$AH91)+INDEX(U$75:U$84,$AJ91,1)*($AH91)</f>
        <v>10</v>
      </c>
      <c r="V91" s="991" cm="1">
        <f t="array" ref="V91">INDEX(V$75:V$84,$AI91,1)*(1-$AH91)+INDEX(V$75:V$84,$AJ91,1)*($AH91)</f>
        <v>0</v>
      </c>
      <c r="W91" s="408"/>
      <c r="X91" s="408"/>
      <c r="Y91" s="408"/>
      <c r="Z91" s="408"/>
      <c r="AA91" s="408"/>
      <c r="AB91" s="408"/>
      <c r="AC91" s="408"/>
      <c r="AD91" s="408"/>
      <c r="AE91" s="408"/>
      <c r="AF91" s="408"/>
      <c r="AG91" s="408"/>
      <c r="AH91" s="408">
        <f t="shared" si="5"/>
        <v>7.1428571428571425E-2</v>
      </c>
      <c r="AI91" s="408">
        <f>MIN(9,MIN(i_p6_len,IF($K91&lt;INDEX(i_break_date,ROUNDDOWN((ROW($I91)-ROW($I$75))/i_p6_len,0)+1,1),i_p6_len,IFERROR(IFERROR(MATCH($K91,$K$75:$K$84,0),MATCH($K91,$K$75:$K$84,1)+1),1))))</f>
        <v>7</v>
      </c>
      <c r="AJ91" s="408">
        <f t="shared" si="6"/>
        <v>6</v>
      </c>
      <c r="AK91" s="408"/>
      <c r="AL91" s="408"/>
      <c r="AM91" s="408"/>
      <c r="AN91" s="408"/>
      <c r="AO91" s="403"/>
      <c r="AP91" s="388"/>
      <c r="AQ91" s="376"/>
      <c r="AR91" s="376"/>
      <c r="AS91" s="376"/>
    </row>
    <row r="92" spans="1:45" outlineLevel="3" x14ac:dyDescent="0.25">
      <c r="A92" s="376"/>
      <c r="B92" s="385"/>
      <c r="C92" s="378">
        <f t="shared" si="4"/>
        <v>4</v>
      </c>
      <c r="D92" s="403"/>
      <c r="E92" s="460"/>
      <c r="F92" s="460"/>
      <c r="G92" s="403"/>
      <c r="H92" s="424"/>
      <c r="I92" s="424"/>
      <c r="J92" s="424">
        <v>7</v>
      </c>
      <c r="K92" s="616">
        <f>Periods!G28</f>
        <v>43852</v>
      </c>
      <c r="L92" s="617">
        <f t="shared" ca="1" si="1"/>
        <v>39</v>
      </c>
      <c r="M92" s="440"/>
      <c r="N92" s="408"/>
      <c r="O92" s="990" cm="1">
        <f t="array" ref="O92">INDEX(O$75:O$84,$AI92,1)*(1-$AH92)+INDEX(O$75:O$84,$AJ92,1)*($AH92)</f>
        <v>2068.181818181818</v>
      </c>
      <c r="P92" s="990" cm="1">
        <f t="array" ref="P92">INDEX(P$75:P$84,$AI92,1)*(1-$AH92)+INDEX(P$75:P$84,$AJ92,1)*($AH92)</f>
        <v>4264.454545454546</v>
      </c>
      <c r="Q92" s="991" cm="1">
        <f t="array" ref="Q92">INDEX(Q$75:Q$84,$AI92,1)*(1-$AH92)+INDEX(Q$75:Q$84,$AJ92,1)*($AH92)</f>
        <v>0.63181818181818183</v>
      </c>
      <c r="R92" s="991" cm="1">
        <f t="array" ref="R92">INDEX(R$75:R$84,$AI92,1)*(1-$AH92)+INDEX(R$75:R$84,$AJ92,1)*($AH92)</f>
        <v>0.7</v>
      </c>
      <c r="S92" s="985" cm="1">
        <f t="array" ref="S92">INDEX([0]!i_pasture_stage_p6z,$J92+1,ROUNDDOWN((ROW($J92)-ROW($J$75))/i_p6_len,0)+1)</f>
        <v>1</v>
      </c>
      <c r="T92" s="991" cm="1">
        <f t="array" ref="T92">INDEX(T$75:T$84,$AI92,1)*(1-$AH92)+INDEX(T$75:T$84,$AJ92,1)*($AH92)</f>
        <v>0.3</v>
      </c>
      <c r="U92" s="985" cm="1">
        <f t="array" ref="U92">INDEX(U$75:U$84,$AI92,1)*(1-$AH92)+INDEX(U$75:U$84,$AJ92,1)*($AH92)</f>
        <v>10</v>
      </c>
      <c r="V92" s="991" cm="1">
        <f t="array" ref="V92">INDEX(V$75:V$84,$AI92,1)*(1-$AH92)+INDEX(V$75:V$84,$AJ92,1)*($AH92)</f>
        <v>4.5454545454545456E-2</v>
      </c>
      <c r="W92" s="408"/>
      <c r="X92" s="408"/>
      <c r="Y92" s="408"/>
      <c r="Z92" s="408"/>
      <c r="AA92" s="408"/>
      <c r="AB92" s="408"/>
      <c r="AC92" s="408"/>
      <c r="AD92" s="408"/>
      <c r="AE92" s="408"/>
      <c r="AF92" s="408"/>
      <c r="AG92" s="408"/>
      <c r="AH92" s="408">
        <f t="shared" si="5"/>
        <v>9.0909090909090912E-2</v>
      </c>
      <c r="AI92" s="408">
        <f>MIN(9,MIN(i_p6_len,IF($K92&lt;INDEX(i_break_date,ROUNDDOWN((ROW($I92)-ROW($I$75))/i_p6_len,0)+1,1),i_p6_len,IFERROR(IFERROR(MATCH($K92,$K$75:$K$84,0),MATCH($K92,$K$75:$K$84,1)+1),1))))</f>
        <v>9</v>
      </c>
      <c r="AJ92" s="408">
        <f t="shared" si="6"/>
        <v>8</v>
      </c>
      <c r="AK92" s="408"/>
      <c r="AL92" s="408"/>
      <c r="AM92" s="408"/>
      <c r="AN92" s="408"/>
      <c r="AO92" s="403"/>
      <c r="AP92" s="388"/>
      <c r="AQ92" s="376"/>
      <c r="AR92" s="376"/>
      <c r="AS92" s="376"/>
    </row>
    <row r="93" spans="1:45" outlineLevel="3" x14ac:dyDescent="0.25">
      <c r="A93" s="376"/>
      <c r="B93" s="385"/>
      <c r="C93" s="378">
        <f t="shared" si="4"/>
        <v>4</v>
      </c>
      <c r="D93" s="403"/>
      <c r="E93" s="460"/>
      <c r="F93" s="460"/>
      <c r="G93" s="403"/>
      <c r="H93" s="424"/>
      <c r="I93" s="424"/>
      <c r="J93" s="424">
        <v>8</v>
      </c>
      <c r="K93" s="616">
        <f>Periods!G29</f>
        <v>43891</v>
      </c>
      <c r="L93" s="617">
        <f t="shared" ca="1" si="1"/>
        <v>31</v>
      </c>
      <c r="M93" s="440"/>
      <c r="N93" s="408"/>
      <c r="O93" s="990" cm="1">
        <f t="array" ref="O93">INDEX(O$75:O$84,$AI93,1)*(1-$AH93)+INDEX(O$75:O$84,$AJ93,1)*($AH93)</f>
        <v>1181.818181818182</v>
      </c>
      <c r="P93" s="990" cm="1">
        <f t="array" ref="P93">INDEX(P$75:P$84,$AI93,1)*(1-$AH93)+INDEX(P$75:P$84,$AJ93,1)*($AH93)</f>
        <v>4028.4454545454555</v>
      </c>
      <c r="Q93" s="991" cm="1">
        <f t="array" ref="Q93">INDEX(Q$75:Q$84,$AI93,1)*(1-$AH93)+INDEX(Q$75:Q$84,$AJ93,1)*($AH93)</f>
        <v>0.60818181818181805</v>
      </c>
      <c r="R93" s="991" cm="1">
        <f t="array" ref="R93">INDEX(R$75:R$84,$AI93,1)*(1-$AH93)+INDEX(R$75:R$84,$AJ93,1)*($AH93)</f>
        <v>0.69999999999999984</v>
      </c>
      <c r="S93" s="985" cm="1">
        <f t="array" ref="S93">INDEX([0]!i_pasture_stage_p6z,$J93+1,ROUNDDOWN((ROW($J93)-ROW($J$75))/i_p6_len,0)+1)</f>
        <v>1</v>
      </c>
      <c r="T93" s="991" cm="1">
        <f t="array" ref="T93">INDEX(T$75:T$84,$AI93,1)*(1-$AH93)+INDEX(T$75:T$84,$AJ93,1)*($AH93)</f>
        <v>0.3</v>
      </c>
      <c r="U93" s="985" cm="1">
        <f t="array" ref="U93">INDEX(U$75:U$84,$AI93,1)*(1-$AH93)+INDEX(U$75:U$84,$AJ93,1)*($AH93)</f>
        <v>9.9999999999999982</v>
      </c>
      <c r="V93" s="991" cm="1">
        <f t="array" ref="V93">INDEX(V$75:V$84,$AI93,1)*(1-$AH93)+INDEX(V$75:V$84,$AJ93,1)*($AH93)</f>
        <v>0.10454545454545455</v>
      </c>
      <c r="W93" s="408"/>
      <c r="X93" s="408"/>
      <c r="Y93" s="408"/>
      <c r="Z93" s="408"/>
      <c r="AA93" s="408"/>
      <c r="AB93" s="408"/>
      <c r="AC93" s="408"/>
      <c r="AD93" s="408"/>
      <c r="AE93" s="408"/>
      <c r="AF93" s="408"/>
      <c r="AG93" s="408"/>
      <c r="AH93" s="408">
        <f t="shared" si="5"/>
        <v>-1.0909090909090908</v>
      </c>
      <c r="AI93" s="408">
        <f>MIN(9,MIN(i_p6_len,IF($K93&lt;INDEX(i_break_date,ROUNDDOWN((ROW($I93)-ROW($I$75))/i_p6_len,0)+1,1),i_p6_len,IFERROR(IFERROR(MATCH($K93,$K$75:$K$84,0),MATCH($K93,$K$75:$K$84,1)+1),1))))</f>
        <v>9</v>
      </c>
      <c r="AJ93" s="408">
        <f t="shared" si="6"/>
        <v>8</v>
      </c>
      <c r="AK93" s="408"/>
      <c r="AL93" s="408"/>
      <c r="AM93" s="408"/>
      <c r="AN93" s="408"/>
      <c r="AO93" s="403"/>
      <c r="AP93" s="388"/>
      <c r="AQ93" s="376"/>
      <c r="AR93" s="376"/>
      <c r="AS93" s="376"/>
    </row>
    <row r="94" spans="1:45" outlineLevel="3" x14ac:dyDescent="0.25">
      <c r="A94" s="376"/>
      <c r="B94" s="385"/>
      <c r="C94" s="378">
        <f t="shared" si="4"/>
        <v>4</v>
      </c>
      <c r="D94" s="403"/>
      <c r="E94" s="460"/>
      <c r="F94" s="460"/>
      <c r="G94" s="403"/>
      <c r="H94" s="424"/>
      <c r="I94" s="476"/>
      <c r="J94" s="476">
        <v>9</v>
      </c>
      <c r="K94" s="655">
        <f>Periods!G30</f>
        <v>43922</v>
      </c>
      <c r="L94" s="673">
        <f t="shared" ca="1" si="1"/>
        <v>15</v>
      </c>
      <c r="M94" s="656"/>
      <c r="N94" s="477"/>
      <c r="O94" s="993" cm="1">
        <f t="array" ref="O94">INDEX(O$75:O$84,$AI94,1)*(1-$AH94)+INDEX(O$75:O$84,$AJ94,1)*($AH94)</f>
        <v>477.27272727272793</v>
      </c>
      <c r="P94" s="993" cm="1">
        <f t="array" ref="P94">INDEX(P$75:P$84,$AI94,1)*(1-$AH94)+INDEX(P$75:P$84,$AJ94,1)*($AH94)</f>
        <v>3840.8484848484859</v>
      </c>
      <c r="Q94" s="992" cm="1">
        <f t="array" ref="Q94">INDEX(Q$75:Q$84,$AI94,1)*(1-$AH94)+INDEX(Q$75:Q$84,$AJ94,1)*($AH94)</f>
        <v>0.58939393939393936</v>
      </c>
      <c r="R94" s="992" cm="1">
        <f t="array" ref="R94">INDEX(R$75:R$84,$AI94,1)*(1-$AH94)+INDEX(R$75:R$84,$AJ94,1)*($AH94)</f>
        <v>0.7</v>
      </c>
      <c r="S94" s="986" cm="1">
        <f t="array" ref="S94">INDEX([0]!i_pasture_stage_p6z,$J94+1,ROUNDDOWN((ROW($J94)-ROW($J$75))/i_p6_len,0)+1)</f>
        <v>1</v>
      </c>
      <c r="T94" s="992" cm="1">
        <f t="array" ref="T94">INDEX(T$75:T$84,$AI94,1)*(1-$AH94)+INDEX(T$75:T$84,$AJ94,1)*($AH94)</f>
        <v>0.30000000000000004</v>
      </c>
      <c r="U94" s="986" cm="1">
        <f t="array" ref="U94">INDEX(U$75:U$84,$AI94,1)*(1-$AH94)+INDEX(U$75:U$84,$AJ94,1)*($AH94)</f>
        <v>10</v>
      </c>
      <c r="V94" s="992" cm="1">
        <f t="array" ref="V94">INDEX(V$75:V$84,$AI94,1)*(1-$AH94)+INDEX(V$75:V$84,$AJ94,1)*($AH94)</f>
        <v>0.15151515151515152</v>
      </c>
      <c r="W94" s="477"/>
      <c r="X94" s="477"/>
      <c r="Y94" s="477"/>
      <c r="Z94" s="477"/>
      <c r="AA94" s="477"/>
      <c r="AB94" s="477"/>
      <c r="AC94" s="477"/>
      <c r="AD94" s="477"/>
      <c r="AE94" s="477"/>
      <c r="AF94" s="477"/>
      <c r="AG94" s="477"/>
      <c r="AH94" s="408">
        <f t="shared" si="5"/>
        <v>-2.0303030303030303</v>
      </c>
      <c r="AI94" s="408">
        <f>MIN(9,MIN(i_p6_len,IF($K94&lt;INDEX(i_break_date,ROUNDDOWN((ROW($I94)-ROW($I$75))/i_p6_len,0)+1,1),i_p6_len,IFERROR(IFERROR(MATCH($K94,$K$75:$K$84,0),MATCH($K94,$K$75:$K$84,1)+1),1))))</f>
        <v>9</v>
      </c>
      <c r="AJ94" s="408">
        <f t="shared" si="6"/>
        <v>8</v>
      </c>
      <c r="AK94" s="408"/>
      <c r="AL94" s="408"/>
      <c r="AM94" s="408"/>
      <c r="AN94" s="408"/>
      <c r="AO94" s="403"/>
      <c r="AP94" s="388"/>
      <c r="AQ94" s="376"/>
      <c r="AR94" s="376"/>
      <c r="AS94" s="376"/>
    </row>
    <row r="95" spans="1:45" outlineLevel="2" x14ac:dyDescent="0.25">
      <c r="A95" s="376"/>
      <c r="B95" s="385"/>
      <c r="C95" s="378">
        <f t="shared" ref="C95" si="7">INT($C$40)+2</f>
        <v>3</v>
      </c>
      <c r="D95" s="403"/>
      <c r="E95" s="460"/>
      <c r="F95" s="460"/>
      <c r="G95" s="403"/>
      <c r="H95" s="424"/>
      <c r="I95" s="661" t="s">
        <v>781</v>
      </c>
      <c r="J95" s="661">
        <v>0</v>
      </c>
      <c r="K95" s="662">
        <f>Periods!H21</f>
        <v>43572</v>
      </c>
      <c r="L95" s="674">
        <f t="shared" ca="1" si="1"/>
        <v>21</v>
      </c>
      <c r="M95" s="663"/>
      <c r="N95" s="664"/>
      <c r="O95" s="989" cm="1">
        <f t="array" ref="O95">INDEX(O$75:O$84,$AI95,1)*(1-$AH95)+INDEX(O$75:O$84,$AJ95,1)*($AH95)</f>
        <v>366.468085106383</v>
      </c>
      <c r="P95" s="989" cm="1">
        <f t="array" ref="P95">INDEX(P$75:P$84,$AI95,1)*(1-$AH95)+INDEX(P$75:P$84,$AJ95,1)*($AH95)</f>
        <v>588.02978723404249</v>
      </c>
      <c r="Q95" s="994" cm="1">
        <f t="array" ref="Q95">INDEX(Q$75:Q$84,$AI95,1)*(1-$AH95)+INDEX(Q$75:Q$84,$AJ95,1)*($AH95)</f>
        <v>0.76042553191489359</v>
      </c>
      <c r="R95" s="994" cm="1">
        <f t="array" ref="R95">INDEX(R$75:R$84,$AI95,1)*(1-$AH95)+INDEX(R$75:R$84,$AJ95,1)*($AH95)</f>
        <v>0.76838297872340422</v>
      </c>
      <c r="S95" s="987" cm="1">
        <f t="array" ref="S95">INDEX([0]!i_pasture_stage_p6z,$J95+1,ROUNDDOWN((ROW($J95)-ROW($J$75))/i_p6_len,0)+1)</f>
        <v>0</v>
      </c>
      <c r="T95" s="994" cm="1">
        <f t="array" ref="T95">INDEX(T$75:T$84,$AI95,1)*(1-$AH95)+INDEX(T$75:T$84,$AJ95,1)*($AH95)</f>
        <v>0.3</v>
      </c>
      <c r="U95" s="987" cm="1">
        <f t="array" ref="U95">INDEX(U$75:U$84,$AI95,1)*(1-$AH95)+INDEX(U$75:U$84,$AJ95,1)*($AH95)</f>
        <v>10</v>
      </c>
      <c r="V95" s="994" cm="1">
        <f t="array" ref="V95">INDEX(V$75:V$84,$AI95,1)*(1-$AH95)+INDEX(V$75:V$84,$AJ95,1)*($AH95)</f>
        <v>4.7872340425531922E-2</v>
      </c>
      <c r="W95" s="664"/>
      <c r="X95" s="664"/>
      <c r="Y95" s="664"/>
      <c r="Z95" s="664"/>
      <c r="AA95" s="664"/>
      <c r="AB95" s="664"/>
      <c r="AC95" s="664"/>
      <c r="AD95" s="664"/>
      <c r="AE95" s="664"/>
      <c r="AF95" s="664"/>
      <c r="AG95" s="664"/>
      <c r="AH95" s="408">
        <f t="shared" si="5"/>
        <v>0.95744680851063835</v>
      </c>
      <c r="AI95" s="408">
        <f>MIN(9,MIN(i_p6_len,IF($K95&lt;INDEX(i_break_date,ROUNDDOWN((ROW($I95)-ROW($I$75))/i_p6_len,0)+1,1),i_p6_len,IFERROR(IFERROR(MATCH($K95,$K$75:$K$84,0),MATCH($K95,$K$75:$K$84,1)+1),1))))</f>
        <v>3</v>
      </c>
      <c r="AJ95" s="408">
        <f t="shared" si="6"/>
        <v>2</v>
      </c>
      <c r="AK95" s="408"/>
      <c r="AL95" s="408"/>
      <c r="AM95" s="408"/>
      <c r="AN95" s="408"/>
      <c r="AO95" s="403"/>
      <c r="AP95" s="388"/>
      <c r="AQ95" s="376"/>
      <c r="AR95" s="376"/>
      <c r="AS95" s="376"/>
    </row>
    <row r="96" spans="1:45" outlineLevel="3" collapsed="1" x14ac:dyDescent="0.25">
      <c r="A96" s="376"/>
      <c r="B96" s="385"/>
      <c r="C96" s="378">
        <f t="shared" si="4"/>
        <v>4</v>
      </c>
      <c r="D96" s="403"/>
      <c r="E96" s="460"/>
      <c r="F96" s="460"/>
      <c r="G96" s="403"/>
      <c r="H96" s="424"/>
      <c r="I96" s="424"/>
      <c r="J96" s="424">
        <v>1</v>
      </c>
      <c r="K96" s="616">
        <f>Periods!H22</f>
        <v>43593</v>
      </c>
      <c r="L96" s="617">
        <f t="shared" ca="1" si="1"/>
        <v>35</v>
      </c>
      <c r="M96" s="440"/>
      <c r="N96" s="408"/>
      <c r="O96" s="990" cm="1">
        <f t="array" ref="O96">INDEX(O$75:O$84,$AI96,1)*(1-$AH96)+INDEX(O$75:O$84,$AJ96,1)*($AH96)</f>
        <v>560.38297872340422</v>
      </c>
      <c r="P96" s="990" cm="1">
        <f t="array" ref="P96">INDEX(P$75:P$84,$AI96,1)*(1-$AH96)+INDEX(P$75:P$84,$AJ96,1)*($AH96)</f>
        <v>899.14255319148936</v>
      </c>
      <c r="Q96" s="991" cm="1">
        <f t="array" ref="Q96">INDEX(Q$75:Q$84,$AI96,1)*(1-$AH96)+INDEX(Q$75:Q$84,$AJ96,1)*($AH96)</f>
        <v>0.76489361702127656</v>
      </c>
      <c r="R96" s="991" cm="1">
        <f t="array" ref="R96">INDEX(R$75:R$84,$AI96,1)*(1-$AH96)+INDEX(R$75:R$84,$AJ96,1)*($AH96)</f>
        <v>0.77240425531914902</v>
      </c>
      <c r="S96" s="985" cm="1">
        <f t="array" ref="S96">INDEX([0]!i_pasture_stage_p6z,$J96+1,ROUNDDOWN((ROW($J96)-ROW($J$75))/i_p6_len,0)+1)</f>
        <v>1</v>
      </c>
      <c r="T96" s="991" cm="1">
        <f t="array" ref="T96">INDEX(T$75:T$84,$AI96,1)*(1-$AH96)+INDEX(T$75:T$84,$AJ96,1)*($AH96)</f>
        <v>0.3</v>
      </c>
      <c r="U96" s="985" cm="1">
        <f t="array" ref="U96">INDEX(U$75:U$84,$AI96,1)*(1-$AH96)+INDEX(U$75:U$84,$AJ96,1)*($AH96)</f>
        <v>10</v>
      </c>
      <c r="V96" s="991" cm="1">
        <f t="array" ref="V96">INDEX(V$75:V$84,$AI96,1)*(1-$AH96)+INDEX(V$75:V$84,$AJ96,1)*($AH96)</f>
        <v>2.553191489361702E-2</v>
      </c>
      <c r="W96" s="408"/>
      <c r="X96" s="408"/>
      <c r="Y96" s="408"/>
      <c r="Z96" s="408"/>
      <c r="AA96" s="408"/>
      <c r="AB96" s="408"/>
      <c r="AC96" s="408"/>
      <c r="AD96" s="408"/>
      <c r="AE96" s="408"/>
      <c r="AF96" s="408"/>
      <c r="AG96" s="408"/>
      <c r="AH96" s="408">
        <f t="shared" si="5"/>
        <v>0.51063829787234039</v>
      </c>
      <c r="AI96" s="408">
        <f>MIN(9,MIN(i_p6_len,IF($K96&lt;INDEX(i_break_date,ROUNDDOWN((ROW($I96)-ROW($I$75))/i_p6_len,0)+1,1),i_p6_len,IFERROR(IFERROR(MATCH($K96,$K$75:$K$84,0),MATCH($K96,$K$75:$K$84,1)+1),1))))</f>
        <v>3</v>
      </c>
      <c r="AJ96" s="408">
        <f t="shared" si="6"/>
        <v>2</v>
      </c>
      <c r="AK96" s="408"/>
      <c r="AL96" s="408"/>
      <c r="AM96" s="408"/>
      <c r="AN96" s="408"/>
      <c r="AO96" s="403"/>
      <c r="AP96" s="388"/>
      <c r="AQ96" s="376"/>
      <c r="AR96" s="376"/>
      <c r="AS96" s="376"/>
    </row>
    <row r="97" spans="1:45" outlineLevel="3" x14ac:dyDescent="0.25">
      <c r="A97" s="376"/>
      <c r="B97" s="385"/>
      <c r="C97" s="378">
        <f t="shared" si="4"/>
        <v>4</v>
      </c>
      <c r="D97" s="403"/>
      <c r="E97" s="460"/>
      <c r="F97" s="460"/>
      <c r="G97" s="403"/>
      <c r="H97" s="424"/>
      <c r="I97" s="424"/>
      <c r="J97" s="424">
        <v>2</v>
      </c>
      <c r="K97" s="616">
        <f>Periods!H23</f>
        <v>43628</v>
      </c>
      <c r="L97" s="617">
        <f t="shared" ca="1" si="1"/>
        <v>56</v>
      </c>
      <c r="M97" s="440"/>
      <c r="N97" s="408"/>
      <c r="O97" s="990" cm="1">
        <f t="array" ref="O97">INDEX(O$75:O$84,$AI97,1)*(1-$AH97)+INDEX(O$75:O$84,$AJ97,1)*($AH97)</f>
        <v>865.43076923076922</v>
      </c>
      <c r="P97" s="990" cm="1">
        <f t="array" ref="P97">INDEX(P$75:P$84,$AI97,1)*(1-$AH97)+INDEX(P$75:P$84,$AJ97,1)*($AH97)</f>
        <v>1389.103076923077</v>
      </c>
      <c r="Q97" s="991" cm="1">
        <f t="array" ref="Q97">INDEX(Q$75:Q$84,$AI97,1)*(1-$AH97)+INDEX(Q$75:Q$84,$AJ97,1)*($AH97)</f>
        <v>0.77067692307692315</v>
      </c>
      <c r="R97" s="991" cm="1">
        <f t="array" ref="R97">INDEX(R$75:R$84,$AI97,1)*(1-$AH97)+INDEX(R$75:R$84,$AJ97,1)*($AH97)</f>
        <v>0.7764923076923077</v>
      </c>
      <c r="S97" s="985" cm="1">
        <f t="array" ref="S97">INDEX([0]!i_pasture_stage_p6z,$J97+1,ROUNDDOWN((ROW($J97)-ROW($J$75))/i_p6_len,0)+1)</f>
        <v>1</v>
      </c>
      <c r="T97" s="991" cm="1">
        <f t="array" ref="T97">INDEX(T$75:T$84,$AI97,1)*(1-$AH97)+INDEX(T$75:T$84,$AJ97,1)*($AH97)</f>
        <v>0.3</v>
      </c>
      <c r="U97" s="985" cm="1">
        <f t="array" ref="U97">INDEX(U$75:U$84,$AI97,1)*(1-$AH97)+INDEX(U$75:U$84,$AJ97,1)*($AH97)</f>
        <v>10</v>
      </c>
      <c r="V97" s="991" cm="1">
        <f t="array" ref="V97">INDEX(V$75:V$84,$AI97,1)*(1-$AH97)+INDEX(V$75:V$84,$AJ97,1)*($AH97)</f>
        <v>0</v>
      </c>
      <c r="W97" s="408"/>
      <c r="X97" s="408"/>
      <c r="Y97" s="408"/>
      <c r="Z97" s="408"/>
      <c r="AA97" s="408"/>
      <c r="AB97" s="408"/>
      <c r="AC97" s="408"/>
      <c r="AD97" s="408"/>
      <c r="AE97" s="408"/>
      <c r="AF97" s="408"/>
      <c r="AG97" s="408"/>
      <c r="AH97" s="408">
        <f t="shared" si="5"/>
        <v>0.83076923076923082</v>
      </c>
      <c r="AI97" s="408">
        <f>MIN(9,MIN(i_p6_len,IF($K97&lt;INDEX(i_break_date,ROUNDDOWN((ROW($I97)-ROW($I$75))/i_p6_len,0)+1,1),i_p6_len,IFERROR(IFERROR(MATCH($K97,$K$75:$K$84,0),MATCH($K97,$K$75:$K$84,1)+1),1))))</f>
        <v>4</v>
      </c>
      <c r="AJ97" s="408">
        <f t="shared" si="6"/>
        <v>3</v>
      </c>
      <c r="AK97" s="408"/>
      <c r="AL97" s="408"/>
      <c r="AM97" s="408"/>
      <c r="AN97" s="408"/>
      <c r="AO97" s="403"/>
      <c r="AP97" s="388"/>
      <c r="AQ97" s="376"/>
      <c r="AR97" s="376"/>
      <c r="AS97" s="376"/>
    </row>
    <row r="98" spans="1:45" outlineLevel="3" x14ac:dyDescent="0.25">
      <c r="A98" s="376"/>
      <c r="B98" s="385"/>
      <c r="C98" s="378">
        <f t="shared" si="4"/>
        <v>4</v>
      </c>
      <c r="D98" s="403"/>
      <c r="E98" s="460"/>
      <c r="F98" s="460"/>
      <c r="G98" s="403"/>
      <c r="H98" s="424"/>
      <c r="I98" s="424"/>
      <c r="J98" s="424">
        <v>3</v>
      </c>
      <c r="K98" s="616">
        <f>Periods!H24</f>
        <v>43684</v>
      </c>
      <c r="L98" s="617">
        <f t="shared" ca="1" si="1"/>
        <v>49</v>
      </c>
      <c r="M98" s="440"/>
      <c r="N98" s="408"/>
      <c r="O98" s="990" cm="1">
        <f t="array" ref="O98">INDEX(O$75:O$84,$AI98,1)*(1-$AH98)+INDEX(O$75:O$84,$AJ98,1)*($AH98)</f>
        <v>1307.8571428571429</v>
      </c>
      <c r="P98" s="990" cm="1">
        <f t="array" ref="P98">INDEX(P$75:P$84,$AI98,1)*(1-$AH98)+INDEX(P$75:P$84,$AJ98,1)*($AH98)</f>
        <v>2099.5742857142859</v>
      </c>
      <c r="Q98" s="991" cm="1">
        <f t="array" ref="Q98">INDEX(Q$75:Q$84,$AI98,1)*(1-$AH98)+INDEX(Q$75:Q$84,$AJ98,1)*($AH98)</f>
        <v>0.77320000000000011</v>
      </c>
      <c r="R98" s="991" cm="1">
        <f t="array" ref="R98">INDEX(R$75:R$84,$AI98,1)*(1-$AH98)+INDEX(R$75:R$84,$AJ98,1)*($AH98)</f>
        <v>0.77377142857142867</v>
      </c>
      <c r="S98" s="985" cm="1">
        <f t="array" ref="S98">INDEX([0]!i_pasture_stage_p6z,$J98+1,ROUNDDOWN((ROW($J98)-ROW($J$75))/i_p6_len,0)+1)</f>
        <v>1</v>
      </c>
      <c r="T98" s="991" cm="1">
        <f t="array" ref="T98">INDEX(T$75:T$84,$AI98,1)*(1-$AH98)+INDEX(T$75:T$84,$AJ98,1)*($AH98)</f>
        <v>0.3</v>
      </c>
      <c r="U98" s="985" cm="1">
        <f t="array" ref="U98">INDEX(U$75:U$84,$AI98,1)*(1-$AH98)+INDEX(U$75:U$84,$AJ98,1)*($AH98)</f>
        <v>10</v>
      </c>
      <c r="V98" s="991" cm="1">
        <f t="array" ref="V98">INDEX(V$75:V$84,$AI98,1)*(1-$AH98)+INDEX(V$75:V$84,$AJ98,1)*($AH98)</f>
        <v>0</v>
      </c>
      <c r="W98" s="408"/>
      <c r="X98" s="408"/>
      <c r="Y98" s="408"/>
      <c r="Z98" s="408"/>
      <c r="AA98" s="408"/>
      <c r="AB98" s="408"/>
      <c r="AC98" s="408"/>
      <c r="AD98" s="408"/>
      <c r="AE98" s="408"/>
      <c r="AF98" s="408"/>
      <c r="AG98" s="408"/>
      <c r="AH98" s="408">
        <f t="shared" si="5"/>
        <v>0.94285714285714284</v>
      </c>
      <c r="AI98" s="408">
        <f>MIN(9,MIN(i_p6_len,IF($K98&lt;INDEX(i_break_date,ROUNDDOWN((ROW($I98)-ROW($I$75))/i_p6_len,0)+1,1),i_p6_len,IFERROR(IFERROR(MATCH($K98,$K$75:$K$84,0),MATCH($K98,$K$75:$K$84,1)+1),1))))</f>
        <v>5</v>
      </c>
      <c r="AJ98" s="408">
        <f t="shared" si="6"/>
        <v>4</v>
      </c>
      <c r="AK98" s="408"/>
      <c r="AL98" s="408"/>
      <c r="AM98" s="408"/>
      <c r="AN98" s="408"/>
      <c r="AO98" s="403"/>
      <c r="AP98" s="388"/>
      <c r="AQ98" s="376"/>
      <c r="AR98" s="376"/>
      <c r="AS98" s="376"/>
    </row>
    <row r="99" spans="1:45" outlineLevel="3" x14ac:dyDescent="0.25">
      <c r="A99" s="376"/>
      <c r="B99" s="385"/>
      <c r="C99" s="378">
        <f t="shared" si="4"/>
        <v>4</v>
      </c>
      <c r="D99" s="403"/>
      <c r="E99" s="460"/>
      <c r="F99" s="460"/>
      <c r="G99" s="403"/>
      <c r="H99" s="424"/>
      <c r="I99" s="424"/>
      <c r="J99" s="424">
        <v>4</v>
      </c>
      <c r="K99" s="616">
        <f>Periods!H25</f>
        <v>43733</v>
      </c>
      <c r="L99" s="617">
        <f t="shared" ca="1" si="1"/>
        <v>20</v>
      </c>
      <c r="M99" s="440"/>
      <c r="N99" s="408"/>
      <c r="O99" s="990" cm="1">
        <f t="array" ref="O99">INDEX(O$75:O$84,$AI99,1)*(1-$AH99)+INDEX(O$75:O$84,$AJ99,1)*($AH99)</f>
        <v>2278.5714285714284</v>
      </c>
      <c r="P99" s="990" cm="1">
        <f t="array" ref="P99">INDEX(P$75:P$84,$AI99,1)*(1-$AH99)+INDEX(P$75:P$84,$AJ99,1)*($AH99)</f>
        <v>3575.4142857142851</v>
      </c>
      <c r="Q99" s="991" cm="1">
        <f t="array" ref="Q99">INDEX(Q$75:Q$84,$AI99,1)*(1-$AH99)+INDEX(Q$75:Q$84,$AJ99,1)*($AH99)</f>
        <v>0.7371428571428571</v>
      </c>
      <c r="R99" s="991" cm="1">
        <f t="array" ref="R99">INDEX(R$75:R$84,$AI99,1)*(1-$AH99)+INDEX(R$75:R$84,$AJ99,1)*($AH99)</f>
        <v>0.75</v>
      </c>
      <c r="S99" s="985" cm="1">
        <f t="array" ref="S99">INDEX([0]!i_pasture_stage_p6z,$J99+1,ROUNDDOWN((ROW($J99)-ROW($J$75))/i_p6_len,0)+1)</f>
        <v>1</v>
      </c>
      <c r="T99" s="991" cm="1">
        <f t="array" ref="T99">INDEX(T$75:T$84,$AI99,1)*(1-$AH99)+INDEX(T$75:T$84,$AJ99,1)*($AH99)</f>
        <v>0.29999999999999993</v>
      </c>
      <c r="U99" s="985" cm="1">
        <f t="array" ref="U99">INDEX(U$75:U$84,$AI99,1)*(1-$AH99)+INDEX(U$75:U$84,$AJ99,1)*($AH99)</f>
        <v>10</v>
      </c>
      <c r="V99" s="991" cm="1">
        <f t="array" ref="V99">INDEX(V$75:V$84,$AI99,1)*(1-$AH99)+INDEX(V$75:V$84,$AJ99,1)*($AH99)</f>
        <v>0</v>
      </c>
      <c r="W99" s="408"/>
      <c r="X99" s="408"/>
      <c r="Y99" s="408"/>
      <c r="Z99" s="408"/>
      <c r="AA99" s="408"/>
      <c r="AB99" s="408"/>
      <c r="AC99" s="408"/>
      <c r="AD99" s="408"/>
      <c r="AE99" s="408"/>
      <c r="AF99" s="408"/>
      <c r="AG99" s="408"/>
      <c r="AH99" s="408">
        <f t="shared" si="5"/>
        <v>0.42857142857142855</v>
      </c>
      <c r="AI99" s="408">
        <f>MIN(9,MIN(i_p6_len,IF($K99&lt;INDEX(i_break_date,ROUNDDOWN((ROW($I99)-ROW($I$75))/i_p6_len,0)+1,1),i_p6_len,IFERROR(IFERROR(MATCH($K99,$K$75:$K$84,0),MATCH($K99,$K$75:$K$84,1)+1),1))))</f>
        <v>6</v>
      </c>
      <c r="AJ99" s="408">
        <f t="shared" si="6"/>
        <v>5</v>
      </c>
      <c r="AK99" s="408"/>
      <c r="AL99" s="408"/>
      <c r="AM99" s="408"/>
      <c r="AN99" s="408"/>
      <c r="AO99" s="403"/>
      <c r="AP99" s="388"/>
      <c r="AQ99" s="376"/>
      <c r="AR99" s="376"/>
      <c r="AS99" s="376"/>
    </row>
    <row r="100" spans="1:45" outlineLevel="3" x14ac:dyDescent="0.25">
      <c r="A100" s="376"/>
      <c r="B100" s="385"/>
      <c r="C100" s="378">
        <f t="shared" si="4"/>
        <v>4</v>
      </c>
      <c r="D100" s="403"/>
      <c r="E100" s="460"/>
      <c r="F100" s="460"/>
      <c r="G100" s="403"/>
      <c r="H100" s="424"/>
      <c r="I100" s="424"/>
      <c r="J100" s="424">
        <v>5</v>
      </c>
      <c r="K100" s="616">
        <f>Periods!H26</f>
        <v>43753</v>
      </c>
      <c r="L100" s="617">
        <f t="shared" ca="1" si="1"/>
        <v>16</v>
      </c>
      <c r="M100" s="440"/>
      <c r="N100" s="408"/>
      <c r="O100" s="990" cm="1">
        <f t="array" ref="O100">INDEX(O$75:O$84,$AI100,1)*(1-$AH100)+INDEX(O$75:O$84,$AJ100,1)*($AH100)</f>
        <v>2676.1904761904761</v>
      </c>
      <c r="P100" s="990" cm="1">
        <f t="array" ref="P100">INDEX(P$75:P$84,$AI100,1)*(1-$AH100)+INDEX(P$75:P$84,$AJ100,1)*($AH100)</f>
        <v>4187.5047619047618</v>
      </c>
      <c r="Q100" s="991" cm="1">
        <f t="array" ref="Q100">INDEX(Q$75:Q$84,$AI100,1)*(1-$AH100)+INDEX(Q$75:Q$84,$AJ100,1)*($AH100)</f>
        <v>0.71619047619047616</v>
      </c>
      <c r="R100" s="991" cm="1">
        <f t="array" ref="R100">INDEX(R$75:R$84,$AI100,1)*(1-$AH100)+INDEX(R$75:R$84,$AJ100,1)*($AH100)</f>
        <v>0.73023809523809513</v>
      </c>
      <c r="S100" s="985" cm="1">
        <f t="array" ref="S100">INDEX([0]!i_pasture_stage_p6z,$J100+1,ROUNDDOWN((ROW($J100)-ROW($J$75))/i_p6_len,0)+1)</f>
        <v>1</v>
      </c>
      <c r="T100" s="991" cm="1">
        <f t="array" ref="T100">INDEX(T$75:T$84,$AI100,1)*(1-$AH100)+INDEX(T$75:T$84,$AJ100,1)*($AH100)</f>
        <v>0.3</v>
      </c>
      <c r="U100" s="985" cm="1">
        <f t="array" ref="U100">INDEX(U$75:U$84,$AI100,1)*(1-$AH100)+INDEX(U$75:U$84,$AJ100,1)*($AH100)</f>
        <v>10</v>
      </c>
      <c r="V100" s="991" cm="1">
        <f t="array" ref="V100">INDEX(V$75:V$84,$AI100,1)*(1-$AH100)+INDEX(V$75:V$84,$AJ100,1)*($AH100)</f>
        <v>0</v>
      </c>
      <c r="W100" s="408"/>
      <c r="X100" s="408"/>
      <c r="Y100" s="408"/>
      <c r="Z100" s="408"/>
      <c r="AA100" s="408"/>
      <c r="AB100" s="408"/>
      <c r="AC100" s="408"/>
      <c r="AD100" s="408"/>
      <c r="AE100" s="408"/>
      <c r="AF100" s="408"/>
      <c r="AG100" s="408"/>
      <c r="AH100" s="408">
        <f t="shared" si="5"/>
        <v>0.80952380952380953</v>
      </c>
      <c r="AI100" s="408">
        <f>MIN(9,MIN(i_p6_len,IF($K100&lt;INDEX(i_break_date,ROUNDDOWN((ROW($I100)-ROW($I$75))/i_p6_len,0)+1,1),i_p6_len,IFERROR(IFERROR(MATCH($K100,$K$75:$K$84,0),MATCH($K100,$K$75:$K$84,1)+1),1))))</f>
        <v>7</v>
      </c>
      <c r="AJ100" s="408">
        <f t="shared" si="6"/>
        <v>6</v>
      </c>
      <c r="AK100" s="408"/>
      <c r="AL100" s="408"/>
      <c r="AM100" s="408"/>
      <c r="AN100" s="408"/>
      <c r="AO100" s="403"/>
      <c r="AP100" s="388"/>
      <c r="AQ100" s="376"/>
      <c r="AR100" s="376"/>
      <c r="AS100" s="376"/>
    </row>
    <row r="101" spans="1:45" outlineLevel="3" x14ac:dyDescent="0.25">
      <c r="A101" s="376"/>
      <c r="B101" s="385"/>
      <c r="C101" s="378">
        <f t="shared" si="4"/>
        <v>4</v>
      </c>
      <c r="D101" s="403"/>
      <c r="E101" s="460"/>
      <c r="F101" s="460"/>
      <c r="G101" s="403"/>
      <c r="H101" s="424"/>
      <c r="I101" s="424"/>
      <c r="J101" s="424">
        <v>6</v>
      </c>
      <c r="K101" s="616">
        <f>Periods!H27</f>
        <v>43769</v>
      </c>
      <c r="L101" s="617">
        <f t="shared" ca="1" si="1"/>
        <v>83</v>
      </c>
      <c r="M101" s="440"/>
      <c r="N101" s="408"/>
      <c r="O101" s="990" cm="1">
        <f t="array" ref="O101">INDEX(O$75:O$84,$AI101,1)*(1-$AH101)+INDEX(O$75:O$84,$AJ101,1)*($AH101)</f>
        <v>2828.5714285714284</v>
      </c>
      <c r="P101" s="990" cm="1">
        <f t="array" ref="P101">INDEX(P$75:P$84,$AI101,1)*(1-$AH101)+INDEX(P$75:P$84,$AJ101,1)*($AH101)</f>
        <v>4452.1142857142859</v>
      </c>
      <c r="Q101" s="991" cm="1">
        <f t="array" ref="Q101">INDEX(Q$75:Q$84,$AI101,1)*(1-$AH101)+INDEX(Q$75:Q$84,$AJ101,1)*($AH101)</f>
        <v>0.70857142857142852</v>
      </c>
      <c r="R101" s="991" cm="1">
        <f t="array" ref="R101">INDEX(R$75:R$84,$AI101,1)*(1-$AH101)+INDEX(R$75:R$84,$AJ101,1)*($AH101)</f>
        <v>0.72071428571428564</v>
      </c>
      <c r="S101" s="985" cm="1">
        <f t="array" ref="S101">INDEX([0]!i_pasture_stage_p6z,$J101+1,ROUNDDOWN((ROW($J101)-ROW($J$75))/i_p6_len,0)+1)</f>
        <v>1</v>
      </c>
      <c r="T101" s="991" cm="1">
        <f t="array" ref="T101">INDEX(T$75:T$84,$AI101,1)*(1-$AH101)+INDEX(T$75:T$84,$AJ101,1)*($AH101)</f>
        <v>0.29999999999999993</v>
      </c>
      <c r="U101" s="985" cm="1">
        <f t="array" ref="U101">INDEX(U$75:U$84,$AI101,1)*(1-$AH101)+INDEX(U$75:U$84,$AJ101,1)*($AH101)</f>
        <v>10</v>
      </c>
      <c r="V101" s="991" cm="1">
        <f t="array" ref="V101">INDEX(V$75:V$84,$AI101,1)*(1-$AH101)+INDEX(V$75:V$84,$AJ101,1)*($AH101)</f>
        <v>0</v>
      </c>
      <c r="W101" s="408"/>
      <c r="X101" s="408"/>
      <c r="Y101" s="408"/>
      <c r="Z101" s="408"/>
      <c r="AA101" s="408"/>
      <c r="AB101" s="408"/>
      <c r="AC101" s="408"/>
      <c r="AD101" s="408"/>
      <c r="AE101" s="408"/>
      <c r="AF101" s="408"/>
      <c r="AG101" s="408"/>
      <c r="AH101" s="408">
        <f t="shared" si="5"/>
        <v>0.42857142857142855</v>
      </c>
      <c r="AI101" s="408">
        <f>MIN(9,MIN(i_p6_len,IF($K101&lt;INDEX(i_break_date,ROUNDDOWN((ROW($I101)-ROW($I$75))/i_p6_len,0)+1,1),i_p6_len,IFERROR(IFERROR(MATCH($K101,$K$75:$K$84,0),MATCH($K101,$K$75:$K$84,1)+1),1))))</f>
        <v>7</v>
      </c>
      <c r="AJ101" s="408">
        <f t="shared" si="6"/>
        <v>6</v>
      </c>
      <c r="AK101" s="408"/>
      <c r="AL101" s="408"/>
      <c r="AM101" s="408"/>
      <c r="AN101" s="408"/>
      <c r="AO101" s="403"/>
      <c r="AP101" s="388"/>
      <c r="AQ101" s="376"/>
      <c r="AR101" s="376"/>
      <c r="AS101" s="376"/>
    </row>
    <row r="102" spans="1:45" outlineLevel="3" x14ac:dyDescent="0.25">
      <c r="A102" s="376"/>
      <c r="B102" s="385"/>
      <c r="C102" s="378">
        <f t="shared" si="4"/>
        <v>4</v>
      </c>
      <c r="D102" s="403"/>
      <c r="E102" s="460"/>
      <c r="F102" s="460"/>
      <c r="G102" s="403"/>
      <c r="H102" s="424"/>
      <c r="I102" s="424"/>
      <c r="J102" s="424">
        <v>7</v>
      </c>
      <c r="K102" s="616">
        <f>Periods!H28</f>
        <v>43852</v>
      </c>
      <c r="L102" s="617">
        <f t="shared" ca="1" si="1"/>
        <v>39</v>
      </c>
      <c r="M102" s="440"/>
      <c r="N102" s="408"/>
      <c r="O102" s="990" cm="1">
        <f t="array" ref="O102">INDEX(O$75:O$84,$AI102,1)*(1-$AH102)+INDEX(O$75:O$84,$AJ102,1)*($AH102)</f>
        <v>2068.181818181818</v>
      </c>
      <c r="P102" s="990" cm="1">
        <f t="array" ref="P102">INDEX(P$75:P$84,$AI102,1)*(1-$AH102)+INDEX(P$75:P$84,$AJ102,1)*($AH102)</f>
        <v>4264.454545454546</v>
      </c>
      <c r="Q102" s="991" cm="1">
        <f t="array" ref="Q102">INDEX(Q$75:Q$84,$AI102,1)*(1-$AH102)+INDEX(Q$75:Q$84,$AJ102,1)*($AH102)</f>
        <v>0.63181818181818183</v>
      </c>
      <c r="R102" s="991" cm="1">
        <f t="array" ref="R102">INDEX(R$75:R$84,$AI102,1)*(1-$AH102)+INDEX(R$75:R$84,$AJ102,1)*($AH102)</f>
        <v>0.7</v>
      </c>
      <c r="S102" s="985" cm="1">
        <f t="array" ref="S102">INDEX([0]!i_pasture_stage_p6z,$J102+1,ROUNDDOWN((ROW($J102)-ROW($J$75))/i_p6_len,0)+1)</f>
        <v>1</v>
      </c>
      <c r="T102" s="991" cm="1">
        <f t="array" ref="T102">INDEX(T$75:T$84,$AI102,1)*(1-$AH102)+INDEX(T$75:T$84,$AJ102,1)*($AH102)</f>
        <v>0.3</v>
      </c>
      <c r="U102" s="985" cm="1">
        <f t="array" ref="U102">INDEX(U$75:U$84,$AI102,1)*(1-$AH102)+INDEX(U$75:U$84,$AJ102,1)*($AH102)</f>
        <v>10</v>
      </c>
      <c r="V102" s="991" cm="1">
        <f t="array" ref="V102">INDEX(V$75:V$84,$AI102,1)*(1-$AH102)+INDEX(V$75:V$84,$AJ102,1)*($AH102)</f>
        <v>4.5454545454545456E-2</v>
      </c>
      <c r="W102" s="408"/>
      <c r="X102" s="408"/>
      <c r="Y102" s="408"/>
      <c r="Z102" s="408"/>
      <c r="AA102" s="408"/>
      <c r="AB102" s="408"/>
      <c r="AC102" s="408"/>
      <c r="AD102" s="408"/>
      <c r="AE102" s="408"/>
      <c r="AF102" s="408"/>
      <c r="AG102" s="408"/>
      <c r="AH102" s="408">
        <f t="shared" si="5"/>
        <v>9.0909090909090912E-2</v>
      </c>
      <c r="AI102" s="408">
        <f>MIN(9,MIN(i_p6_len,IF($K102&lt;INDEX(i_break_date,ROUNDDOWN((ROW($I102)-ROW($I$75))/i_p6_len,0)+1,1),i_p6_len,IFERROR(IFERROR(MATCH($K102,$K$75:$K$84,0),MATCH($K102,$K$75:$K$84,1)+1),1))))</f>
        <v>9</v>
      </c>
      <c r="AJ102" s="408">
        <f t="shared" si="6"/>
        <v>8</v>
      </c>
      <c r="AK102" s="408"/>
      <c r="AL102" s="408"/>
      <c r="AM102" s="408"/>
      <c r="AN102" s="408"/>
      <c r="AO102" s="403"/>
      <c r="AP102" s="388"/>
      <c r="AQ102" s="376"/>
      <c r="AR102" s="376"/>
      <c r="AS102" s="376"/>
    </row>
    <row r="103" spans="1:45" outlineLevel="3" x14ac:dyDescent="0.25">
      <c r="A103" s="376"/>
      <c r="B103" s="385"/>
      <c r="C103" s="378">
        <f t="shared" si="4"/>
        <v>4</v>
      </c>
      <c r="D103" s="403"/>
      <c r="E103" s="460"/>
      <c r="F103" s="460"/>
      <c r="G103" s="403"/>
      <c r="H103" s="424"/>
      <c r="I103" s="424"/>
      <c r="J103" s="424">
        <v>8</v>
      </c>
      <c r="K103" s="616">
        <f>Periods!H29</f>
        <v>43891</v>
      </c>
      <c r="L103" s="617">
        <f t="shared" ca="1" si="1"/>
        <v>31</v>
      </c>
      <c r="M103" s="440"/>
      <c r="N103" s="408"/>
      <c r="O103" s="990" cm="1">
        <f t="array" ref="O103">INDEX(O$75:O$84,$AI103,1)*(1-$AH103)+INDEX(O$75:O$84,$AJ103,1)*($AH103)</f>
        <v>1181.818181818182</v>
      </c>
      <c r="P103" s="990" cm="1">
        <f t="array" ref="P103">INDEX(P$75:P$84,$AI103,1)*(1-$AH103)+INDEX(P$75:P$84,$AJ103,1)*($AH103)</f>
        <v>4028.4454545454555</v>
      </c>
      <c r="Q103" s="991" cm="1">
        <f t="array" ref="Q103">INDEX(Q$75:Q$84,$AI103,1)*(1-$AH103)+INDEX(Q$75:Q$84,$AJ103,1)*($AH103)</f>
        <v>0.60818181818181805</v>
      </c>
      <c r="R103" s="991" cm="1">
        <f t="array" ref="R103">INDEX(R$75:R$84,$AI103,1)*(1-$AH103)+INDEX(R$75:R$84,$AJ103,1)*($AH103)</f>
        <v>0.69999999999999984</v>
      </c>
      <c r="S103" s="985" cm="1">
        <f t="array" ref="S103">INDEX([0]!i_pasture_stage_p6z,$J103+1,ROUNDDOWN((ROW($J103)-ROW($J$75))/i_p6_len,0)+1)</f>
        <v>1</v>
      </c>
      <c r="T103" s="991" cm="1">
        <f t="array" ref="T103">INDEX(T$75:T$84,$AI103,1)*(1-$AH103)+INDEX(T$75:T$84,$AJ103,1)*($AH103)</f>
        <v>0.3</v>
      </c>
      <c r="U103" s="985" cm="1">
        <f t="array" ref="U103">INDEX(U$75:U$84,$AI103,1)*(1-$AH103)+INDEX(U$75:U$84,$AJ103,1)*($AH103)</f>
        <v>9.9999999999999982</v>
      </c>
      <c r="V103" s="991" cm="1">
        <f t="array" ref="V103">INDEX(V$75:V$84,$AI103,1)*(1-$AH103)+INDEX(V$75:V$84,$AJ103,1)*($AH103)</f>
        <v>0.10454545454545455</v>
      </c>
      <c r="W103" s="408"/>
      <c r="X103" s="408"/>
      <c r="Y103" s="408"/>
      <c r="Z103" s="408"/>
      <c r="AA103" s="408"/>
      <c r="AB103" s="408"/>
      <c r="AC103" s="408"/>
      <c r="AD103" s="408"/>
      <c r="AE103" s="408"/>
      <c r="AF103" s="408"/>
      <c r="AG103" s="408"/>
      <c r="AH103" s="408">
        <f t="shared" si="5"/>
        <v>-1.0909090909090908</v>
      </c>
      <c r="AI103" s="408">
        <f>MIN(9,MIN(i_p6_len,IF($K103&lt;INDEX(i_break_date,ROUNDDOWN((ROW($I103)-ROW($I$75))/i_p6_len,0)+1,1),i_p6_len,IFERROR(IFERROR(MATCH($K103,$K$75:$K$84,0),MATCH($K103,$K$75:$K$84,1)+1),1))))</f>
        <v>9</v>
      </c>
      <c r="AJ103" s="408">
        <f t="shared" si="6"/>
        <v>8</v>
      </c>
      <c r="AK103" s="408"/>
      <c r="AL103" s="408"/>
      <c r="AM103" s="408"/>
      <c r="AN103" s="408"/>
      <c r="AO103" s="403"/>
      <c r="AP103" s="388"/>
      <c r="AQ103" s="376"/>
      <c r="AR103" s="376"/>
      <c r="AS103" s="376"/>
    </row>
    <row r="104" spans="1:45" outlineLevel="3" x14ac:dyDescent="0.25">
      <c r="A104" s="376"/>
      <c r="B104" s="385"/>
      <c r="C104" s="378">
        <f t="shared" si="4"/>
        <v>4</v>
      </c>
      <c r="D104" s="403"/>
      <c r="E104" s="460"/>
      <c r="F104" s="460"/>
      <c r="G104" s="403"/>
      <c r="H104" s="424"/>
      <c r="I104" s="476"/>
      <c r="J104" s="476">
        <v>9</v>
      </c>
      <c r="K104" s="655">
        <f>Periods!H30</f>
        <v>43922</v>
      </c>
      <c r="L104" s="673">
        <f t="shared" ca="1" si="1"/>
        <v>15</v>
      </c>
      <c r="M104" s="656"/>
      <c r="N104" s="477"/>
      <c r="O104" s="993" cm="1">
        <f t="array" ref="O104">INDEX(O$75:O$84,$AI104,1)*(1-$AH104)+INDEX(O$75:O$84,$AJ104,1)*($AH104)</f>
        <v>477.27272727272793</v>
      </c>
      <c r="P104" s="993" cm="1">
        <f t="array" ref="P104">INDEX(P$75:P$84,$AI104,1)*(1-$AH104)+INDEX(P$75:P$84,$AJ104,1)*($AH104)</f>
        <v>3840.8484848484859</v>
      </c>
      <c r="Q104" s="992" cm="1">
        <f t="array" ref="Q104">INDEX(Q$75:Q$84,$AI104,1)*(1-$AH104)+INDEX(Q$75:Q$84,$AJ104,1)*($AH104)</f>
        <v>0.58939393939393936</v>
      </c>
      <c r="R104" s="992" cm="1">
        <f t="array" ref="R104">INDEX(R$75:R$84,$AI104,1)*(1-$AH104)+INDEX(R$75:R$84,$AJ104,1)*($AH104)</f>
        <v>0.7</v>
      </c>
      <c r="S104" s="986" cm="1">
        <f t="array" ref="S104">INDEX([0]!i_pasture_stage_p6z,$J104+1,ROUNDDOWN((ROW($J104)-ROW($J$75))/i_p6_len,0)+1)</f>
        <v>1</v>
      </c>
      <c r="T104" s="992" cm="1">
        <f t="array" ref="T104">INDEX(T$75:T$84,$AI104,1)*(1-$AH104)+INDEX(T$75:T$84,$AJ104,1)*($AH104)</f>
        <v>0.30000000000000004</v>
      </c>
      <c r="U104" s="986" cm="1">
        <f t="array" ref="U104">INDEX(U$75:U$84,$AI104,1)*(1-$AH104)+INDEX(U$75:U$84,$AJ104,1)*($AH104)</f>
        <v>10</v>
      </c>
      <c r="V104" s="992" cm="1">
        <f t="array" ref="V104">INDEX(V$75:V$84,$AI104,1)*(1-$AH104)+INDEX(V$75:V$84,$AJ104,1)*($AH104)</f>
        <v>0.15151515151515152</v>
      </c>
      <c r="W104" s="477"/>
      <c r="X104" s="477"/>
      <c r="Y104" s="477"/>
      <c r="Z104" s="477"/>
      <c r="AA104" s="477"/>
      <c r="AB104" s="477"/>
      <c r="AC104" s="477"/>
      <c r="AD104" s="477"/>
      <c r="AE104" s="477"/>
      <c r="AF104" s="477"/>
      <c r="AG104" s="477"/>
      <c r="AH104" s="408">
        <f t="shared" si="5"/>
        <v>-2.0303030303030303</v>
      </c>
      <c r="AI104" s="408">
        <f>MIN(9,MIN(i_p6_len,IF($K104&lt;INDEX(i_break_date,ROUNDDOWN((ROW($I104)-ROW($I$75))/i_p6_len,0)+1,1),i_p6_len,IFERROR(IFERROR(MATCH($K104,$K$75:$K$84,0),MATCH($K104,$K$75:$K$84,1)+1),1))))</f>
        <v>9</v>
      </c>
      <c r="AJ104" s="408">
        <f t="shared" si="6"/>
        <v>8</v>
      </c>
      <c r="AK104" s="408"/>
      <c r="AL104" s="408"/>
      <c r="AM104" s="408"/>
      <c r="AN104" s="408"/>
      <c r="AO104" s="403"/>
      <c r="AP104" s="388"/>
      <c r="AQ104" s="376"/>
      <c r="AR104" s="376"/>
      <c r="AS104" s="376"/>
    </row>
    <row r="105" spans="1:45" outlineLevel="2" x14ac:dyDescent="0.25">
      <c r="A105" s="376"/>
      <c r="B105" s="385"/>
      <c r="C105" s="378">
        <f t="shared" ref="C105" si="8">INT($C$40)+2</f>
        <v>3</v>
      </c>
      <c r="D105" s="403"/>
      <c r="E105" s="460"/>
      <c r="F105" s="460"/>
      <c r="G105" s="403"/>
      <c r="H105" s="424"/>
      <c r="I105" s="661" t="s">
        <v>782</v>
      </c>
      <c r="J105" s="661">
        <v>0</v>
      </c>
      <c r="K105" s="975">
        <f>Periods!I21</f>
        <v>43572</v>
      </c>
      <c r="L105" s="674">
        <f t="shared" ca="1" si="1"/>
        <v>21</v>
      </c>
      <c r="M105" s="663"/>
      <c r="N105" s="664"/>
      <c r="O105" s="989" cm="1">
        <f t="array" ref="O105">INDEX(O$75:O$84,$AI105,1)*(1-$AH105)+INDEX(O$75:O$84,$AJ105,1)*($AH105)</f>
        <v>366.468085106383</v>
      </c>
      <c r="P105" s="989" cm="1">
        <f t="array" ref="P105">INDEX(P$75:P$84,$AI105,1)*(1-$AH105)+INDEX(P$75:P$84,$AJ105,1)*($AH105)</f>
        <v>588.02978723404249</v>
      </c>
      <c r="Q105" s="994" cm="1">
        <f t="array" ref="Q105">INDEX(Q$75:Q$84,$AI105,1)*(1-$AH105)+INDEX(Q$75:Q$84,$AJ105,1)*($AH105)</f>
        <v>0.76042553191489359</v>
      </c>
      <c r="R105" s="994" cm="1">
        <f t="array" ref="R105">INDEX(R$75:R$84,$AI105,1)*(1-$AH105)+INDEX(R$75:R$84,$AJ105,1)*($AH105)</f>
        <v>0.76838297872340422</v>
      </c>
      <c r="S105" s="987" cm="1">
        <f t="array" ref="S105">INDEX([0]!i_pasture_stage_p6z,$J105+1,ROUNDDOWN((ROW($J105)-ROW($J$75))/i_p6_len,0)+1)</f>
        <v>0</v>
      </c>
      <c r="T105" s="994" cm="1">
        <f t="array" ref="T105">INDEX(T$75:T$84,$AI105,1)*(1-$AH105)+INDEX(T$75:T$84,$AJ105,1)*($AH105)</f>
        <v>0.3</v>
      </c>
      <c r="U105" s="987" cm="1">
        <f t="array" ref="U105">INDEX(U$75:U$84,$AI105,1)*(1-$AH105)+INDEX(U$75:U$84,$AJ105,1)*($AH105)</f>
        <v>10</v>
      </c>
      <c r="V105" s="994" cm="1">
        <f t="array" ref="V105">INDEX(V$75:V$84,$AI105,1)*(1-$AH105)+INDEX(V$75:V$84,$AJ105,1)*($AH105)</f>
        <v>4.7872340425531922E-2</v>
      </c>
      <c r="W105" s="664"/>
      <c r="X105" s="664"/>
      <c r="Y105" s="664"/>
      <c r="Z105" s="664"/>
      <c r="AA105" s="664"/>
      <c r="AB105" s="664"/>
      <c r="AC105" s="664"/>
      <c r="AD105" s="664"/>
      <c r="AE105" s="664"/>
      <c r="AF105" s="664"/>
      <c r="AG105" s="664"/>
      <c r="AH105" s="408">
        <f t="shared" si="5"/>
        <v>0.95744680851063835</v>
      </c>
      <c r="AI105" s="408">
        <f>MIN(9,MIN(i_p6_len,IF($K105&lt;INDEX(i_break_date,ROUNDDOWN((ROW($I105)-ROW($I$75))/i_p6_len,0)+1,1),i_p6_len,IFERROR(IFERROR(MATCH($K105,$K$75:$K$84,0),MATCH($K105,$K$75:$K$84,1)+1),1))))</f>
        <v>3</v>
      </c>
      <c r="AJ105" s="408">
        <f t="shared" si="6"/>
        <v>2</v>
      </c>
      <c r="AK105" s="408"/>
      <c r="AL105" s="408"/>
      <c r="AM105" s="408"/>
      <c r="AN105" s="408"/>
      <c r="AO105" s="403"/>
      <c r="AP105" s="388"/>
      <c r="AQ105" s="376"/>
      <c r="AR105" s="376"/>
      <c r="AS105" s="376"/>
    </row>
    <row r="106" spans="1:45" outlineLevel="3" collapsed="1" x14ac:dyDescent="0.25">
      <c r="A106" s="376"/>
      <c r="B106" s="385"/>
      <c r="C106" s="378">
        <f t="shared" si="4"/>
        <v>4</v>
      </c>
      <c r="D106" s="403"/>
      <c r="E106" s="460"/>
      <c r="F106" s="460"/>
      <c r="G106" s="403"/>
      <c r="H106" s="424"/>
      <c r="I106" s="424"/>
      <c r="J106" s="424">
        <v>1</v>
      </c>
      <c r="K106" s="616">
        <f>Periods!I22</f>
        <v>43593</v>
      </c>
      <c r="L106" s="617">
        <f t="shared" ca="1" si="1"/>
        <v>35</v>
      </c>
      <c r="M106" s="440"/>
      <c r="N106" s="408"/>
      <c r="O106" s="990" cm="1">
        <f t="array" ref="O106">INDEX(O$75:O$84,$AI106,1)*(1-$AH106)+INDEX(O$75:O$84,$AJ106,1)*($AH106)</f>
        <v>560.38297872340422</v>
      </c>
      <c r="P106" s="990" cm="1">
        <f t="array" ref="P106">INDEX(P$75:P$84,$AI106,1)*(1-$AH106)+INDEX(P$75:P$84,$AJ106,1)*($AH106)</f>
        <v>899.14255319148936</v>
      </c>
      <c r="Q106" s="991" cm="1">
        <f t="array" ref="Q106">INDEX(Q$75:Q$84,$AI106,1)*(1-$AH106)+INDEX(Q$75:Q$84,$AJ106,1)*($AH106)</f>
        <v>0.76489361702127656</v>
      </c>
      <c r="R106" s="991" cm="1">
        <f t="array" ref="R106">INDEX(R$75:R$84,$AI106,1)*(1-$AH106)+INDEX(R$75:R$84,$AJ106,1)*($AH106)</f>
        <v>0.77240425531914902</v>
      </c>
      <c r="S106" s="985" cm="1">
        <f t="array" ref="S106">INDEX([0]!i_pasture_stage_p6z,$J106+1,ROUNDDOWN((ROW($J106)-ROW($J$75))/i_p6_len,0)+1)</f>
        <v>1</v>
      </c>
      <c r="T106" s="991" cm="1">
        <f t="array" ref="T106">INDEX(T$75:T$84,$AI106,1)*(1-$AH106)+INDEX(T$75:T$84,$AJ106,1)*($AH106)</f>
        <v>0.3</v>
      </c>
      <c r="U106" s="985" cm="1">
        <f t="array" ref="U106">INDEX(U$75:U$84,$AI106,1)*(1-$AH106)+INDEX(U$75:U$84,$AJ106,1)*($AH106)</f>
        <v>10</v>
      </c>
      <c r="V106" s="991" cm="1">
        <f t="array" ref="V106">INDEX(V$75:V$84,$AI106,1)*(1-$AH106)+INDEX(V$75:V$84,$AJ106,1)*($AH106)</f>
        <v>2.553191489361702E-2</v>
      </c>
      <c r="W106" s="408"/>
      <c r="X106" s="408"/>
      <c r="Y106" s="408"/>
      <c r="Z106" s="408"/>
      <c r="AA106" s="408"/>
      <c r="AB106" s="408"/>
      <c r="AC106" s="408"/>
      <c r="AD106" s="408"/>
      <c r="AE106" s="408"/>
      <c r="AF106" s="408"/>
      <c r="AG106" s="408"/>
      <c r="AH106" s="408">
        <f t="shared" si="5"/>
        <v>0.51063829787234039</v>
      </c>
      <c r="AI106" s="408">
        <f>MIN(9,MIN(i_p6_len,IF($K106&lt;INDEX(i_break_date,ROUNDDOWN((ROW($I106)-ROW($I$75))/i_p6_len,0)+1,1),i_p6_len,IFERROR(IFERROR(MATCH($K106,$K$75:$K$84,0),MATCH($K106,$K$75:$K$84,1)+1),1))))</f>
        <v>3</v>
      </c>
      <c r="AJ106" s="408">
        <f t="shared" si="6"/>
        <v>2</v>
      </c>
      <c r="AK106" s="408"/>
      <c r="AL106" s="408"/>
      <c r="AM106" s="408"/>
      <c r="AN106" s="408"/>
      <c r="AO106" s="403"/>
      <c r="AP106" s="388"/>
      <c r="AQ106" s="376"/>
      <c r="AR106" s="376"/>
      <c r="AS106" s="376"/>
    </row>
    <row r="107" spans="1:45" outlineLevel="3" x14ac:dyDescent="0.25">
      <c r="A107" s="376"/>
      <c r="B107" s="385"/>
      <c r="C107" s="378">
        <f t="shared" si="4"/>
        <v>4</v>
      </c>
      <c r="D107" s="403"/>
      <c r="E107" s="460"/>
      <c r="F107" s="460"/>
      <c r="G107" s="403"/>
      <c r="H107" s="424"/>
      <c r="I107" s="424"/>
      <c r="J107" s="424">
        <v>2</v>
      </c>
      <c r="K107" s="616">
        <f>Periods!I23</f>
        <v>43628</v>
      </c>
      <c r="L107" s="617">
        <f t="shared" ref="L107:L138" ca="1" si="9">IF(K108-K107&gt;0,K108-K107,OFFSET(K108,-i_p6_len,0)+365-K107)</f>
        <v>56</v>
      </c>
      <c r="M107" s="440"/>
      <c r="N107" s="408"/>
      <c r="O107" s="990" cm="1">
        <f t="array" ref="O107">INDEX(O$75:O$84,$AI107,1)*(1-$AH107)+INDEX(O$75:O$84,$AJ107,1)*($AH107)</f>
        <v>865.43076923076922</v>
      </c>
      <c r="P107" s="990" cm="1">
        <f t="array" ref="P107">INDEX(P$75:P$84,$AI107,1)*(1-$AH107)+INDEX(P$75:P$84,$AJ107,1)*($AH107)</f>
        <v>1389.103076923077</v>
      </c>
      <c r="Q107" s="991" cm="1">
        <f t="array" ref="Q107">INDEX(Q$75:Q$84,$AI107,1)*(1-$AH107)+INDEX(Q$75:Q$84,$AJ107,1)*($AH107)</f>
        <v>0.77067692307692315</v>
      </c>
      <c r="R107" s="991" cm="1">
        <f t="array" ref="R107">INDEX(R$75:R$84,$AI107,1)*(1-$AH107)+INDEX(R$75:R$84,$AJ107,1)*($AH107)</f>
        <v>0.7764923076923077</v>
      </c>
      <c r="S107" s="985" cm="1">
        <f t="array" ref="S107">INDEX([0]!i_pasture_stage_p6z,$J107+1,ROUNDDOWN((ROW($J107)-ROW($J$75))/i_p6_len,0)+1)</f>
        <v>1</v>
      </c>
      <c r="T107" s="991" cm="1">
        <f t="array" ref="T107">INDEX(T$75:T$84,$AI107,1)*(1-$AH107)+INDEX(T$75:T$84,$AJ107,1)*($AH107)</f>
        <v>0.3</v>
      </c>
      <c r="U107" s="985" cm="1">
        <f t="array" ref="U107">INDEX(U$75:U$84,$AI107,1)*(1-$AH107)+INDEX(U$75:U$84,$AJ107,1)*($AH107)</f>
        <v>10</v>
      </c>
      <c r="V107" s="991" cm="1">
        <f t="array" ref="V107">INDEX(V$75:V$84,$AI107,1)*(1-$AH107)+INDEX(V$75:V$84,$AJ107,1)*($AH107)</f>
        <v>0</v>
      </c>
      <c r="W107" s="408"/>
      <c r="X107" s="408"/>
      <c r="Y107" s="408"/>
      <c r="Z107" s="408"/>
      <c r="AA107" s="408"/>
      <c r="AB107" s="408"/>
      <c r="AC107" s="408"/>
      <c r="AD107" s="408"/>
      <c r="AE107" s="408"/>
      <c r="AF107" s="408"/>
      <c r="AG107" s="408"/>
      <c r="AH107" s="408">
        <f t="shared" si="5"/>
        <v>0.83076923076923082</v>
      </c>
      <c r="AI107" s="408">
        <f>MIN(9,MIN(i_p6_len,IF($K107&lt;INDEX(i_break_date,ROUNDDOWN((ROW($I107)-ROW($I$75))/i_p6_len,0)+1,1),i_p6_len,IFERROR(IFERROR(MATCH($K107,$K$75:$K$84,0),MATCH($K107,$K$75:$K$84,1)+1),1))))</f>
        <v>4</v>
      </c>
      <c r="AJ107" s="408">
        <f t="shared" si="6"/>
        <v>3</v>
      </c>
      <c r="AK107" s="408"/>
      <c r="AL107" s="408"/>
      <c r="AM107" s="408"/>
      <c r="AN107" s="408"/>
      <c r="AO107" s="403"/>
      <c r="AP107" s="388"/>
      <c r="AQ107" s="376"/>
      <c r="AR107" s="376"/>
      <c r="AS107" s="376"/>
    </row>
    <row r="108" spans="1:45" outlineLevel="3" x14ac:dyDescent="0.25">
      <c r="A108" s="376"/>
      <c r="B108" s="385"/>
      <c r="C108" s="378">
        <f t="shared" si="4"/>
        <v>4</v>
      </c>
      <c r="D108" s="403"/>
      <c r="E108" s="460"/>
      <c r="F108" s="460"/>
      <c r="G108" s="403"/>
      <c r="H108" s="424"/>
      <c r="I108" s="424"/>
      <c r="J108" s="424">
        <v>3</v>
      </c>
      <c r="K108" s="616">
        <f>Periods!I24</f>
        <v>43684</v>
      </c>
      <c r="L108" s="617">
        <f t="shared" ca="1" si="9"/>
        <v>49</v>
      </c>
      <c r="M108" s="440"/>
      <c r="N108" s="408"/>
      <c r="O108" s="990" cm="1">
        <f t="array" ref="O108">INDEX(O$75:O$84,$AI108,1)*(1-$AH108)+INDEX(O$75:O$84,$AJ108,1)*($AH108)</f>
        <v>1307.8571428571429</v>
      </c>
      <c r="P108" s="990" cm="1">
        <f t="array" ref="P108">INDEX(P$75:P$84,$AI108,1)*(1-$AH108)+INDEX(P$75:P$84,$AJ108,1)*($AH108)</f>
        <v>2099.5742857142859</v>
      </c>
      <c r="Q108" s="991" cm="1">
        <f t="array" ref="Q108">INDEX(Q$75:Q$84,$AI108,1)*(1-$AH108)+INDEX(Q$75:Q$84,$AJ108,1)*($AH108)</f>
        <v>0.77320000000000011</v>
      </c>
      <c r="R108" s="991" cm="1">
        <f t="array" ref="R108">INDEX(R$75:R$84,$AI108,1)*(1-$AH108)+INDEX(R$75:R$84,$AJ108,1)*($AH108)</f>
        <v>0.77377142857142867</v>
      </c>
      <c r="S108" s="985" cm="1">
        <f t="array" ref="S108">INDEX([0]!i_pasture_stage_p6z,$J108+1,ROUNDDOWN((ROW($J108)-ROW($J$75))/i_p6_len,0)+1)</f>
        <v>1</v>
      </c>
      <c r="T108" s="991" cm="1">
        <f t="array" ref="T108">INDEX(T$75:T$84,$AI108,1)*(1-$AH108)+INDEX(T$75:T$84,$AJ108,1)*($AH108)</f>
        <v>0.3</v>
      </c>
      <c r="U108" s="985" cm="1">
        <f t="array" ref="U108">INDEX(U$75:U$84,$AI108,1)*(1-$AH108)+INDEX(U$75:U$84,$AJ108,1)*($AH108)</f>
        <v>10</v>
      </c>
      <c r="V108" s="991" cm="1">
        <f t="array" ref="V108">INDEX(V$75:V$84,$AI108,1)*(1-$AH108)+INDEX(V$75:V$84,$AJ108,1)*($AH108)</f>
        <v>0</v>
      </c>
      <c r="W108" s="408"/>
      <c r="X108" s="408"/>
      <c r="Y108" s="408"/>
      <c r="Z108" s="408"/>
      <c r="AA108" s="408"/>
      <c r="AB108" s="408"/>
      <c r="AC108" s="408"/>
      <c r="AD108" s="408"/>
      <c r="AE108" s="408"/>
      <c r="AF108" s="408"/>
      <c r="AG108" s="408"/>
      <c r="AH108" s="408">
        <f t="shared" si="5"/>
        <v>0.94285714285714284</v>
      </c>
      <c r="AI108" s="408">
        <f>MIN(9,MIN(i_p6_len,IF($K108&lt;INDEX(i_break_date,ROUNDDOWN((ROW($I108)-ROW($I$75))/i_p6_len,0)+1,1),i_p6_len,IFERROR(IFERROR(MATCH($K108,$K$75:$K$84,0),MATCH($K108,$K$75:$K$84,1)+1),1))))</f>
        <v>5</v>
      </c>
      <c r="AJ108" s="408">
        <f t="shared" si="6"/>
        <v>4</v>
      </c>
      <c r="AK108" s="408"/>
      <c r="AL108" s="408"/>
      <c r="AM108" s="408"/>
      <c r="AN108" s="408"/>
      <c r="AO108" s="403"/>
      <c r="AP108" s="388"/>
      <c r="AQ108" s="376"/>
      <c r="AR108" s="376"/>
      <c r="AS108" s="376"/>
    </row>
    <row r="109" spans="1:45" outlineLevel="3" x14ac:dyDescent="0.25">
      <c r="A109" s="376"/>
      <c r="B109" s="385"/>
      <c r="C109" s="378">
        <f t="shared" si="4"/>
        <v>4</v>
      </c>
      <c r="D109" s="403"/>
      <c r="E109" s="460"/>
      <c r="F109" s="460"/>
      <c r="G109" s="403"/>
      <c r="H109" s="424"/>
      <c r="I109" s="424"/>
      <c r="J109" s="424">
        <v>4</v>
      </c>
      <c r="K109" s="616">
        <f>Periods!I25</f>
        <v>43733</v>
      </c>
      <c r="L109" s="617">
        <f t="shared" ca="1" si="9"/>
        <v>20</v>
      </c>
      <c r="M109" s="440"/>
      <c r="N109" s="408"/>
      <c r="O109" s="990" cm="1">
        <f t="array" ref="O109">INDEX(O$75:O$84,$AI109,1)*(1-$AH109)+INDEX(O$75:O$84,$AJ109,1)*($AH109)</f>
        <v>2278.5714285714284</v>
      </c>
      <c r="P109" s="990" cm="1">
        <f t="array" ref="P109">INDEX(P$75:P$84,$AI109,1)*(1-$AH109)+INDEX(P$75:P$84,$AJ109,1)*($AH109)</f>
        <v>3575.4142857142851</v>
      </c>
      <c r="Q109" s="991" cm="1">
        <f t="array" ref="Q109">INDEX(Q$75:Q$84,$AI109,1)*(1-$AH109)+INDEX(Q$75:Q$84,$AJ109,1)*($AH109)</f>
        <v>0.7371428571428571</v>
      </c>
      <c r="R109" s="991" cm="1">
        <f t="array" ref="R109">INDEX(R$75:R$84,$AI109,1)*(1-$AH109)+INDEX(R$75:R$84,$AJ109,1)*($AH109)</f>
        <v>0.75</v>
      </c>
      <c r="S109" s="985" cm="1">
        <f t="array" ref="S109">INDEX([0]!i_pasture_stage_p6z,$J109+1,ROUNDDOWN((ROW($J109)-ROW($J$75))/i_p6_len,0)+1)</f>
        <v>1</v>
      </c>
      <c r="T109" s="991" cm="1">
        <f t="array" ref="T109">INDEX(T$75:T$84,$AI109,1)*(1-$AH109)+INDEX(T$75:T$84,$AJ109,1)*($AH109)</f>
        <v>0.29999999999999993</v>
      </c>
      <c r="U109" s="985" cm="1">
        <f t="array" ref="U109">INDEX(U$75:U$84,$AI109,1)*(1-$AH109)+INDEX(U$75:U$84,$AJ109,1)*($AH109)</f>
        <v>10</v>
      </c>
      <c r="V109" s="991" cm="1">
        <f t="array" ref="V109">INDEX(V$75:V$84,$AI109,1)*(1-$AH109)+INDEX(V$75:V$84,$AJ109,1)*($AH109)</f>
        <v>0</v>
      </c>
      <c r="W109" s="408"/>
      <c r="X109" s="408"/>
      <c r="Y109" s="408"/>
      <c r="Z109" s="408"/>
      <c r="AA109" s="408"/>
      <c r="AB109" s="408"/>
      <c r="AC109" s="408"/>
      <c r="AD109" s="408"/>
      <c r="AE109" s="408"/>
      <c r="AF109" s="408"/>
      <c r="AG109" s="408"/>
      <c r="AH109" s="408">
        <f t="shared" si="5"/>
        <v>0.42857142857142855</v>
      </c>
      <c r="AI109" s="408">
        <f>MIN(9,MIN(i_p6_len,IF($K109&lt;INDEX(i_break_date,ROUNDDOWN((ROW($I109)-ROW($I$75))/i_p6_len,0)+1,1),i_p6_len,IFERROR(IFERROR(MATCH($K109,$K$75:$K$84,0),MATCH($K109,$K$75:$K$84,1)+1),1))))</f>
        <v>6</v>
      </c>
      <c r="AJ109" s="408">
        <f t="shared" si="6"/>
        <v>5</v>
      </c>
      <c r="AK109" s="408"/>
      <c r="AL109" s="408"/>
      <c r="AM109" s="408"/>
      <c r="AN109" s="408"/>
      <c r="AO109" s="403"/>
      <c r="AP109" s="388"/>
      <c r="AQ109" s="376"/>
      <c r="AR109" s="376"/>
      <c r="AS109" s="376"/>
    </row>
    <row r="110" spans="1:45" outlineLevel="3" x14ac:dyDescent="0.25">
      <c r="A110" s="376"/>
      <c r="B110" s="385"/>
      <c r="C110" s="378">
        <f t="shared" si="4"/>
        <v>4</v>
      </c>
      <c r="D110" s="403"/>
      <c r="E110" s="460"/>
      <c r="F110" s="460"/>
      <c r="G110" s="403"/>
      <c r="H110" s="424"/>
      <c r="I110" s="424"/>
      <c r="J110" s="424">
        <v>5</v>
      </c>
      <c r="K110" s="616">
        <f>Periods!I26</f>
        <v>43753</v>
      </c>
      <c r="L110" s="617">
        <f t="shared" ca="1" si="9"/>
        <v>31</v>
      </c>
      <c r="M110" s="440"/>
      <c r="N110" s="408"/>
      <c r="O110" s="990" cm="1">
        <f t="array" ref="O110">INDEX(O$75:O$84,$AI110,1)*(1-$AH110)+INDEX(O$75:O$84,$AJ110,1)*($AH110)</f>
        <v>2676.1904761904761</v>
      </c>
      <c r="P110" s="990" cm="1">
        <f t="array" ref="P110">INDEX(P$75:P$84,$AI110,1)*(1-$AH110)+INDEX(P$75:P$84,$AJ110,1)*($AH110)</f>
        <v>4187.5047619047618</v>
      </c>
      <c r="Q110" s="991" cm="1">
        <f t="array" ref="Q110">INDEX(Q$75:Q$84,$AI110,1)*(1-$AH110)+INDEX(Q$75:Q$84,$AJ110,1)*($AH110)</f>
        <v>0.71619047619047616</v>
      </c>
      <c r="R110" s="991" cm="1">
        <f t="array" ref="R110">INDEX(R$75:R$84,$AI110,1)*(1-$AH110)+INDEX(R$75:R$84,$AJ110,1)*($AH110)</f>
        <v>0.73023809523809513</v>
      </c>
      <c r="S110" s="985" cm="1">
        <f t="array" ref="S110">INDEX([0]!i_pasture_stage_p6z,$J110+1,ROUNDDOWN((ROW($J110)-ROW($J$75))/i_p6_len,0)+1)</f>
        <v>1</v>
      </c>
      <c r="T110" s="991" cm="1">
        <f t="array" ref="T110">INDEX(T$75:T$84,$AI110,1)*(1-$AH110)+INDEX(T$75:T$84,$AJ110,1)*($AH110)</f>
        <v>0.3</v>
      </c>
      <c r="U110" s="985" cm="1">
        <f t="array" ref="U110">INDEX(U$75:U$84,$AI110,1)*(1-$AH110)+INDEX(U$75:U$84,$AJ110,1)*($AH110)</f>
        <v>10</v>
      </c>
      <c r="V110" s="991" cm="1">
        <f t="array" ref="V110">INDEX(V$75:V$84,$AI110,1)*(1-$AH110)+INDEX(V$75:V$84,$AJ110,1)*($AH110)</f>
        <v>0</v>
      </c>
      <c r="W110" s="408"/>
      <c r="X110" s="408"/>
      <c r="Y110" s="408"/>
      <c r="Z110" s="408"/>
      <c r="AA110" s="408"/>
      <c r="AB110" s="408"/>
      <c r="AC110" s="408"/>
      <c r="AD110" s="408"/>
      <c r="AE110" s="408"/>
      <c r="AF110" s="408"/>
      <c r="AG110" s="408"/>
      <c r="AH110" s="408">
        <f t="shared" si="5"/>
        <v>0.80952380952380953</v>
      </c>
      <c r="AI110" s="408">
        <f>MIN(9,MIN(i_p6_len,IF($K110&lt;INDEX(i_break_date,ROUNDDOWN((ROW($I110)-ROW($I$75))/i_p6_len,0)+1,1),i_p6_len,IFERROR(IFERROR(MATCH($K110,$K$75:$K$84,0),MATCH($K110,$K$75:$K$84,1)+1),1))))</f>
        <v>7</v>
      </c>
      <c r="AJ110" s="408">
        <f t="shared" si="6"/>
        <v>6</v>
      </c>
      <c r="AK110" s="408"/>
      <c r="AL110" s="408"/>
      <c r="AM110" s="408"/>
      <c r="AN110" s="408"/>
      <c r="AO110" s="403"/>
      <c r="AP110" s="388"/>
      <c r="AQ110" s="376"/>
      <c r="AR110" s="376"/>
      <c r="AS110" s="376"/>
    </row>
    <row r="111" spans="1:45" outlineLevel="3" x14ac:dyDescent="0.25">
      <c r="A111" s="376"/>
      <c r="B111" s="385"/>
      <c r="C111" s="378">
        <f t="shared" si="4"/>
        <v>4</v>
      </c>
      <c r="D111" s="403"/>
      <c r="E111" s="460"/>
      <c r="F111" s="460"/>
      <c r="G111" s="403"/>
      <c r="H111" s="424"/>
      <c r="I111" s="424"/>
      <c r="J111" s="424">
        <v>6</v>
      </c>
      <c r="K111" s="616">
        <f>Periods!I27</f>
        <v>43784</v>
      </c>
      <c r="L111" s="617">
        <f t="shared" ca="1" si="9"/>
        <v>68</v>
      </c>
      <c r="M111" s="440"/>
      <c r="N111" s="408"/>
      <c r="O111" s="990" cm="1">
        <f t="array" ref="O111">INDEX(O$75:O$84,$AI111,1)*(1-$AH111)+INDEX(O$75:O$84,$AJ111,1)*($AH111)</f>
        <v>2971.4285714285716</v>
      </c>
      <c r="P111" s="990" cm="1">
        <f t="array" ref="P111">INDEX(P$75:P$84,$AI111,1)*(1-$AH111)+INDEX(P$75:P$84,$AJ111,1)*($AH111)</f>
        <v>4700.1857142857152</v>
      </c>
      <c r="Q111" s="991" cm="1">
        <f t="array" ref="Q111">INDEX(Q$75:Q$84,$AI111,1)*(1-$AH111)+INDEX(Q$75:Q$84,$AJ111,1)*($AH111)</f>
        <v>0.7014285714285714</v>
      </c>
      <c r="R111" s="991" cm="1">
        <f t="array" ref="R111">INDEX(R$75:R$84,$AI111,1)*(1-$AH111)+INDEX(R$75:R$84,$AJ111,1)*($AH111)</f>
        <v>0.71178571428571424</v>
      </c>
      <c r="S111" s="985" cm="1">
        <f t="array" ref="S111">INDEX([0]!i_pasture_stage_p6z,$J111+1,ROUNDDOWN((ROW($J111)-ROW($J$75))/i_p6_len,0)+1)</f>
        <v>1</v>
      </c>
      <c r="T111" s="991" cm="1">
        <f t="array" ref="T111">INDEX(T$75:T$84,$AI111,1)*(1-$AH111)+INDEX(T$75:T$84,$AJ111,1)*($AH111)</f>
        <v>0.3</v>
      </c>
      <c r="U111" s="985" cm="1">
        <f t="array" ref="U111">INDEX(U$75:U$84,$AI111,1)*(1-$AH111)+INDEX(U$75:U$84,$AJ111,1)*($AH111)</f>
        <v>10</v>
      </c>
      <c r="V111" s="991" cm="1">
        <f t="array" ref="V111">INDEX(V$75:V$84,$AI111,1)*(1-$AH111)+INDEX(V$75:V$84,$AJ111,1)*($AH111)</f>
        <v>0</v>
      </c>
      <c r="W111" s="408"/>
      <c r="X111" s="408"/>
      <c r="Y111" s="408"/>
      <c r="Z111" s="408"/>
      <c r="AA111" s="408"/>
      <c r="AB111" s="408"/>
      <c r="AC111" s="408"/>
      <c r="AD111" s="408"/>
      <c r="AE111" s="408"/>
      <c r="AF111" s="408"/>
      <c r="AG111" s="408"/>
      <c r="AH111" s="408">
        <f t="shared" si="5"/>
        <v>7.1428571428571425E-2</v>
      </c>
      <c r="AI111" s="408">
        <f>MIN(9,MIN(i_p6_len,IF($K111&lt;INDEX(i_break_date,ROUNDDOWN((ROW($I111)-ROW($I$75))/i_p6_len,0)+1,1),i_p6_len,IFERROR(IFERROR(MATCH($K111,$K$75:$K$84,0),MATCH($K111,$K$75:$K$84,1)+1),1))))</f>
        <v>7</v>
      </c>
      <c r="AJ111" s="408">
        <f t="shared" si="6"/>
        <v>6</v>
      </c>
      <c r="AK111" s="408"/>
      <c r="AL111" s="408"/>
      <c r="AM111" s="408"/>
      <c r="AN111" s="408"/>
      <c r="AO111" s="403"/>
      <c r="AP111" s="388"/>
      <c r="AQ111" s="376"/>
      <c r="AR111" s="376"/>
      <c r="AS111" s="376"/>
    </row>
    <row r="112" spans="1:45" outlineLevel="3" x14ac:dyDescent="0.25">
      <c r="A112" s="376"/>
      <c r="B112" s="385"/>
      <c r="C112" s="378">
        <f t="shared" si="4"/>
        <v>4</v>
      </c>
      <c r="D112" s="403"/>
      <c r="E112" s="460"/>
      <c r="F112" s="460"/>
      <c r="G112" s="403"/>
      <c r="H112" s="424"/>
      <c r="I112" s="424"/>
      <c r="J112" s="424">
        <v>7</v>
      </c>
      <c r="K112" s="616">
        <f>Periods!I28</f>
        <v>43852</v>
      </c>
      <c r="L112" s="617">
        <f t="shared" ca="1" si="9"/>
        <v>39</v>
      </c>
      <c r="M112" s="440"/>
      <c r="N112" s="408"/>
      <c r="O112" s="990" cm="1">
        <f t="array" ref="O112">INDEX(O$75:O$84,$AI112,1)*(1-$AH112)+INDEX(O$75:O$84,$AJ112,1)*($AH112)</f>
        <v>2068.181818181818</v>
      </c>
      <c r="P112" s="990" cm="1">
        <f t="array" ref="P112">INDEX(P$75:P$84,$AI112,1)*(1-$AH112)+INDEX(P$75:P$84,$AJ112,1)*($AH112)</f>
        <v>4264.454545454546</v>
      </c>
      <c r="Q112" s="991" cm="1">
        <f t="array" ref="Q112">INDEX(Q$75:Q$84,$AI112,1)*(1-$AH112)+INDEX(Q$75:Q$84,$AJ112,1)*($AH112)</f>
        <v>0.63181818181818183</v>
      </c>
      <c r="R112" s="991" cm="1">
        <f t="array" ref="R112">INDEX(R$75:R$84,$AI112,1)*(1-$AH112)+INDEX(R$75:R$84,$AJ112,1)*($AH112)</f>
        <v>0.7</v>
      </c>
      <c r="S112" s="985" cm="1">
        <f t="array" ref="S112">INDEX([0]!i_pasture_stage_p6z,$J112+1,ROUNDDOWN((ROW($J112)-ROW($J$75))/i_p6_len,0)+1)</f>
        <v>1</v>
      </c>
      <c r="T112" s="991" cm="1">
        <f t="array" ref="T112">INDEX(T$75:T$84,$AI112,1)*(1-$AH112)+INDEX(T$75:T$84,$AJ112,1)*($AH112)</f>
        <v>0.3</v>
      </c>
      <c r="U112" s="985" cm="1">
        <f t="array" ref="U112">INDEX(U$75:U$84,$AI112,1)*(1-$AH112)+INDEX(U$75:U$84,$AJ112,1)*($AH112)</f>
        <v>10</v>
      </c>
      <c r="V112" s="991" cm="1">
        <f t="array" ref="V112">INDEX(V$75:V$84,$AI112,1)*(1-$AH112)+INDEX(V$75:V$84,$AJ112,1)*($AH112)</f>
        <v>4.5454545454545456E-2</v>
      </c>
      <c r="W112" s="408"/>
      <c r="X112" s="408"/>
      <c r="Y112" s="408"/>
      <c r="Z112" s="408"/>
      <c r="AA112" s="408"/>
      <c r="AB112" s="408"/>
      <c r="AC112" s="408"/>
      <c r="AD112" s="408"/>
      <c r="AE112" s="408"/>
      <c r="AF112" s="408"/>
      <c r="AG112" s="408"/>
      <c r="AH112" s="408">
        <f t="shared" si="5"/>
        <v>9.0909090909090912E-2</v>
      </c>
      <c r="AI112" s="408">
        <f>MIN(9,MIN(i_p6_len,IF($K112&lt;INDEX(i_break_date,ROUNDDOWN((ROW($I112)-ROW($I$75))/i_p6_len,0)+1,1),i_p6_len,IFERROR(IFERROR(MATCH($K112,$K$75:$K$84,0),MATCH($K112,$K$75:$K$84,1)+1),1))))</f>
        <v>9</v>
      </c>
      <c r="AJ112" s="408">
        <f t="shared" si="6"/>
        <v>8</v>
      </c>
      <c r="AK112" s="408"/>
      <c r="AL112" s="408"/>
      <c r="AM112" s="408"/>
      <c r="AN112" s="408"/>
      <c r="AO112" s="403"/>
      <c r="AP112" s="388"/>
      <c r="AQ112" s="376"/>
      <c r="AR112" s="376"/>
      <c r="AS112" s="376"/>
    </row>
    <row r="113" spans="1:45" outlineLevel="3" x14ac:dyDescent="0.25">
      <c r="A113" s="376"/>
      <c r="B113" s="385"/>
      <c r="C113" s="378">
        <f t="shared" si="4"/>
        <v>4</v>
      </c>
      <c r="D113" s="403"/>
      <c r="E113" s="460"/>
      <c r="F113" s="460"/>
      <c r="G113" s="403"/>
      <c r="H113" s="424"/>
      <c r="I113" s="424"/>
      <c r="J113" s="424">
        <v>8</v>
      </c>
      <c r="K113" s="616">
        <f>Periods!I29</f>
        <v>43891</v>
      </c>
      <c r="L113" s="617">
        <f t="shared" ca="1" si="9"/>
        <v>31</v>
      </c>
      <c r="M113" s="440"/>
      <c r="N113" s="408"/>
      <c r="O113" s="990" cm="1">
        <f t="array" ref="O113">INDEX(O$75:O$84,$AI113,1)*(1-$AH113)+INDEX(O$75:O$84,$AJ113,1)*($AH113)</f>
        <v>1181.818181818182</v>
      </c>
      <c r="P113" s="990" cm="1">
        <f t="array" ref="P113">INDEX(P$75:P$84,$AI113,1)*(1-$AH113)+INDEX(P$75:P$84,$AJ113,1)*($AH113)</f>
        <v>4028.4454545454555</v>
      </c>
      <c r="Q113" s="991" cm="1">
        <f t="array" ref="Q113">INDEX(Q$75:Q$84,$AI113,1)*(1-$AH113)+INDEX(Q$75:Q$84,$AJ113,1)*($AH113)</f>
        <v>0.60818181818181805</v>
      </c>
      <c r="R113" s="991" cm="1">
        <f t="array" ref="R113">INDEX(R$75:R$84,$AI113,1)*(1-$AH113)+INDEX(R$75:R$84,$AJ113,1)*($AH113)</f>
        <v>0.69999999999999984</v>
      </c>
      <c r="S113" s="985" cm="1">
        <f t="array" ref="S113">INDEX([0]!i_pasture_stage_p6z,$J113+1,ROUNDDOWN((ROW($J113)-ROW($J$75))/i_p6_len,0)+1)</f>
        <v>1</v>
      </c>
      <c r="T113" s="991" cm="1">
        <f t="array" ref="T113">INDEX(T$75:T$84,$AI113,1)*(1-$AH113)+INDEX(T$75:T$84,$AJ113,1)*($AH113)</f>
        <v>0.3</v>
      </c>
      <c r="U113" s="985" cm="1">
        <f t="array" ref="U113">INDEX(U$75:U$84,$AI113,1)*(1-$AH113)+INDEX(U$75:U$84,$AJ113,1)*($AH113)</f>
        <v>9.9999999999999982</v>
      </c>
      <c r="V113" s="991" cm="1">
        <f t="array" ref="V113">INDEX(V$75:V$84,$AI113,1)*(1-$AH113)+INDEX(V$75:V$84,$AJ113,1)*($AH113)</f>
        <v>0.10454545454545455</v>
      </c>
      <c r="W113" s="408"/>
      <c r="X113" s="408"/>
      <c r="Y113" s="408"/>
      <c r="Z113" s="408"/>
      <c r="AA113" s="408"/>
      <c r="AB113" s="408"/>
      <c r="AC113" s="408"/>
      <c r="AD113" s="408"/>
      <c r="AE113" s="408"/>
      <c r="AF113" s="408"/>
      <c r="AG113" s="408"/>
      <c r="AH113" s="408">
        <f t="shared" si="5"/>
        <v>-1.0909090909090908</v>
      </c>
      <c r="AI113" s="408">
        <f>MIN(9,MIN(i_p6_len,IF($K113&lt;INDEX(i_break_date,ROUNDDOWN((ROW($I113)-ROW($I$75))/i_p6_len,0)+1,1),i_p6_len,IFERROR(IFERROR(MATCH($K113,$K$75:$K$84,0),MATCH($K113,$K$75:$K$84,1)+1),1))))</f>
        <v>9</v>
      </c>
      <c r="AJ113" s="408">
        <f t="shared" si="6"/>
        <v>8</v>
      </c>
      <c r="AK113" s="408"/>
      <c r="AL113" s="408"/>
      <c r="AM113" s="408"/>
      <c r="AN113" s="408"/>
      <c r="AO113" s="403"/>
      <c r="AP113" s="388"/>
      <c r="AQ113" s="376"/>
      <c r="AR113" s="376"/>
      <c r="AS113" s="376"/>
    </row>
    <row r="114" spans="1:45" outlineLevel="3" x14ac:dyDescent="0.25">
      <c r="A114" s="376"/>
      <c r="B114" s="385"/>
      <c r="C114" s="378">
        <f t="shared" si="4"/>
        <v>4</v>
      </c>
      <c r="D114" s="403"/>
      <c r="E114" s="460"/>
      <c r="F114" s="460"/>
      <c r="G114" s="403"/>
      <c r="H114" s="424"/>
      <c r="I114" s="476"/>
      <c r="J114" s="476">
        <v>9</v>
      </c>
      <c r="K114" s="655">
        <f>Periods!I30</f>
        <v>43922</v>
      </c>
      <c r="L114" s="673">
        <f t="shared" ca="1" si="9"/>
        <v>15</v>
      </c>
      <c r="M114" s="656"/>
      <c r="N114" s="477"/>
      <c r="O114" s="993" cm="1">
        <f t="array" ref="O114">INDEX(O$75:O$84,$AI114,1)*(1-$AH114)+INDEX(O$75:O$84,$AJ114,1)*($AH114)</f>
        <v>477.27272727272793</v>
      </c>
      <c r="P114" s="993" cm="1">
        <f t="array" ref="P114">INDEX(P$75:P$84,$AI114,1)*(1-$AH114)+INDEX(P$75:P$84,$AJ114,1)*($AH114)</f>
        <v>3840.8484848484859</v>
      </c>
      <c r="Q114" s="992" cm="1">
        <f t="array" ref="Q114">INDEX(Q$75:Q$84,$AI114,1)*(1-$AH114)+INDEX(Q$75:Q$84,$AJ114,1)*($AH114)</f>
        <v>0.58939393939393936</v>
      </c>
      <c r="R114" s="992" cm="1">
        <f t="array" ref="R114">INDEX(R$75:R$84,$AI114,1)*(1-$AH114)+INDEX(R$75:R$84,$AJ114,1)*($AH114)</f>
        <v>0.7</v>
      </c>
      <c r="S114" s="986" cm="1">
        <f t="array" ref="S114">INDEX([0]!i_pasture_stage_p6z,$J114+1,ROUNDDOWN((ROW($J114)-ROW($J$75))/i_p6_len,0)+1)</f>
        <v>1</v>
      </c>
      <c r="T114" s="992" cm="1">
        <f t="array" ref="T114">INDEX(T$75:T$84,$AI114,1)*(1-$AH114)+INDEX(T$75:T$84,$AJ114,1)*($AH114)</f>
        <v>0.30000000000000004</v>
      </c>
      <c r="U114" s="986" cm="1">
        <f t="array" ref="U114">INDEX(U$75:U$84,$AI114,1)*(1-$AH114)+INDEX(U$75:U$84,$AJ114,1)*($AH114)</f>
        <v>10</v>
      </c>
      <c r="V114" s="992" cm="1">
        <f t="array" ref="V114">INDEX(V$75:V$84,$AI114,1)*(1-$AH114)+INDEX(V$75:V$84,$AJ114,1)*($AH114)</f>
        <v>0.15151515151515152</v>
      </c>
      <c r="W114" s="477"/>
      <c r="X114" s="477"/>
      <c r="Y114" s="477"/>
      <c r="Z114" s="477"/>
      <c r="AA114" s="477"/>
      <c r="AB114" s="477"/>
      <c r="AC114" s="477"/>
      <c r="AD114" s="477"/>
      <c r="AE114" s="477"/>
      <c r="AF114" s="477"/>
      <c r="AG114" s="477"/>
      <c r="AH114" s="408">
        <f t="shared" si="5"/>
        <v>-2.0303030303030303</v>
      </c>
      <c r="AI114" s="408">
        <f>MIN(9,MIN(i_p6_len,IF($K114&lt;INDEX(i_break_date,ROUNDDOWN((ROW($I114)-ROW($I$75))/i_p6_len,0)+1,1),i_p6_len,IFERROR(IFERROR(MATCH($K114,$K$75:$K$84,0),MATCH($K114,$K$75:$K$84,1)+1),1))))</f>
        <v>9</v>
      </c>
      <c r="AJ114" s="408">
        <f t="shared" si="6"/>
        <v>8</v>
      </c>
      <c r="AK114" s="408"/>
      <c r="AL114" s="408"/>
      <c r="AM114" s="408"/>
      <c r="AN114" s="408"/>
      <c r="AO114" s="403"/>
      <c r="AP114" s="388"/>
      <c r="AQ114" s="376"/>
      <c r="AR114" s="376"/>
      <c r="AS114" s="376"/>
    </row>
    <row r="115" spans="1:45" outlineLevel="2" x14ac:dyDescent="0.25">
      <c r="A115" s="376"/>
      <c r="B115" s="385"/>
      <c r="C115" s="378">
        <f t="shared" ref="C115" si="10">INT($C$40)+2</f>
        <v>3</v>
      </c>
      <c r="D115" s="403"/>
      <c r="E115" s="460"/>
      <c r="F115" s="460"/>
      <c r="G115" s="403"/>
      <c r="H115" s="424"/>
      <c r="I115" s="661" t="s">
        <v>783</v>
      </c>
      <c r="J115" s="661">
        <v>0</v>
      </c>
      <c r="K115" s="662">
        <f>Periods!J21</f>
        <v>43572</v>
      </c>
      <c r="L115" s="674">
        <f t="shared" ca="1" si="9"/>
        <v>21</v>
      </c>
      <c r="M115" s="663"/>
      <c r="N115" s="664"/>
      <c r="O115" s="989" cm="1">
        <f t="array" ref="O115">INDEX(O$75:O$84,$AI115,1)*(1-$AH115)+INDEX(O$75:O$84,$AJ115,1)*($AH115)</f>
        <v>366.468085106383</v>
      </c>
      <c r="P115" s="989" cm="1">
        <f t="array" ref="P115">INDEX(P$75:P$84,$AI115,1)*(1-$AH115)+INDEX(P$75:P$84,$AJ115,1)*($AH115)</f>
        <v>588.02978723404249</v>
      </c>
      <c r="Q115" s="994" cm="1">
        <f t="array" ref="Q115">INDEX(Q$75:Q$84,$AI115,1)*(1-$AH115)+INDEX(Q$75:Q$84,$AJ115,1)*($AH115)</f>
        <v>0.76042553191489359</v>
      </c>
      <c r="R115" s="994" cm="1">
        <f t="array" ref="R115">INDEX(R$75:R$84,$AI115,1)*(1-$AH115)+INDEX(R$75:R$84,$AJ115,1)*($AH115)</f>
        <v>0.76838297872340422</v>
      </c>
      <c r="S115" s="987" cm="1">
        <f t="array" ref="S115">INDEX([0]!i_pasture_stage_p6z,$J115+1,ROUNDDOWN((ROW($J115)-ROW($J$75))/i_p6_len,0)+1)</f>
        <v>0</v>
      </c>
      <c r="T115" s="994" cm="1">
        <f t="array" ref="T115">INDEX(T$75:T$84,$AI115,1)*(1-$AH115)+INDEX(T$75:T$84,$AJ115,1)*($AH115)</f>
        <v>0.3</v>
      </c>
      <c r="U115" s="987" cm="1">
        <f t="array" ref="U115">INDEX(U$75:U$84,$AI115,1)*(1-$AH115)+INDEX(U$75:U$84,$AJ115,1)*($AH115)</f>
        <v>10</v>
      </c>
      <c r="V115" s="994" cm="1">
        <f t="array" ref="V115">INDEX(V$75:V$84,$AI115,1)*(1-$AH115)+INDEX(V$75:V$84,$AJ115,1)*($AH115)</f>
        <v>4.7872340425531922E-2</v>
      </c>
      <c r="W115" s="664"/>
      <c r="X115" s="664"/>
      <c r="Y115" s="664"/>
      <c r="Z115" s="664"/>
      <c r="AA115" s="664"/>
      <c r="AB115" s="664"/>
      <c r="AC115" s="664"/>
      <c r="AD115" s="664"/>
      <c r="AE115" s="664"/>
      <c r="AF115" s="664"/>
      <c r="AG115" s="664"/>
      <c r="AH115" s="408">
        <f t="shared" si="5"/>
        <v>0.95744680851063835</v>
      </c>
      <c r="AI115" s="408">
        <f>MIN(9,MIN(i_p6_len,IF($K115&lt;INDEX(i_break_date,ROUNDDOWN((ROW($I115)-ROW($I$75))/i_p6_len,0)+1,1),i_p6_len,IFERROR(IFERROR(MATCH($K115,$K$75:$K$84,0),MATCH($K115,$K$75:$K$84,1)+1),1))))</f>
        <v>3</v>
      </c>
      <c r="AJ115" s="408">
        <f t="shared" si="6"/>
        <v>2</v>
      </c>
      <c r="AK115" s="408"/>
      <c r="AL115" s="408"/>
      <c r="AM115" s="408"/>
      <c r="AN115" s="408"/>
      <c r="AO115" s="403"/>
      <c r="AP115" s="388"/>
      <c r="AQ115" s="376"/>
      <c r="AR115" s="376"/>
      <c r="AS115" s="376"/>
    </row>
    <row r="116" spans="1:45" outlineLevel="3" collapsed="1" x14ac:dyDescent="0.25">
      <c r="A116" s="376"/>
      <c r="B116" s="385"/>
      <c r="C116" s="378">
        <f t="shared" si="4"/>
        <v>4</v>
      </c>
      <c r="D116" s="403"/>
      <c r="E116" s="460"/>
      <c r="F116" s="460"/>
      <c r="G116" s="403"/>
      <c r="H116" s="424"/>
      <c r="I116" s="424"/>
      <c r="J116" s="424">
        <v>1</v>
      </c>
      <c r="K116" s="616">
        <f>Periods!J22</f>
        <v>43593</v>
      </c>
      <c r="L116" s="617">
        <f t="shared" ca="1" si="9"/>
        <v>35</v>
      </c>
      <c r="M116" s="440"/>
      <c r="N116" s="408"/>
      <c r="O116" s="990" cm="1">
        <f t="array" ref="O116">INDEX(O$75:O$84,$AI116,1)*(1-$AH116)+INDEX(O$75:O$84,$AJ116,1)*($AH116)</f>
        <v>560.38297872340422</v>
      </c>
      <c r="P116" s="990" cm="1">
        <f t="array" ref="P116">INDEX(P$75:P$84,$AI116,1)*(1-$AH116)+INDEX(P$75:P$84,$AJ116,1)*($AH116)</f>
        <v>899.14255319148936</v>
      </c>
      <c r="Q116" s="991" cm="1">
        <f t="array" ref="Q116">INDEX(Q$75:Q$84,$AI116,1)*(1-$AH116)+INDEX(Q$75:Q$84,$AJ116,1)*($AH116)</f>
        <v>0.76489361702127656</v>
      </c>
      <c r="R116" s="991" cm="1">
        <f t="array" ref="R116">INDEX(R$75:R$84,$AI116,1)*(1-$AH116)+INDEX(R$75:R$84,$AJ116,1)*($AH116)</f>
        <v>0.77240425531914902</v>
      </c>
      <c r="S116" s="985" cm="1">
        <f t="array" ref="S116">INDEX([0]!i_pasture_stage_p6z,$J116+1,ROUNDDOWN((ROW($J116)-ROW($J$75))/i_p6_len,0)+1)</f>
        <v>1</v>
      </c>
      <c r="T116" s="991" cm="1">
        <f t="array" ref="T116">INDEX(T$75:T$84,$AI116,1)*(1-$AH116)+INDEX(T$75:T$84,$AJ116,1)*($AH116)</f>
        <v>0.3</v>
      </c>
      <c r="U116" s="985" cm="1">
        <f t="array" ref="U116">INDEX(U$75:U$84,$AI116,1)*(1-$AH116)+INDEX(U$75:U$84,$AJ116,1)*($AH116)</f>
        <v>10</v>
      </c>
      <c r="V116" s="991" cm="1">
        <f t="array" ref="V116">INDEX(V$75:V$84,$AI116,1)*(1-$AH116)+INDEX(V$75:V$84,$AJ116,1)*($AH116)</f>
        <v>2.553191489361702E-2</v>
      </c>
      <c r="W116" s="408"/>
      <c r="X116" s="408"/>
      <c r="Y116" s="408"/>
      <c r="Z116" s="408"/>
      <c r="AA116" s="408"/>
      <c r="AB116" s="408"/>
      <c r="AC116" s="408"/>
      <c r="AD116" s="408"/>
      <c r="AE116" s="408"/>
      <c r="AF116" s="408"/>
      <c r="AG116" s="408"/>
      <c r="AH116" s="408">
        <f t="shared" si="5"/>
        <v>0.51063829787234039</v>
      </c>
      <c r="AI116" s="408">
        <f>MIN(9,MIN(i_p6_len,IF($K116&lt;INDEX(i_break_date,ROUNDDOWN((ROW($I116)-ROW($I$75))/i_p6_len,0)+1,1),i_p6_len,IFERROR(IFERROR(MATCH($K116,$K$75:$K$84,0),MATCH($K116,$K$75:$K$84,1)+1),1))))</f>
        <v>3</v>
      </c>
      <c r="AJ116" s="408">
        <f t="shared" si="6"/>
        <v>2</v>
      </c>
      <c r="AK116" s="408"/>
      <c r="AL116" s="408"/>
      <c r="AM116" s="408"/>
      <c r="AN116" s="408"/>
      <c r="AO116" s="403"/>
      <c r="AP116" s="388"/>
      <c r="AQ116" s="376"/>
      <c r="AR116" s="376"/>
      <c r="AS116" s="376"/>
    </row>
    <row r="117" spans="1:45" outlineLevel="3" x14ac:dyDescent="0.25">
      <c r="A117" s="376"/>
      <c r="B117" s="385"/>
      <c r="C117" s="378">
        <f t="shared" si="4"/>
        <v>4</v>
      </c>
      <c r="D117" s="403"/>
      <c r="E117" s="460"/>
      <c r="F117" s="460"/>
      <c r="G117" s="403"/>
      <c r="H117" s="424"/>
      <c r="I117" s="424"/>
      <c r="J117" s="424">
        <v>2</v>
      </c>
      <c r="K117" s="616">
        <f>Periods!J23</f>
        <v>43628</v>
      </c>
      <c r="L117" s="617">
        <f t="shared" ca="1" si="9"/>
        <v>56</v>
      </c>
      <c r="M117" s="440"/>
      <c r="N117" s="408"/>
      <c r="O117" s="990" cm="1">
        <f t="array" ref="O117">INDEX(O$75:O$84,$AI117,1)*(1-$AH117)+INDEX(O$75:O$84,$AJ117,1)*($AH117)</f>
        <v>865.43076923076922</v>
      </c>
      <c r="P117" s="990" cm="1">
        <f t="array" ref="P117">INDEX(P$75:P$84,$AI117,1)*(1-$AH117)+INDEX(P$75:P$84,$AJ117,1)*($AH117)</f>
        <v>1389.103076923077</v>
      </c>
      <c r="Q117" s="991" cm="1">
        <f t="array" ref="Q117">INDEX(Q$75:Q$84,$AI117,1)*(1-$AH117)+INDEX(Q$75:Q$84,$AJ117,1)*($AH117)</f>
        <v>0.77067692307692315</v>
      </c>
      <c r="R117" s="991" cm="1">
        <f t="array" ref="R117">INDEX(R$75:R$84,$AI117,1)*(1-$AH117)+INDEX(R$75:R$84,$AJ117,1)*($AH117)</f>
        <v>0.7764923076923077</v>
      </c>
      <c r="S117" s="985" cm="1">
        <f t="array" ref="S117">INDEX([0]!i_pasture_stage_p6z,$J117+1,ROUNDDOWN((ROW($J117)-ROW($J$75))/i_p6_len,0)+1)</f>
        <v>1</v>
      </c>
      <c r="T117" s="991" cm="1">
        <f t="array" ref="T117">INDEX(T$75:T$84,$AI117,1)*(1-$AH117)+INDEX(T$75:T$84,$AJ117,1)*($AH117)</f>
        <v>0.3</v>
      </c>
      <c r="U117" s="985" cm="1">
        <f t="array" ref="U117">INDEX(U$75:U$84,$AI117,1)*(1-$AH117)+INDEX(U$75:U$84,$AJ117,1)*($AH117)</f>
        <v>10</v>
      </c>
      <c r="V117" s="991" cm="1">
        <f t="array" ref="V117">INDEX(V$75:V$84,$AI117,1)*(1-$AH117)+INDEX(V$75:V$84,$AJ117,1)*($AH117)</f>
        <v>0</v>
      </c>
      <c r="W117" s="408"/>
      <c r="X117" s="408"/>
      <c r="Y117" s="408"/>
      <c r="Z117" s="408"/>
      <c r="AA117" s="408"/>
      <c r="AB117" s="408"/>
      <c r="AC117" s="408"/>
      <c r="AD117" s="408"/>
      <c r="AE117" s="408"/>
      <c r="AF117" s="408"/>
      <c r="AG117" s="408"/>
      <c r="AH117" s="408">
        <f t="shared" si="5"/>
        <v>0.83076923076923082</v>
      </c>
      <c r="AI117" s="408">
        <f>MIN(9,MIN(i_p6_len,IF($K117&lt;INDEX(i_break_date,ROUNDDOWN((ROW($I117)-ROW($I$75))/i_p6_len,0)+1,1),i_p6_len,IFERROR(IFERROR(MATCH($K117,$K$75:$K$84,0),MATCH($K117,$K$75:$K$84,1)+1),1))))</f>
        <v>4</v>
      </c>
      <c r="AJ117" s="408">
        <f t="shared" si="6"/>
        <v>3</v>
      </c>
      <c r="AK117" s="408"/>
      <c r="AL117" s="408"/>
      <c r="AM117" s="408"/>
      <c r="AN117" s="408"/>
      <c r="AO117" s="403"/>
      <c r="AP117" s="388"/>
      <c r="AQ117" s="376"/>
      <c r="AR117" s="376"/>
      <c r="AS117" s="376"/>
    </row>
    <row r="118" spans="1:45" outlineLevel="3" x14ac:dyDescent="0.25">
      <c r="A118" s="376"/>
      <c r="B118" s="385"/>
      <c r="C118" s="378">
        <f t="shared" si="4"/>
        <v>4</v>
      </c>
      <c r="D118" s="403"/>
      <c r="E118" s="460"/>
      <c r="F118" s="460"/>
      <c r="G118" s="403"/>
      <c r="H118" s="424"/>
      <c r="I118" s="424"/>
      <c r="J118" s="424">
        <v>3</v>
      </c>
      <c r="K118" s="616">
        <f>Periods!J24</f>
        <v>43684</v>
      </c>
      <c r="L118" s="617">
        <f t="shared" ca="1" si="9"/>
        <v>49</v>
      </c>
      <c r="M118" s="440"/>
      <c r="N118" s="408"/>
      <c r="O118" s="990" cm="1">
        <f t="array" ref="O118">INDEX(O$75:O$84,$AI118,1)*(1-$AH118)+INDEX(O$75:O$84,$AJ118,1)*($AH118)</f>
        <v>1307.8571428571429</v>
      </c>
      <c r="P118" s="990" cm="1">
        <f t="array" ref="P118">INDEX(P$75:P$84,$AI118,1)*(1-$AH118)+INDEX(P$75:P$84,$AJ118,1)*($AH118)</f>
        <v>2099.5742857142859</v>
      </c>
      <c r="Q118" s="991" cm="1">
        <f t="array" ref="Q118">INDEX(Q$75:Q$84,$AI118,1)*(1-$AH118)+INDEX(Q$75:Q$84,$AJ118,1)*($AH118)</f>
        <v>0.77320000000000011</v>
      </c>
      <c r="R118" s="991" cm="1">
        <f t="array" ref="R118">INDEX(R$75:R$84,$AI118,1)*(1-$AH118)+INDEX(R$75:R$84,$AJ118,1)*($AH118)</f>
        <v>0.77377142857142867</v>
      </c>
      <c r="S118" s="985" cm="1">
        <f t="array" ref="S118">INDEX([0]!i_pasture_stage_p6z,$J118+1,ROUNDDOWN((ROW($J118)-ROW($J$75))/i_p6_len,0)+1)</f>
        <v>1</v>
      </c>
      <c r="T118" s="991" cm="1">
        <f t="array" ref="T118">INDEX(T$75:T$84,$AI118,1)*(1-$AH118)+INDEX(T$75:T$84,$AJ118,1)*($AH118)</f>
        <v>0.3</v>
      </c>
      <c r="U118" s="985" cm="1">
        <f t="array" ref="U118">INDEX(U$75:U$84,$AI118,1)*(1-$AH118)+INDEX(U$75:U$84,$AJ118,1)*($AH118)</f>
        <v>10</v>
      </c>
      <c r="V118" s="991" cm="1">
        <f t="array" ref="V118">INDEX(V$75:V$84,$AI118,1)*(1-$AH118)+INDEX(V$75:V$84,$AJ118,1)*($AH118)</f>
        <v>0</v>
      </c>
      <c r="W118" s="408"/>
      <c r="X118" s="408"/>
      <c r="Y118" s="408"/>
      <c r="Z118" s="408"/>
      <c r="AA118" s="408"/>
      <c r="AB118" s="408"/>
      <c r="AC118" s="408"/>
      <c r="AD118" s="408"/>
      <c r="AE118" s="408"/>
      <c r="AF118" s="408"/>
      <c r="AG118" s="408"/>
      <c r="AH118" s="408">
        <f t="shared" si="5"/>
        <v>0.94285714285714284</v>
      </c>
      <c r="AI118" s="408">
        <f>MIN(9,MIN(i_p6_len,IF($K118&lt;INDEX(i_break_date,ROUNDDOWN((ROW($I118)-ROW($I$75))/i_p6_len,0)+1,1),i_p6_len,IFERROR(IFERROR(MATCH($K118,$K$75:$K$84,0),MATCH($K118,$K$75:$K$84,1)+1),1))))</f>
        <v>5</v>
      </c>
      <c r="AJ118" s="408">
        <f t="shared" si="6"/>
        <v>4</v>
      </c>
      <c r="AK118" s="408"/>
      <c r="AL118" s="408"/>
      <c r="AM118" s="408"/>
      <c r="AN118" s="408"/>
      <c r="AO118" s="403"/>
      <c r="AP118" s="388"/>
      <c r="AQ118" s="376"/>
      <c r="AR118" s="376"/>
      <c r="AS118" s="376"/>
    </row>
    <row r="119" spans="1:45" outlineLevel="3" x14ac:dyDescent="0.25">
      <c r="A119" s="376"/>
      <c r="B119" s="385"/>
      <c r="C119" s="378">
        <f t="shared" si="4"/>
        <v>4</v>
      </c>
      <c r="D119" s="403"/>
      <c r="E119" s="460"/>
      <c r="F119" s="460"/>
      <c r="G119" s="403"/>
      <c r="H119" s="424"/>
      <c r="I119" s="424"/>
      <c r="J119" s="424">
        <v>4</v>
      </c>
      <c r="K119" s="616">
        <f>Periods!J25</f>
        <v>43733</v>
      </c>
      <c r="L119" s="617">
        <f t="shared" ca="1" si="9"/>
        <v>20</v>
      </c>
      <c r="M119" s="440"/>
      <c r="N119" s="408"/>
      <c r="O119" s="990" cm="1">
        <f t="array" ref="O119">INDEX(O$75:O$84,$AI119,1)*(1-$AH119)+INDEX(O$75:O$84,$AJ119,1)*($AH119)</f>
        <v>2278.5714285714284</v>
      </c>
      <c r="P119" s="990" cm="1">
        <f t="array" ref="P119">INDEX(P$75:P$84,$AI119,1)*(1-$AH119)+INDEX(P$75:P$84,$AJ119,1)*($AH119)</f>
        <v>3575.4142857142851</v>
      </c>
      <c r="Q119" s="991" cm="1">
        <f t="array" ref="Q119">INDEX(Q$75:Q$84,$AI119,1)*(1-$AH119)+INDEX(Q$75:Q$84,$AJ119,1)*($AH119)</f>
        <v>0.7371428571428571</v>
      </c>
      <c r="R119" s="991" cm="1">
        <f t="array" ref="R119">INDEX(R$75:R$84,$AI119,1)*(1-$AH119)+INDEX(R$75:R$84,$AJ119,1)*($AH119)</f>
        <v>0.75</v>
      </c>
      <c r="S119" s="985" cm="1">
        <f t="array" ref="S119">INDEX([0]!i_pasture_stage_p6z,$J119+1,ROUNDDOWN((ROW($J119)-ROW($J$75))/i_p6_len,0)+1)</f>
        <v>1</v>
      </c>
      <c r="T119" s="991" cm="1">
        <f t="array" ref="T119">INDEX(T$75:T$84,$AI119,1)*(1-$AH119)+INDEX(T$75:T$84,$AJ119,1)*($AH119)</f>
        <v>0.29999999999999993</v>
      </c>
      <c r="U119" s="985" cm="1">
        <f t="array" ref="U119">INDEX(U$75:U$84,$AI119,1)*(1-$AH119)+INDEX(U$75:U$84,$AJ119,1)*($AH119)</f>
        <v>10</v>
      </c>
      <c r="V119" s="991" cm="1">
        <f t="array" ref="V119">INDEX(V$75:V$84,$AI119,1)*(1-$AH119)+INDEX(V$75:V$84,$AJ119,1)*($AH119)</f>
        <v>0</v>
      </c>
      <c r="W119" s="408"/>
      <c r="X119" s="408"/>
      <c r="Y119" s="408"/>
      <c r="Z119" s="408"/>
      <c r="AA119" s="408"/>
      <c r="AB119" s="408"/>
      <c r="AC119" s="408"/>
      <c r="AD119" s="408"/>
      <c r="AE119" s="408"/>
      <c r="AF119" s="408"/>
      <c r="AG119" s="408"/>
      <c r="AH119" s="408">
        <f t="shared" si="5"/>
        <v>0.42857142857142855</v>
      </c>
      <c r="AI119" s="408">
        <f>MIN(9,MIN(i_p6_len,IF($K119&lt;INDEX(i_break_date,ROUNDDOWN((ROW($I119)-ROW($I$75))/i_p6_len,0)+1,1),i_p6_len,IFERROR(IFERROR(MATCH($K119,$K$75:$K$84,0),MATCH($K119,$K$75:$K$84,1)+1),1))))</f>
        <v>6</v>
      </c>
      <c r="AJ119" s="408">
        <f t="shared" si="6"/>
        <v>5</v>
      </c>
      <c r="AK119" s="408"/>
      <c r="AL119" s="408"/>
      <c r="AM119" s="408"/>
      <c r="AN119" s="408"/>
      <c r="AO119" s="403"/>
      <c r="AP119" s="388"/>
      <c r="AQ119" s="376"/>
      <c r="AR119" s="376"/>
      <c r="AS119" s="376"/>
    </row>
    <row r="120" spans="1:45" outlineLevel="3" x14ac:dyDescent="0.25">
      <c r="A120" s="376"/>
      <c r="B120" s="385"/>
      <c r="C120" s="378">
        <f t="shared" si="4"/>
        <v>4</v>
      </c>
      <c r="D120" s="403"/>
      <c r="E120" s="460"/>
      <c r="F120" s="460"/>
      <c r="G120" s="403"/>
      <c r="H120" s="424"/>
      <c r="I120" s="424"/>
      <c r="J120" s="424">
        <v>5</v>
      </c>
      <c r="K120" s="616">
        <f>Periods!J26</f>
        <v>43753</v>
      </c>
      <c r="L120" s="617">
        <f t="shared" ca="1" si="9"/>
        <v>13</v>
      </c>
      <c r="M120" s="440"/>
      <c r="N120" s="408"/>
      <c r="O120" s="990" cm="1">
        <f t="array" ref="O120">INDEX(O$75:O$84,$AI120,1)*(1-$AH120)+INDEX(O$75:O$84,$AJ120,1)*($AH120)</f>
        <v>2676.1904761904761</v>
      </c>
      <c r="P120" s="990" cm="1">
        <f t="array" ref="P120">INDEX(P$75:P$84,$AI120,1)*(1-$AH120)+INDEX(P$75:P$84,$AJ120,1)*($AH120)</f>
        <v>4187.5047619047618</v>
      </c>
      <c r="Q120" s="991" cm="1">
        <f t="array" ref="Q120">INDEX(Q$75:Q$84,$AI120,1)*(1-$AH120)+INDEX(Q$75:Q$84,$AJ120,1)*($AH120)</f>
        <v>0.71619047619047616</v>
      </c>
      <c r="R120" s="991" cm="1">
        <f t="array" ref="R120">INDEX(R$75:R$84,$AI120,1)*(1-$AH120)+INDEX(R$75:R$84,$AJ120,1)*($AH120)</f>
        <v>0.73023809523809513</v>
      </c>
      <c r="S120" s="985" cm="1">
        <f t="array" ref="S120">INDEX([0]!i_pasture_stage_p6z,$J120+1,ROUNDDOWN((ROW($J120)-ROW($J$75))/i_p6_len,0)+1)</f>
        <v>1</v>
      </c>
      <c r="T120" s="991" cm="1">
        <f t="array" ref="T120">INDEX(T$75:T$84,$AI120,1)*(1-$AH120)+INDEX(T$75:T$84,$AJ120,1)*($AH120)</f>
        <v>0.3</v>
      </c>
      <c r="U120" s="985" cm="1">
        <f t="array" ref="U120">INDEX(U$75:U$84,$AI120,1)*(1-$AH120)+INDEX(U$75:U$84,$AJ120,1)*($AH120)</f>
        <v>10</v>
      </c>
      <c r="V120" s="991" cm="1">
        <f t="array" ref="V120">INDEX(V$75:V$84,$AI120,1)*(1-$AH120)+INDEX(V$75:V$84,$AJ120,1)*($AH120)</f>
        <v>0</v>
      </c>
      <c r="W120" s="408"/>
      <c r="X120" s="408"/>
      <c r="Y120" s="408"/>
      <c r="Z120" s="408"/>
      <c r="AA120" s="408"/>
      <c r="AB120" s="408"/>
      <c r="AC120" s="408"/>
      <c r="AD120" s="408"/>
      <c r="AE120" s="408"/>
      <c r="AF120" s="408"/>
      <c r="AG120" s="408"/>
      <c r="AH120" s="408">
        <f t="shared" si="5"/>
        <v>0.80952380952380953</v>
      </c>
      <c r="AI120" s="408">
        <f>MIN(9,MIN(i_p6_len,IF($K120&lt;INDEX(i_break_date,ROUNDDOWN((ROW($I120)-ROW($I$75))/i_p6_len,0)+1,1),i_p6_len,IFERROR(IFERROR(MATCH($K120,$K$75:$K$84,0),MATCH($K120,$K$75:$K$84,1)+1),1))))</f>
        <v>7</v>
      </c>
      <c r="AJ120" s="408">
        <f t="shared" si="6"/>
        <v>6</v>
      </c>
      <c r="AK120" s="408"/>
      <c r="AL120" s="408"/>
      <c r="AM120" s="408"/>
      <c r="AN120" s="408"/>
      <c r="AO120" s="403"/>
      <c r="AP120" s="388"/>
      <c r="AQ120" s="376"/>
      <c r="AR120" s="376"/>
      <c r="AS120" s="376"/>
    </row>
    <row r="121" spans="1:45" outlineLevel="3" x14ac:dyDescent="0.25">
      <c r="A121" s="376"/>
      <c r="B121" s="385"/>
      <c r="C121" s="378">
        <f t="shared" si="4"/>
        <v>4</v>
      </c>
      <c r="D121" s="403"/>
      <c r="E121" s="460"/>
      <c r="F121" s="460"/>
      <c r="G121" s="403"/>
      <c r="H121" s="424"/>
      <c r="I121" s="424"/>
      <c r="J121" s="424">
        <v>6</v>
      </c>
      <c r="K121" s="616">
        <f>Periods!J27</f>
        <v>43766</v>
      </c>
      <c r="L121" s="617">
        <f t="shared" ca="1" si="9"/>
        <v>86</v>
      </c>
      <c r="M121" s="440"/>
      <c r="N121" s="408"/>
      <c r="O121" s="990" cm="1">
        <f t="array" ref="O121">INDEX(O$75:O$84,$AI121,1)*(1-$AH121)+INDEX(O$75:O$84,$AJ121,1)*($AH121)</f>
        <v>2800</v>
      </c>
      <c r="P121" s="990" cm="1">
        <f t="array" ref="P121">INDEX(P$75:P$84,$AI121,1)*(1-$AH121)+INDEX(P$75:P$84,$AJ121,1)*($AH121)</f>
        <v>4402.5</v>
      </c>
      <c r="Q121" s="991" cm="1">
        <f t="array" ref="Q121">INDEX(Q$75:Q$84,$AI121,1)*(1-$AH121)+INDEX(Q$75:Q$84,$AJ121,1)*($AH121)</f>
        <v>0.71</v>
      </c>
      <c r="R121" s="991" cm="1">
        <f t="array" ref="R121">INDEX(R$75:R$84,$AI121,1)*(1-$AH121)+INDEX(R$75:R$84,$AJ121,1)*($AH121)</f>
        <v>0.72249999999999992</v>
      </c>
      <c r="S121" s="985" cm="1">
        <f t="array" ref="S121">INDEX([0]!i_pasture_stage_p6z,$J121+1,ROUNDDOWN((ROW($J121)-ROW($J$75))/i_p6_len,0)+1)</f>
        <v>1</v>
      </c>
      <c r="T121" s="991" cm="1">
        <f t="array" ref="T121">INDEX(T$75:T$84,$AI121,1)*(1-$AH121)+INDEX(T$75:T$84,$AJ121,1)*($AH121)</f>
        <v>0.3</v>
      </c>
      <c r="U121" s="985" cm="1">
        <f t="array" ref="U121">INDEX(U$75:U$84,$AI121,1)*(1-$AH121)+INDEX(U$75:U$84,$AJ121,1)*($AH121)</f>
        <v>10</v>
      </c>
      <c r="V121" s="991" cm="1">
        <f t="array" ref="V121">INDEX(V$75:V$84,$AI121,1)*(1-$AH121)+INDEX(V$75:V$84,$AJ121,1)*($AH121)</f>
        <v>0</v>
      </c>
      <c r="W121" s="408"/>
      <c r="X121" s="408"/>
      <c r="Y121" s="408"/>
      <c r="Z121" s="408"/>
      <c r="AA121" s="408"/>
      <c r="AB121" s="408"/>
      <c r="AC121" s="408"/>
      <c r="AD121" s="408"/>
      <c r="AE121" s="408"/>
      <c r="AF121" s="408"/>
      <c r="AG121" s="408"/>
      <c r="AH121" s="408">
        <f t="shared" si="5"/>
        <v>0.5</v>
      </c>
      <c r="AI121" s="408">
        <f>MIN(9,MIN(i_p6_len,IF($K121&lt;INDEX(i_break_date,ROUNDDOWN((ROW($I121)-ROW($I$75))/i_p6_len,0)+1,1),i_p6_len,IFERROR(IFERROR(MATCH($K121,$K$75:$K$84,0),MATCH($K121,$K$75:$K$84,1)+1),1))))</f>
        <v>7</v>
      </c>
      <c r="AJ121" s="408">
        <f t="shared" si="6"/>
        <v>6</v>
      </c>
      <c r="AK121" s="408"/>
      <c r="AL121" s="408"/>
      <c r="AM121" s="408"/>
      <c r="AN121" s="408"/>
      <c r="AO121" s="403"/>
      <c r="AP121" s="388"/>
      <c r="AQ121" s="376"/>
      <c r="AR121" s="376"/>
      <c r="AS121" s="376"/>
    </row>
    <row r="122" spans="1:45" outlineLevel="3" x14ac:dyDescent="0.25">
      <c r="A122" s="376"/>
      <c r="B122" s="385"/>
      <c r="C122" s="378">
        <f t="shared" si="4"/>
        <v>4</v>
      </c>
      <c r="D122" s="403"/>
      <c r="E122" s="460"/>
      <c r="F122" s="460"/>
      <c r="G122" s="403"/>
      <c r="H122" s="424"/>
      <c r="I122" s="424"/>
      <c r="J122" s="424">
        <v>7</v>
      </c>
      <c r="K122" s="616">
        <f>Periods!J28</f>
        <v>43852</v>
      </c>
      <c r="L122" s="617">
        <f t="shared" ca="1" si="9"/>
        <v>39</v>
      </c>
      <c r="M122" s="440"/>
      <c r="N122" s="408"/>
      <c r="O122" s="990" cm="1">
        <f t="array" ref="O122">INDEX(O$75:O$84,$AI122,1)*(1-$AH122)+INDEX(O$75:O$84,$AJ122,1)*($AH122)</f>
        <v>2068.181818181818</v>
      </c>
      <c r="P122" s="990" cm="1">
        <f t="array" ref="P122">INDEX(P$75:P$84,$AI122,1)*(1-$AH122)+INDEX(P$75:P$84,$AJ122,1)*($AH122)</f>
        <v>4264.454545454546</v>
      </c>
      <c r="Q122" s="991" cm="1">
        <f t="array" ref="Q122">INDEX(Q$75:Q$84,$AI122,1)*(1-$AH122)+INDEX(Q$75:Q$84,$AJ122,1)*($AH122)</f>
        <v>0.63181818181818183</v>
      </c>
      <c r="R122" s="991" cm="1">
        <f t="array" ref="R122">INDEX(R$75:R$84,$AI122,1)*(1-$AH122)+INDEX(R$75:R$84,$AJ122,1)*($AH122)</f>
        <v>0.7</v>
      </c>
      <c r="S122" s="985" cm="1">
        <f t="array" ref="S122">INDEX([0]!i_pasture_stage_p6z,$J122+1,ROUNDDOWN((ROW($J122)-ROW($J$75))/i_p6_len,0)+1)</f>
        <v>1</v>
      </c>
      <c r="T122" s="991" cm="1">
        <f t="array" ref="T122">INDEX(T$75:T$84,$AI122,1)*(1-$AH122)+INDEX(T$75:T$84,$AJ122,1)*($AH122)</f>
        <v>0.3</v>
      </c>
      <c r="U122" s="985" cm="1">
        <f t="array" ref="U122">INDEX(U$75:U$84,$AI122,1)*(1-$AH122)+INDEX(U$75:U$84,$AJ122,1)*($AH122)</f>
        <v>10</v>
      </c>
      <c r="V122" s="991" cm="1">
        <f t="array" ref="V122">INDEX(V$75:V$84,$AI122,1)*(1-$AH122)+INDEX(V$75:V$84,$AJ122,1)*($AH122)</f>
        <v>4.5454545454545456E-2</v>
      </c>
      <c r="W122" s="408"/>
      <c r="X122" s="408"/>
      <c r="Y122" s="408"/>
      <c r="Z122" s="408"/>
      <c r="AA122" s="408"/>
      <c r="AB122" s="408"/>
      <c r="AC122" s="408"/>
      <c r="AD122" s="408"/>
      <c r="AE122" s="408"/>
      <c r="AF122" s="408"/>
      <c r="AG122" s="408"/>
      <c r="AH122" s="408">
        <f t="shared" si="5"/>
        <v>9.0909090909090912E-2</v>
      </c>
      <c r="AI122" s="408">
        <f>MIN(9,MIN(i_p6_len,IF($K122&lt;INDEX(i_break_date,ROUNDDOWN((ROW($I122)-ROW($I$75))/i_p6_len,0)+1,1),i_p6_len,IFERROR(IFERROR(MATCH($K122,$K$75:$K$84,0),MATCH($K122,$K$75:$K$84,1)+1),1))))</f>
        <v>9</v>
      </c>
      <c r="AJ122" s="408">
        <f t="shared" si="6"/>
        <v>8</v>
      </c>
      <c r="AK122" s="408"/>
      <c r="AL122" s="408"/>
      <c r="AM122" s="408"/>
      <c r="AN122" s="408"/>
      <c r="AO122" s="403"/>
      <c r="AP122" s="388"/>
      <c r="AQ122" s="376"/>
      <c r="AR122" s="376"/>
      <c r="AS122" s="376"/>
    </row>
    <row r="123" spans="1:45" outlineLevel="3" x14ac:dyDescent="0.25">
      <c r="A123" s="376"/>
      <c r="B123" s="385"/>
      <c r="C123" s="378">
        <f t="shared" si="4"/>
        <v>4</v>
      </c>
      <c r="D123" s="403"/>
      <c r="E123" s="460"/>
      <c r="F123" s="460"/>
      <c r="G123" s="403"/>
      <c r="H123" s="424"/>
      <c r="I123" s="424"/>
      <c r="J123" s="424">
        <v>8</v>
      </c>
      <c r="K123" s="616">
        <f>Periods!J29</f>
        <v>43891</v>
      </c>
      <c r="L123" s="617">
        <f t="shared" ca="1" si="9"/>
        <v>31</v>
      </c>
      <c r="M123" s="440"/>
      <c r="N123" s="408"/>
      <c r="O123" s="990" cm="1">
        <f t="array" ref="O123">INDEX(O$75:O$84,$AI123,1)*(1-$AH123)+INDEX(O$75:O$84,$AJ123,1)*($AH123)</f>
        <v>1181.818181818182</v>
      </c>
      <c r="P123" s="990" cm="1">
        <f t="array" ref="P123">INDEX(P$75:P$84,$AI123,1)*(1-$AH123)+INDEX(P$75:P$84,$AJ123,1)*($AH123)</f>
        <v>4028.4454545454555</v>
      </c>
      <c r="Q123" s="991" cm="1">
        <f t="array" ref="Q123">INDEX(Q$75:Q$84,$AI123,1)*(1-$AH123)+INDEX(Q$75:Q$84,$AJ123,1)*($AH123)</f>
        <v>0.60818181818181805</v>
      </c>
      <c r="R123" s="991" cm="1">
        <f t="array" ref="R123">INDEX(R$75:R$84,$AI123,1)*(1-$AH123)+INDEX(R$75:R$84,$AJ123,1)*($AH123)</f>
        <v>0.69999999999999984</v>
      </c>
      <c r="S123" s="985" cm="1">
        <f t="array" ref="S123">INDEX([0]!i_pasture_stage_p6z,$J123+1,ROUNDDOWN((ROW($J123)-ROW($J$75))/i_p6_len,0)+1)</f>
        <v>1</v>
      </c>
      <c r="T123" s="991" cm="1">
        <f t="array" ref="T123">INDEX(T$75:T$84,$AI123,1)*(1-$AH123)+INDEX(T$75:T$84,$AJ123,1)*($AH123)</f>
        <v>0.3</v>
      </c>
      <c r="U123" s="985" cm="1">
        <f t="array" ref="U123">INDEX(U$75:U$84,$AI123,1)*(1-$AH123)+INDEX(U$75:U$84,$AJ123,1)*($AH123)</f>
        <v>9.9999999999999982</v>
      </c>
      <c r="V123" s="991" cm="1">
        <f t="array" ref="V123">INDEX(V$75:V$84,$AI123,1)*(1-$AH123)+INDEX(V$75:V$84,$AJ123,1)*($AH123)</f>
        <v>0.10454545454545455</v>
      </c>
      <c r="W123" s="408"/>
      <c r="X123" s="408"/>
      <c r="Y123" s="408"/>
      <c r="Z123" s="408"/>
      <c r="AA123" s="408"/>
      <c r="AB123" s="408"/>
      <c r="AC123" s="408"/>
      <c r="AD123" s="408"/>
      <c r="AE123" s="408"/>
      <c r="AF123" s="408"/>
      <c r="AG123" s="408"/>
      <c r="AH123" s="408">
        <f t="shared" si="5"/>
        <v>-1.0909090909090908</v>
      </c>
      <c r="AI123" s="408">
        <f>MIN(9,MIN(i_p6_len,IF($K123&lt;INDEX(i_break_date,ROUNDDOWN((ROW($I123)-ROW($I$75))/i_p6_len,0)+1,1),i_p6_len,IFERROR(IFERROR(MATCH($K123,$K$75:$K$84,0),MATCH($K123,$K$75:$K$84,1)+1),1))))</f>
        <v>9</v>
      </c>
      <c r="AJ123" s="408">
        <f t="shared" si="6"/>
        <v>8</v>
      </c>
      <c r="AK123" s="408"/>
      <c r="AL123" s="408"/>
      <c r="AM123" s="408"/>
      <c r="AN123" s="408"/>
      <c r="AO123" s="403"/>
      <c r="AP123" s="388"/>
      <c r="AQ123" s="376"/>
      <c r="AR123" s="376"/>
      <c r="AS123" s="376"/>
    </row>
    <row r="124" spans="1:45" outlineLevel="3" x14ac:dyDescent="0.25">
      <c r="A124" s="376"/>
      <c r="B124" s="385"/>
      <c r="C124" s="378">
        <f t="shared" si="4"/>
        <v>4</v>
      </c>
      <c r="D124" s="403"/>
      <c r="E124" s="460"/>
      <c r="F124" s="460"/>
      <c r="G124" s="403"/>
      <c r="H124" s="424"/>
      <c r="I124" s="476"/>
      <c r="J124" s="476">
        <v>9</v>
      </c>
      <c r="K124" s="655">
        <f>Periods!J30</f>
        <v>43922</v>
      </c>
      <c r="L124" s="673">
        <f t="shared" ca="1" si="9"/>
        <v>15</v>
      </c>
      <c r="M124" s="656"/>
      <c r="N124" s="477"/>
      <c r="O124" s="993" cm="1">
        <f t="array" ref="O124">INDEX(O$75:O$84,$AI124,1)*(1-$AH124)+INDEX(O$75:O$84,$AJ124,1)*($AH124)</f>
        <v>477.27272727272793</v>
      </c>
      <c r="P124" s="993" cm="1">
        <f t="array" ref="P124">INDEX(P$75:P$84,$AI124,1)*(1-$AH124)+INDEX(P$75:P$84,$AJ124,1)*($AH124)</f>
        <v>3840.8484848484859</v>
      </c>
      <c r="Q124" s="992" cm="1">
        <f t="array" ref="Q124">INDEX(Q$75:Q$84,$AI124,1)*(1-$AH124)+INDEX(Q$75:Q$84,$AJ124,1)*($AH124)</f>
        <v>0.58939393939393936</v>
      </c>
      <c r="R124" s="992" cm="1">
        <f t="array" ref="R124">INDEX(R$75:R$84,$AI124,1)*(1-$AH124)+INDEX(R$75:R$84,$AJ124,1)*($AH124)</f>
        <v>0.7</v>
      </c>
      <c r="S124" s="986" cm="1">
        <f t="array" ref="S124">INDEX([0]!i_pasture_stage_p6z,$J124+1,ROUNDDOWN((ROW($J124)-ROW($J$75))/i_p6_len,0)+1)</f>
        <v>1</v>
      </c>
      <c r="T124" s="992" cm="1">
        <f t="array" ref="T124">INDEX(T$75:T$84,$AI124,1)*(1-$AH124)+INDEX(T$75:T$84,$AJ124,1)*($AH124)</f>
        <v>0.30000000000000004</v>
      </c>
      <c r="U124" s="986" cm="1">
        <f t="array" ref="U124">INDEX(U$75:U$84,$AI124,1)*(1-$AH124)+INDEX(U$75:U$84,$AJ124,1)*($AH124)</f>
        <v>10</v>
      </c>
      <c r="V124" s="992" cm="1">
        <f t="array" ref="V124">INDEX(V$75:V$84,$AI124,1)*(1-$AH124)+INDEX(V$75:V$84,$AJ124,1)*($AH124)</f>
        <v>0.15151515151515152</v>
      </c>
      <c r="W124" s="477"/>
      <c r="X124" s="477"/>
      <c r="Y124" s="477"/>
      <c r="Z124" s="477"/>
      <c r="AA124" s="477"/>
      <c r="AB124" s="477"/>
      <c r="AC124" s="477"/>
      <c r="AD124" s="477"/>
      <c r="AE124" s="477"/>
      <c r="AF124" s="477"/>
      <c r="AG124" s="477"/>
      <c r="AH124" s="408">
        <f t="shared" si="5"/>
        <v>-2.0303030303030303</v>
      </c>
      <c r="AI124" s="408">
        <f>MIN(9,MIN(i_p6_len,IF($K124&lt;INDEX(i_break_date,ROUNDDOWN((ROW($I124)-ROW($I$75))/i_p6_len,0)+1,1),i_p6_len,IFERROR(IFERROR(MATCH($K124,$K$75:$K$84,0),MATCH($K124,$K$75:$K$84,1)+1),1))))</f>
        <v>9</v>
      </c>
      <c r="AJ124" s="408">
        <f t="shared" si="6"/>
        <v>8</v>
      </c>
      <c r="AK124" s="408"/>
      <c r="AL124" s="408"/>
      <c r="AM124" s="408"/>
      <c r="AN124" s="408"/>
      <c r="AO124" s="403"/>
      <c r="AP124" s="388"/>
      <c r="AQ124" s="376"/>
      <c r="AR124" s="376"/>
      <c r="AS124" s="376"/>
    </row>
    <row r="125" spans="1:45" outlineLevel="2" x14ac:dyDescent="0.25">
      <c r="A125" s="376"/>
      <c r="B125" s="385"/>
      <c r="C125" s="378">
        <f t="shared" ref="C125" si="11">INT($C$40)+2</f>
        <v>3</v>
      </c>
      <c r="D125" s="403"/>
      <c r="E125" s="460"/>
      <c r="F125" s="460"/>
      <c r="G125" s="403"/>
      <c r="H125" s="424"/>
      <c r="I125" s="661" t="s">
        <v>784</v>
      </c>
      <c r="J125" s="661">
        <v>0</v>
      </c>
      <c r="K125" s="662">
        <f>Periods!K21</f>
        <v>43572</v>
      </c>
      <c r="L125" s="674">
        <f t="shared" ca="1" si="9"/>
        <v>21</v>
      </c>
      <c r="M125" s="663"/>
      <c r="N125" s="664"/>
      <c r="O125" s="989" cm="1">
        <f t="array" ref="O125">INDEX(O$75:O$84,$AI125,1)*(1-$AH125)+INDEX(O$75:O$84,$AJ125,1)*($AH125)</f>
        <v>2000</v>
      </c>
      <c r="P125" s="989" cm="1">
        <f t="array" ref="P125">INDEX(P$75:P$84,$AI125,1)*(1-$AH125)+INDEX(P$75:P$84,$AJ125,1)*($AH125)</f>
        <v>4246.3</v>
      </c>
      <c r="Q125" s="994" cm="1">
        <f t="array" ref="Q125">INDEX(Q$75:Q$84,$AI125,1)*(1-$AH125)+INDEX(Q$75:Q$84,$AJ125,1)*($AH125)</f>
        <v>0.63</v>
      </c>
      <c r="R125" s="994" cm="1">
        <f t="array" ref="R125">INDEX(R$75:R$84,$AI125,1)*(1-$AH125)+INDEX(R$75:R$84,$AJ125,1)*($AH125)</f>
        <v>0.7</v>
      </c>
      <c r="S125" s="987" cm="1">
        <f t="array" ref="S125">INDEX([0]!i_pasture_stage_p6z,$J125+1,ROUNDDOWN((ROW($J125)-ROW($J$75))/i_p6_len,0)+1)</f>
        <v>1</v>
      </c>
      <c r="T125" s="994" cm="1">
        <f t="array" ref="T125">INDEX(T$75:T$84,$AI125,1)*(1-$AH125)+INDEX(T$75:T$84,$AJ125,1)*($AH125)</f>
        <v>0.3</v>
      </c>
      <c r="U125" s="987" cm="1">
        <f t="array" ref="U125">INDEX(U$75:U$84,$AI125,1)*(1-$AH125)+INDEX(U$75:U$84,$AJ125,1)*($AH125)</f>
        <v>10</v>
      </c>
      <c r="V125" s="994" cm="1">
        <f t="array" ref="V125">INDEX(V$75:V$84,$AI125,1)*(1-$AH125)+INDEX(V$75:V$84,$AJ125,1)*($AH125)</f>
        <v>0.05</v>
      </c>
      <c r="W125" s="664"/>
      <c r="X125" s="664"/>
      <c r="Y125" s="664"/>
      <c r="Z125" s="664"/>
      <c r="AA125" s="664"/>
      <c r="AB125" s="664"/>
      <c r="AC125" s="664"/>
      <c r="AD125" s="664"/>
      <c r="AE125" s="664"/>
      <c r="AF125" s="664"/>
      <c r="AG125" s="664"/>
      <c r="AH125" s="408">
        <f t="shared" si="5"/>
        <v>0</v>
      </c>
      <c r="AI125" s="408">
        <f>MIN(9,MIN(i_p6_len,IF($K125&lt;INDEX(i_break_date,ROUNDDOWN((ROW($I125)-ROW($I$75))/i_p6_len,0)+1,1),i_p6_len,IFERROR(IFERROR(MATCH($K125,$K$75:$K$84,0),MATCH($K125,$K$75:$K$84,1)+1),1))))</f>
        <v>9</v>
      </c>
      <c r="AJ125" s="408">
        <f t="shared" si="6"/>
        <v>8</v>
      </c>
      <c r="AK125" s="408"/>
      <c r="AL125" s="408"/>
      <c r="AM125" s="408"/>
      <c r="AN125" s="408"/>
      <c r="AO125" s="403"/>
      <c r="AP125" s="388"/>
      <c r="AQ125" s="376"/>
      <c r="AR125" s="376"/>
      <c r="AS125" s="376"/>
    </row>
    <row r="126" spans="1:45" outlineLevel="3" collapsed="1" x14ac:dyDescent="0.25">
      <c r="A126" s="376"/>
      <c r="B126" s="385"/>
      <c r="C126" s="378">
        <f t="shared" si="4"/>
        <v>4</v>
      </c>
      <c r="D126" s="403"/>
      <c r="E126" s="460"/>
      <c r="F126" s="460"/>
      <c r="G126" s="403"/>
      <c r="H126" s="424"/>
      <c r="I126" s="424"/>
      <c r="J126" s="424">
        <v>1</v>
      </c>
      <c r="K126" s="616">
        <f>Periods!K22</f>
        <v>43593</v>
      </c>
      <c r="L126" s="617">
        <f t="shared" ca="1" si="9"/>
        <v>35</v>
      </c>
      <c r="M126" s="440"/>
      <c r="N126" s="408"/>
      <c r="O126" s="990" cm="1">
        <f t="array" ref="O126">INDEX(O$75:O$84,$AI126,1)*(1-$AH126)+INDEX(O$75:O$84,$AJ126,1)*($AH126)</f>
        <v>560.38297872340422</v>
      </c>
      <c r="P126" s="990" cm="1">
        <f t="array" ref="P126">INDEX(P$75:P$84,$AI126,1)*(1-$AH126)+INDEX(P$75:P$84,$AJ126,1)*($AH126)</f>
        <v>899.14255319148936</v>
      </c>
      <c r="Q126" s="991" cm="1">
        <f t="array" ref="Q126">INDEX(Q$75:Q$84,$AI126,1)*(1-$AH126)+INDEX(Q$75:Q$84,$AJ126,1)*($AH126)</f>
        <v>0.76489361702127656</v>
      </c>
      <c r="R126" s="991" cm="1">
        <f t="array" ref="R126">INDEX(R$75:R$84,$AI126,1)*(1-$AH126)+INDEX(R$75:R$84,$AJ126,1)*($AH126)</f>
        <v>0.77240425531914902</v>
      </c>
      <c r="S126" s="985" cm="1">
        <f t="array" ref="S126">INDEX([0]!i_pasture_stage_p6z,$J126+1,ROUNDDOWN((ROW($J126)-ROW($J$75))/i_p6_len,0)+1)</f>
        <v>0</v>
      </c>
      <c r="T126" s="991" cm="1">
        <f t="array" ref="T126">INDEX(T$75:T$84,$AI126,1)*(1-$AH126)+INDEX(T$75:T$84,$AJ126,1)*($AH126)</f>
        <v>0.3</v>
      </c>
      <c r="U126" s="985" cm="1">
        <f t="array" ref="U126">INDEX(U$75:U$84,$AI126,1)*(1-$AH126)+INDEX(U$75:U$84,$AJ126,1)*($AH126)</f>
        <v>10</v>
      </c>
      <c r="V126" s="991" cm="1">
        <f t="array" ref="V126">INDEX(V$75:V$84,$AI126,1)*(1-$AH126)+INDEX(V$75:V$84,$AJ126,1)*($AH126)</f>
        <v>2.553191489361702E-2</v>
      </c>
      <c r="W126" s="408"/>
      <c r="X126" s="408"/>
      <c r="Y126" s="408"/>
      <c r="Z126" s="408"/>
      <c r="AA126" s="408"/>
      <c r="AB126" s="408"/>
      <c r="AC126" s="408"/>
      <c r="AD126" s="408"/>
      <c r="AE126" s="408"/>
      <c r="AF126" s="408"/>
      <c r="AG126" s="408"/>
      <c r="AH126" s="408">
        <f t="shared" si="5"/>
        <v>0.51063829787234039</v>
      </c>
      <c r="AI126" s="408">
        <f>MIN(9,MIN(i_p6_len,IF($K126&lt;INDEX(i_break_date,ROUNDDOWN((ROW($I126)-ROW($I$75))/i_p6_len,0)+1,1),i_p6_len,IFERROR(IFERROR(MATCH($K126,$K$75:$K$84,0),MATCH($K126,$K$75:$K$84,1)+1),1))))</f>
        <v>3</v>
      </c>
      <c r="AJ126" s="408">
        <f t="shared" si="6"/>
        <v>2</v>
      </c>
      <c r="AK126" s="408"/>
      <c r="AL126" s="408"/>
      <c r="AM126" s="408"/>
      <c r="AN126" s="408"/>
      <c r="AO126" s="403"/>
      <c r="AP126" s="388"/>
      <c r="AQ126" s="376"/>
      <c r="AR126" s="376"/>
      <c r="AS126" s="376"/>
    </row>
    <row r="127" spans="1:45" outlineLevel="3" x14ac:dyDescent="0.25">
      <c r="A127" s="376"/>
      <c r="B127" s="385"/>
      <c r="C127" s="378">
        <f t="shared" si="4"/>
        <v>4</v>
      </c>
      <c r="D127" s="403"/>
      <c r="E127" s="460"/>
      <c r="F127" s="460"/>
      <c r="G127" s="403"/>
      <c r="H127" s="424"/>
      <c r="I127" s="424"/>
      <c r="J127" s="424">
        <v>2</v>
      </c>
      <c r="K127" s="616">
        <f>Periods!K23</f>
        <v>43628</v>
      </c>
      <c r="L127" s="617">
        <f t="shared" ca="1" si="9"/>
        <v>56</v>
      </c>
      <c r="M127" s="440"/>
      <c r="N127" s="408"/>
      <c r="O127" s="990" cm="1">
        <f t="array" ref="O127">INDEX(O$75:O$84,$AI127,1)*(1-$AH127)+INDEX(O$75:O$84,$AJ127,1)*($AH127)</f>
        <v>865.43076923076922</v>
      </c>
      <c r="P127" s="990" cm="1">
        <f t="array" ref="P127">INDEX(P$75:P$84,$AI127,1)*(1-$AH127)+INDEX(P$75:P$84,$AJ127,1)*($AH127)</f>
        <v>1389.103076923077</v>
      </c>
      <c r="Q127" s="991" cm="1">
        <f t="array" ref="Q127">INDEX(Q$75:Q$84,$AI127,1)*(1-$AH127)+INDEX(Q$75:Q$84,$AJ127,1)*($AH127)</f>
        <v>0.77067692307692315</v>
      </c>
      <c r="R127" s="991" cm="1">
        <f t="array" ref="R127">INDEX(R$75:R$84,$AI127,1)*(1-$AH127)+INDEX(R$75:R$84,$AJ127,1)*($AH127)</f>
        <v>0.7764923076923077</v>
      </c>
      <c r="S127" s="985" cm="1">
        <f t="array" ref="S127">INDEX([0]!i_pasture_stage_p6z,$J127+1,ROUNDDOWN((ROW($J127)-ROW($J$75))/i_p6_len,0)+1)</f>
        <v>1</v>
      </c>
      <c r="T127" s="991" cm="1">
        <f t="array" ref="T127">INDEX(T$75:T$84,$AI127,1)*(1-$AH127)+INDEX(T$75:T$84,$AJ127,1)*($AH127)</f>
        <v>0.3</v>
      </c>
      <c r="U127" s="985" cm="1">
        <f t="array" ref="U127">INDEX(U$75:U$84,$AI127,1)*(1-$AH127)+INDEX(U$75:U$84,$AJ127,1)*($AH127)</f>
        <v>10</v>
      </c>
      <c r="V127" s="991" cm="1">
        <f t="array" ref="V127">INDEX(V$75:V$84,$AI127,1)*(1-$AH127)+INDEX(V$75:V$84,$AJ127,1)*($AH127)</f>
        <v>0</v>
      </c>
      <c r="W127" s="408"/>
      <c r="X127" s="408"/>
      <c r="Y127" s="408"/>
      <c r="Z127" s="408"/>
      <c r="AA127" s="408"/>
      <c r="AB127" s="408"/>
      <c r="AC127" s="408"/>
      <c r="AD127" s="408"/>
      <c r="AE127" s="408"/>
      <c r="AF127" s="408"/>
      <c r="AG127" s="408"/>
      <c r="AH127" s="408">
        <f t="shared" si="5"/>
        <v>0.83076923076923082</v>
      </c>
      <c r="AI127" s="408">
        <f>MIN(9,MIN(i_p6_len,IF($K127&lt;INDEX(i_break_date,ROUNDDOWN((ROW($I127)-ROW($I$75))/i_p6_len,0)+1,1),i_p6_len,IFERROR(IFERROR(MATCH($K127,$K$75:$K$84,0),MATCH($K127,$K$75:$K$84,1)+1),1))))</f>
        <v>4</v>
      </c>
      <c r="AJ127" s="408">
        <f t="shared" si="6"/>
        <v>3</v>
      </c>
      <c r="AK127" s="408"/>
      <c r="AL127" s="408"/>
      <c r="AM127" s="408"/>
      <c r="AN127" s="408"/>
      <c r="AO127" s="403"/>
      <c r="AP127" s="388"/>
      <c r="AQ127" s="376"/>
      <c r="AR127" s="376"/>
      <c r="AS127" s="376"/>
    </row>
    <row r="128" spans="1:45" outlineLevel="3" x14ac:dyDescent="0.25">
      <c r="A128" s="376"/>
      <c r="B128" s="385"/>
      <c r="C128" s="378">
        <f t="shared" si="4"/>
        <v>4</v>
      </c>
      <c r="D128" s="403"/>
      <c r="E128" s="460"/>
      <c r="F128" s="460"/>
      <c r="G128" s="403"/>
      <c r="H128" s="424"/>
      <c r="I128" s="424"/>
      <c r="J128" s="424">
        <v>3</v>
      </c>
      <c r="K128" s="616">
        <f>Periods!K24</f>
        <v>43684</v>
      </c>
      <c r="L128" s="617">
        <f t="shared" ca="1" si="9"/>
        <v>49</v>
      </c>
      <c r="M128" s="440"/>
      <c r="N128" s="408"/>
      <c r="O128" s="990" cm="1">
        <f t="array" ref="O128">INDEX(O$75:O$84,$AI128,1)*(1-$AH128)+INDEX(O$75:O$84,$AJ128,1)*($AH128)</f>
        <v>1307.8571428571429</v>
      </c>
      <c r="P128" s="990" cm="1">
        <f t="array" ref="P128">INDEX(P$75:P$84,$AI128,1)*(1-$AH128)+INDEX(P$75:P$84,$AJ128,1)*($AH128)</f>
        <v>2099.5742857142859</v>
      </c>
      <c r="Q128" s="991" cm="1">
        <f t="array" ref="Q128">INDEX(Q$75:Q$84,$AI128,1)*(1-$AH128)+INDEX(Q$75:Q$84,$AJ128,1)*($AH128)</f>
        <v>0.77320000000000011</v>
      </c>
      <c r="R128" s="991" cm="1">
        <f t="array" ref="R128">INDEX(R$75:R$84,$AI128,1)*(1-$AH128)+INDEX(R$75:R$84,$AJ128,1)*($AH128)</f>
        <v>0.77377142857142867</v>
      </c>
      <c r="S128" s="985" cm="1">
        <f t="array" ref="S128">INDEX([0]!i_pasture_stage_p6z,$J128+1,ROUNDDOWN((ROW($J128)-ROW($J$75))/i_p6_len,0)+1)</f>
        <v>1</v>
      </c>
      <c r="T128" s="991" cm="1">
        <f t="array" ref="T128">INDEX(T$75:T$84,$AI128,1)*(1-$AH128)+INDEX(T$75:T$84,$AJ128,1)*($AH128)</f>
        <v>0.3</v>
      </c>
      <c r="U128" s="985" cm="1">
        <f t="array" ref="U128">INDEX(U$75:U$84,$AI128,1)*(1-$AH128)+INDEX(U$75:U$84,$AJ128,1)*($AH128)</f>
        <v>10</v>
      </c>
      <c r="V128" s="991" cm="1">
        <f t="array" ref="V128">INDEX(V$75:V$84,$AI128,1)*(1-$AH128)+INDEX(V$75:V$84,$AJ128,1)*($AH128)</f>
        <v>0</v>
      </c>
      <c r="W128" s="408"/>
      <c r="X128" s="408"/>
      <c r="Y128" s="408"/>
      <c r="Z128" s="408"/>
      <c r="AA128" s="408"/>
      <c r="AB128" s="408"/>
      <c r="AC128" s="408"/>
      <c r="AD128" s="408"/>
      <c r="AE128" s="408"/>
      <c r="AF128" s="408"/>
      <c r="AG128" s="408"/>
      <c r="AH128" s="408">
        <f t="shared" si="5"/>
        <v>0.94285714285714284</v>
      </c>
      <c r="AI128" s="408">
        <f>MIN(9,MIN(i_p6_len,IF($K128&lt;INDEX(i_break_date,ROUNDDOWN((ROW($I128)-ROW($I$75))/i_p6_len,0)+1,1),i_p6_len,IFERROR(IFERROR(MATCH($K128,$K$75:$K$84,0),MATCH($K128,$K$75:$K$84,1)+1),1))))</f>
        <v>5</v>
      </c>
      <c r="AJ128" s="408">
        <f t="shared" si="6"/>
        <v>4</v>
      </c>
      <c r="AK128" s="408"/>
      <c r="AL128" s="408"/>
      <c r="AM128" s="408"/>
      <c r="AN128" s="408"/>
      <c r="AO128" s="403"/>
      <c r="AP128" s="388"/>
      <c r="AQ128" s="376"/>
      <c r="AR128" s="376"/>
      <c r="AS128" s="376"/>
    </row>
    <row r="129" spans="1:45" outlineLevel="3" x14ac:dyDescent="0.25">
      <c r="A129" s="376"/>
      <c r="B129" s="385"/>
      <c r="C129" s="378">
        <f t="shared" si="4"/>
        <v>4</v>
      </c>
      <c r="D129" s="403"/>
      <c r="E129" s="460"/>
      <c r="F129" s="460"/>
      <c r="G129" s="403"/>
      <c r="H129" s="424"/>
      <c r="I129" s="424"/>
      <c r="J129" s="424">
        <v>4</v>
      </c>
      <c r="K129" s="616">
        <f>Periods!K25</f>
        <v>43733</v>
      </c>
      <c r="L129" s="617">
        <f t="shared" ca="1" si="9"/>
        <v>20</v>
      </c>
      <c r="M129" s="440"/>
      <c r="N129" s="408"/>
      <c r="O129" s="990" cm="1">
        <f t="array" ref="O129">INDEX(O$75:O$84,$AI129,1)*(1-$AH129)+INDEX(O$75:O$84,$AJ129,1)*($AH129)</f>
        <v>2278.5714285714284</v>
      </c>
      <c r="P129" s="990" cm="1">
        <f t="array" ref="P129">INDEX(P$75:P$84,$AI129,1)*(1-$AH129)+INDEX(P$75:P$84,$AJ129,1)*($AH129)</f>
        <v>3575.4142857142851</v>
      </c>
      <c r="Q129" s="991" cm="1">
        <f t="array" ref="Q129">INDEX(Q$75:Q$84,$AI129,1)*(1-$AH129)+INDEX(Q$75:Q$84,$AJ129,1)*($AH129)</f>
        <v>0.7371428571428571</v>
      </c>
      <c r="R129" s="991" cm="1">
        <f t="array" ref="R129">INDEX(R$75:R$84,$AI129,1)*(1-$AH129)+INDEX(R$75:R$84,$AJ129,1)*($AH129)</f>
        <v>0.75</v>
      </c>
      <c r="S129" s="985" cm="1">
        <f t="array" ref="S129">INDEX([0]!i_pasture_stage_p6z,$J129+1,ROUNDDOWN((ROW($J129)-ROW($J$75))/i_p6_len,0)+1)</f>
        <v>1</v>
      </c>
      <c r="T129" s="991" cm="1">
        <f t="array" ref="T129">INDEX(T$75:T$84,$AI129,1)*(1-$AH129)+INDEX(T$75:T$84,$AJ129,1)*($AH129)</f>
        <v>0.29999999999999993</v>
      </c>
      <c r="U129" s="985" cm="1">
        <f t="array" ref="U129">INDEX(U$75:U$84,$AI129,1)*(1-$AH129)+INDEX(U$75:U$84,$AJ129,1)*($AH129)</f>
        <v>10</v>
      </c>
      <c r="V129" s="991" cm="1">
        <f t="array" ref="V129">INDEX(V$75:V$84,$AI129,1)*(1-$AH129)+INDEX(V$75:V$84,$AJ129,1)*($AH129)</f>
        <v>0</v>
      </c>
      <c r="W129" s="408"/>
      <c r="X129" s="408"/>
      <c r="Y129" s="408"/>
      <c r="Z129" s="408"/>
      <c r="AA129" s="408"/>
      <c r="AB129" s="408"/>
      <c r="AC129" s="408"/>
      <c r="AD129" s="408"/>
      <c r="AE129" s="408"/>
      <c r="AF129" s="408"/>
      <c r="AG129" s="408"/>
      <c r="AH129" s="408">
        <f t="shared" si="5"/>
        <v>0.42857142857142855</v>
      </c>
      <c r="AI129" s="408">
        <f>MIN(9,MIN(i_p6_len,IF($K129&lt;INDEX(i_break_date,ROUNDDOWN((ROW($I129)-ROW($I$75))/i_p6_len,0)+1,1),i_p6_len,IFERROR(IFERROR(MATCH($K129,$K$75:$K$84,0),MATCH($K129,$K$75:$K$84,1)+1),1))))</f>
        <v>6</v>
      </c>
      <c r="AJ129" s="408">
        <f t="shared" si="6"/>
        <v>5</v>
      </c>
      <c r="AK129" s="408"/>
      <c r="AL129" s="408"/>
      <c r="AM129" s="408"/>
      <c r="AN129" s="408"/>
      <c r="AO129" s="403"/>
      <c r="AP129" s="388"/>
      <c r="AQ129" s="376"/>
      <c r="AR129" s="376"/>
      <c r="AS129" s="376"/>
    </row>
    <row r="130" spans="1:45" outlineLevel="3" x14ac:dyDescent="0.25">
      <c r="A130" s="376"/>
      <c r="B130" s="385"/>
      <c r="C130" s="378">
        <f t="shared" si="4"/>
        <v>4</v>
      </c>
      <c r="D130" s="403"/>
      <c r="E130" s="460"/>
      <c r="F130" s="460"/>
      <c r="G130" s="403"/>
      <c r="H130" s="424"/>
      <c r="I130" s="424"/>
      <c r="J130" s="424">
        <v>5</v>
      </c>
      <c r="K130" s="616">
        <f>Periods!K26</f>
        <v>43753</v>
      </c>
      <c r="L130" s="617">
        <f t="shared" ca="1" si="9"/>
        <v>36</v>
      </c>
      <c r="M130" s="440"/>
      <c r="N130" s="408"/>
      <c r="O130" s="990" cm="1">
        <f t="array" ref="O130">INDEX(O$75:O$84,$AI130,1)*(1-$AH130)+INDEX(O$75:O$84,$AJ130,1)*($AH130)</f>
        <v>2676.1904761904761</v>
      </c>
      <c r="P130" s="990" cm="1">
        <f t="array" ref="P130">INDEX(P$75:P$84,$AI130,1)*(1-$AH130)+INDEX(P$75:P$84,$AJ130,1)*($AH130)</f>
        <v>4187.5047619047618</v>
      </c>
      <c r="Q130" s="991" cm="1">
        <f t="array" ref="Q130">INDEX(Q$75:Q$84,$AI130,1)*(1-$AH130)+INDEX(Q$75:Q$84,$AJ130,1)*($AH130)</f>
        <v>0.71619047619047616</v>
      </c>
      <c r="R130" s="991" cm="1">
        <f t="array" ref="R130">INDEX(R$75:R$84,$AI130,1)*(1-$AH130)+INDEX(R$75:R$84,$AJ130,1)*($AH130)</f>
        <v>0.73023809523809513</v>
      </c>
      <c r="S130" s="985" cm="1">
        <f t="array" ref="S130">INDEX([0]!i_pasture_stage_p6z,$J130+1,ROUNDDOWN((ROW($J130)-ROW($J$75))/i_p6_len,0)+1)</f>
        <v>1</v>
      </c>
      <c r="T130" s="991" cm="1">
        <f t="array" ref="T130">INDEX(T$75:T$84,$AI130,1)*(1-$AH130)+INDEX(T$75:T$84,$AJ130,1)*($AH130)</f>
        <v>0.3</v>
      </c>
      <c r="U130" s="985" cm="1">
        <f t="array" ref="U130">INDEX(U$75:U$84,$AI130,1)*(1-$AH130)+INDEX(U$75:U$84,$AJ130,1)*($AH130)</f>
        <v>10</v>
      </c>
      <c r="V130" s="991" cm="1">
        <f t="array" ref="V130">INDEX(V$75:V$84,$AI130,1)*(1-$AH130)+INDEX(V$75:V$84,$AJ130,1)*($AH130)</f>
        <v>0</v>
      </c>
      <c r="W130" s="408"/>
      <c r="X130" s="408"/>
      <c r="Y130" s="408"/>
      <c r="Z130" s="408"/>
      <c r="AA130" s="408"/>
      <c r="AB130" s="408"/>
      <c r="AC130" s="408"/>
      <c r="AD130" s="408"/>
      <c r="AE130" s="408"/>
      <c r="AF130" s="408"/>
      <c r="AG130" s="408"/>
      <c r="AH130" s="408">
        <f t="shared" si="5"/>
        <v>0.80952380952380953</v>
      </c>
      <c r="AI130" s="408">
        <f>MIN(9,MIN(i_p6_len,IF($K130&lt;INDEX(i_break_date,ROUNDDOWN((ROW($I130)-ROW($I$75))/i_p6_len,0)+1,1),i_p6_len,IFERROR(IFERROR(MATCH($K130,$K$75:$K$84,0),MATCH($K130,$K$75:$K$84,1)+1),1))))</f>
        <v>7</v>
      </c>
      <c r="AJ130" s="408">
        <f t="shared" si="6"/>
        <v>6</v>
      </c>
      <c r="AK130" s="408"/>
      <c r="AL130" s="408"/>
      <c r="AM130" s="408"/>
      <c r="AN130" s="408"/>
      <c r="AO130" s="403"/>
      <c r="AP130" s="388"/>
      <c r="AQ130" s="376"/>
      <c r="AR130" s="376"/>
      <c r="AS130" s="376"/>
    </row>
    <row r="131" spans="1:45" outlineLevel="3" x14ac:dyDescent="0.25">
      <c r="A131" s="376"/>
      <c r="B131" s="385"/>
      <c r="C131" s="378">
        <f t="shared" si="4"/>
        <v>4</v>
      </c>
      <c r="D131" s="403"/>
      <c r="E131" s="460"/>
      <c r="F131" s="460"/>
      <c r="G131" s="403"/>
      <c r="H131" s="424"/>
      <c r="I131" s="424"/>
      <c r="J131" s="424">
        <v>6</v>
      </c>
      <c r="K131" s="616">
        <f>Periods!K27</f>
        <v>43789</v>
      </c>
      <c r="L131" s="617">
        <f t="shared" ca="1" si="9"/>
        <v>63</v>
      </c>
      <c r="M131" s="440"/>
      <c r="N131" s="408"/>
      <c r="O131" s="990" cm="1">
        <f t="array" ref="O131">INDEX(O$75:O$84,$AI131,1)*(1-$AH131)+INDEX(O$75:O$84,$AJ131,1)*($AH131)</f>
        <v>2985.7142857142858</v>
      </c>
      <c r="P131" s="990" cm="1">
        <f t="array" ref="P131">INDEX(P$75:P$84,$AI131,1)*(1-$AH131)+INDEX(P$75:P$84,$AJ131,1)*($AH131)</f>
        <v>4732.4400000000005</v>
      </c>
      <c r="Q131" s="991" cm="1">
        <f t="array" ref="Q131">INDEX(Q$75:Q$84,$AI131,1)*(1-$AH131)+INDEX(Q$75:Q$84,$AJ131,1)*($AH131)</f>
        <v>0.69714285714285706</v>
      </c>
      <c r="R131" s="991" cm="1">
        <f t="array" ref="R131">INDEX(R$75:R$84,$AI131,1)*(1-$AH131)+INDEX(R$75:R$84,$AJ131,1)*($AH131)</f>
        <v>0.70942857142857141</v>
      </c>
      <c r="S131" s="985" cm="1">
        <f t="array" ref="S131">INDEX([0]!i_pasture_stage_p6z,$J131+1,ROUNDDOWN((ROW($J131)-ROW($J$75))/i_p6_len,0)+1)</f>
        <v>1</v>
      </c>
      <c r="T131" s="991" cm="1">
        <f t="array" ref="T131">INDEX(T$75:T$84,$AI131,1)*(1-$AH131)+INDEX(T$75:T$84,$AJ131,1)*($AH131)</f>
        <v>0.3</v>
      </c>
      <c r="U131" s="985" cm="1">
        <f t="array" ref="U131">INDEX(U$75:U$84,$AI131,1)*(1-$AH131)+INDEX(U$75:U$84,$AJ131,1)*($AH131)</f>
        <v>10</v>
      </c>
      <c r="V131" s="991" cm="1">
        <f t="array" ref="V131">INDEX(V$75:V$84,$AI131,1)*(1-$AH131)+INDEX(V$75:V$84,$AJ131,1)*($AH131)</f>
        <v>0</v>
      </c>
      <c r="W131" s="408"/>
      <c r="X131" s="408"/>
      <c r="Y131" s="408"/>
      <c r="Z131" s="408"/>
      <c r="AA131" s="408"/>
      <c r="AB131" s="408"/>
      <c r="AC131" s="408"/>
      <c r="AD131" s="408"/>
      <c r="AE131" s="408"/>
      <c r="AF131" s="408"/>
      <c r="AG131" s="408"/>
      <c r="AH131" s="408">
        <f t="shared" si="5"/>
        <v>0.94285714285714284</v>
      </c>
      <c r="AI131" s="408">
        <f>MIN(9,MIN(i_p6_len,IF($K131&lt;INDEX(i_break_date,ROUNDDOWN((ROW($I131)-ROW($I$75))/i_p6_len,0)+1,1),i_p6_len,IFERROR(IFERROR(MATCH($K131,$K$75:$K$84,0),MATCH($K131,$K$75:$K$84,1)+1),1))))</f>
        <v>8</v>
      </c>
      <c r="AJ131" s="408">
        <f t="shared" si="6"/>
        <v>7</v>
      </c>
      <c r="AK131" s="408"/>
      <c r="AL131" s="408"/>
      <c r="AM131" s="408"/>
      <c r="AN131" s="408"/>
      <c r="AO131" s="403"/>
      <c r="AP131" s="388"/>
      <c r="AQ131" s="376"/>
      <c r="AR131" s="376"/>
      <c r="AS131" s="376"/>
    </row>
    <row r="132" spans="1:45" outlineLevel="3" x14ac:dyDescent="0.25">
      <c r="A132" s="376"/>
      <c r="B132" s="385"/>
      <c r="C132" s="378">
        <f t="shared" si="4"/>
        <v>4</v>
      </c>
      <c r="D132" s="403"/>
      <c r="E132" s="460"/>
      <c r="F132" s="460"/>
      <c r="G132" s="403"/>
      <c r="H132" s="424"/>
      <c r="I132" s="424"/>
      <c r="J132" s="424">
        <v>7</v>
      </c>
      <c r="K132" s="616">
        <f>Periods!K28</f>
        <v>43852</v>
      </c>
      <c r="L132" s="617">
        <f t="shared" ca="1" si="9"/>
        <v>39</v>
      </c>
      <c r="M132" s="440"/>
      <c r="N132" s="408"/>
      <c r="O132" s="990" cm="1">
        <f t="array" ref="O132">INDEX(O$75:O$84,$AI132,1)*(1-$AH132)+INDEX(O$75:O$84,$AJ132,1)*($AH132)</f>
        <v>2068.181818181818</v>
      </c>
      <c r="P132" s="990" cm="1">
        <f t="array" ref="P132">INDEX(P$75:P$84,$AI132,1)*(1-$AH132)+INDEX(P$75:P$84,$AJ132,1)*($AH132)</f>
        <v>4264.454545454546</v>
      </c>
      <c r="Q132" s="991" cm="1">
        <f t="array" ref="Q132">INDEX(Q$75:Q$84,$AI132,1)*(1-$AH132)+INDEX(Q$75:Q$84,$AJ132,1)*($AH132)</f>
        <v>0.63181818181818183</v>
      </c>
      <c r="R132" s="991" cm="1">
        <f t="array" ref="R132">INDEX(R$75:R$84,$AI132,1)*(1-$AH132)+INDEX(R$75:R$84,$AJ132,1)*($AH132)</f>
        <v>0.7</v>
      </c>
      <c r="S132" s="985" cm="1">
        <f t="array" ref="S132">INDEX([0]!i_pasture_stage_p6z,$J132+1,ROUNDDOWN((ROW($J132)-ROW($J$75))/i_p6_len,0)+1)</f>
        <v>1</v>
      </c>
      <c r="T132" s="991" cm="1">
        <f t="array" ref="T132">INDEX(T$75:T$84,$AI132,1)*(1-$AH132)+INDEX(T$75:T$84,$AJ132,1)*($AH132)</f>
        <v>0.3</v>
      </c>
      <c r="U132" s="985" cm="1">
        <f t="array" ref="U132">INDEX(U$75:U$84,$AI132,1)*(1-$AH132)+INDEX(U$75:U$84,$AJ132,1)*($AH132)</f>
        <v>10</v>
      </c>
      <c r="V132" s="991" cm="1">
        <f t="array" ref="V132">INDEX(V$75:V$84,$AI132,1)*(1-$AH132)+INDEX(V$75:V$84,$AJ132,1)*($AH132)</f>
        <v>4.5454545454545456E-2</v>
      </c>
      <c r="W132" s="408"/>
      <c r="X132" s="408"/>
      <c r="Y132" s="408"/>
      <c r="Z132" s="408"/>
      <c r="AA132" s="408"/>
      <c r="AB132" s="408"/>
      <c r="AC132" s="408"/>
      <c r="AD132" s="408"/>
      <c r="AE132" s="408"/>
      <c r="AF132" s="408"/>
      <c r="AG132" s="408"/>
      <c r="AH132" s="408">
        <f t="shared" si="5"/>
        <v>9.0909090909090912E-2</v>
      </c>
      <c r="AI132" s="408">
        <f>MIN(9,MIN(i_p6_len,IF($K132&lt;INDEX(i_break_date,ROUNDDOWN((ROW($I132)-ROW($I$75))/i_p6_len,0)+1,1),i_p6_len,IFERROR(IFERROR(MATCH($K132,$K$75:$K$84,0),MATCH($K132,$K$75:$K$84,1)+1),1))))</f>
        <v>9</v>
      </c>
      <c r="AJ132" s="408">
        <f t="shared" si="6"/>
        <v>8</v>
      </c>
      <c r="AK132" s="408"/>
      <c r="AL132" s="408"/>
      <c r="AM132" s="408"/>
      <c r="AN132" s="408"/>
      <c r="AO132" s="403"/>
      <c r="AP132" s="388"/>
      <c r="AQ132" s="376"/>
      <c r="AR132" s="376"/>
      <c r="AS132" s="376"/>
    </row>
    <row r="133" spans="1:45" outlineLevel="3" x14ac:dyDescent="0.25">
      <c r="A133" s="376"/>
      <c r="B133" s="385"/>
      <c r="C133" s="378">
        <f t="shared" si="4"/>
        <v>4</v>
      </c>
      <c r="D133" s="403"/>
      <c r="E133" s="460"/>
      <c r="F133" s="460"/>
      <c r="G133" s="403"/>
      <c r="H133" s="424"/>
      <c r="I133" s="424"/>
      <c r="J133" s="424">
        <v>8</v>
      </c>
      <c r="K133" s="616">
        <f>Periods!K29</f>
        <v>43891</v>
      </c>
      <c r="L133" s="617">
        <f t="shared" ca="1" si="9"/>
        <v>31</v>
      </c>
      <c r="M133" s="440"/>
      <c r="N133" s="408"/>
      <c r="O133" s="990" cm="1">
        <f t="array" ref="O133">INDEX(O$75:O$84,$AI133,1)*(1-$AH133)+INDEX(O$75:O$84,$AJ133,1)*($AH133)</f>
        <v>1181.818181818182</v>
      </c>
      <c r="P133" s="990" cm="1">
        <f t="array" ref="P133">INDEX(P$75:P$84,$AI133,1)*(1-$AH133)+INDEX(P$75:P$84,$AJ133,1)*($AH133)</f>
        <v>4028.4454545454555</v>
      </c>
      <c r="Q133" s="991" cm="1">
        <f t="array" ref="Q133">INDEX(Q$75:Q$84,$AI133,1)*(1-$AH133)+INDEX(Q$75:Q$84,$AJ133,1)*($AH133)</f>
        <v>0.60818181818181805</v>
      </c>
      <c r="R133" s="991" cm="1">
        <f t="array" ref="R133">INDEX(R$75:R$84,$AI133,1)*(1-$AH133)+INDEX(R$75:R$84,$AJ133,1)*($AH133)</f>
        <v>0.69999999999999984</v>
      </c>
      <c r="S133" s="985" cm="1">
        <f t="array" ref="S133">INDEX([0]!i_pasture_stage_p6z,$J133+1,ROUNDDOWN((ROW($J133)-ROW($J$75))/i_p6_len,0)+1)</f>
        <v>1</v>
      </c>
      <c r="T133" s="991" cm="1">
        <f t="array" ref="T133">INDEX(T$75:T$84,$AI133,1)*(1-$AH133)+INDEX(T$75:T$84,$AJ133,1)*($AH133)</f>
        <v>0.3</v>
      </c>
      <c r="U133" s="985" cm="1">
        <f t="array" ref="U133">INDEX(U$75:U$84,$AI133,1)*(1-$AH133)+INDEX(U$75:U$84,$AJ133,1)*($AH133)</f>
        <v>9.9999999999999982</v>
      </c>
      <c r="V133" s="991" cm="1">
        <f t="array" ref="V133">INDEX(V$75:V$84,$AI133,1)*(1-$AH133)+INDEX(V$75:V$84,$AJ133,1)*($AH133)</f>
        <v>0.10454545454545455</v>
      </c>
      <c r="W133" s="408"/>
      <c r="X133" s="408"/>
      <c r="Y133" s="408"/>
      <c r="Z133" s="408"/>
      <c r="AA133" s="408"/>
      <c r="AB133" s="408"/>
      <c r="AC133" s="408"/>
      <c r="AD133" s="408"/>
      <c r="AE133" s="408"/>
      <c r="AF133" s="408"/>
      <c r="AG133" s="408"/>
      <c r="AH133" s="408">
        <f t="shared" si="5"/>
        <v>-1.0909090909090908</v>
      </c>
      <c r="AI133" s="408">
        <f>MIN(9,MIN(i_p6_len,IF($K133&lt;INDEX(i_break_date,ROUNDDOWN((ROW($I133)-ROW($I$75))/i_p6_len,0)+1,1),i_p6_len,IFERROR(IFERROR(MATCH($K133,$K$75:$K$84,0),MATCH($K133,$K$75:$K$84,1)+1),1))))</f>
        <v>9</v>
      </c>
      <c r="AJ133" s="408">
        <f t="shared" si="6"/>
        <v>8</v>
      </c>
      <c r="AK133" s="408"/>
      <c r="AL133" s="408"/>
      <c r="AM133" s="408"/>
      <c r="AN133" s="408"/>
      <c r="AO133" s="403"/>
      <c r="AP133" s="388"/>
      <c r="AQ133" s="376"/>
      <c r="AR133" s="376"/>
      <c r="AS133" s="376"/>
    </row>
    <row r="134" spans="1:45" outlineLevel="3" x14ac:dyDescent="0.25">
      <c r="A134" s="376"/>
      <c r="B134" s="385"/>
      <c r="C134" s="378">
        <f t="shared" si="4"/>
        <v>4</v>
      </c>
      <c r="D134" s="403"/>
      <c r="E134" s="460"/>
      <c r="F134" s="460"/>
      <c r="G134" s="403"/>
      <c r="H134" s="424"/>
      <c r="I134" s="476"/>
      <c r="J134" s="476">
        <v>9</v>
      </c>
      <c r="K134" s="655">
        <f>Periods!K30</f>
        <v>43922</v>
      </c>
      <c r="L134" s="673">
        <f t="shared" ca="1" si="9"/>
        <v>15</v>
      </c>
      <c r="M134" s="656"/>
      <c r="N134" s="477"/>
      <c r="O134" s="993" cm="1">
        <f t="array" ref="O134">INDEX(O$75:O$84,$AI134,1)*(1-$AH134)+INDEX(O$75:O$84,$AJ134,1)*($AH134)</f>
        <v>477.27272727272793</v>
      </c>
      <c r="P134" s="993" cm="1">
        <f t="array" ref="P134">INDEX(P$75:P$84,$AI134,1)*(1-$AH134)+INDEX(P$75:P$84,$AJ134,1)*($AH134)</f>
        <v>3840.8484848484859</v>
      </c>
      <c r="Q134" s="992" cm="1">
        <f t="array" ref="Q134">INDEX(Q$75:Q$84,$AI134,1)*(1-$AH134)+INDEX(Q$75:Q$84,$AJ134,1)*($AH134)</f>
        <v>0.58939393939393936</v>
      </c>
      <c r="R134" s="992" cm="1">
        <f t="array" ref="R134">INDEX(R$75:R$84,$AI134,1)*(1-$AH134)+INDEX(R$75:R$84,$AJ134,1)*($AH134)</f>
        <v>0.7</v>
      </c>
      <c r="S134" s="986" cm="1">
        <f t="array" ref="S134">INDEX([0]!i_pasture_stage_p6z,$J134+1,ROUNDDOWN((ROW($J134)-ROW($J$75))/i_p6_len,0)+1)</f>
        <v>1</v>
      </c>
      <c r="T134" s="992" cm="1">
        <f t="array" ref="T134">INDEX(T$75:T$84,$AI134,1)*(1-$AH134)+INDEX(T$75:T$84,$AJ134,1)*($AH134)</f>
        <v>0.30000000000000004</v>
      </c>
      <c r="U134" s="986" cm="1">
        <f t="array" ref="U134">INDEX(U$75:U$84,$AI134,1)*(1-$AH134)+INDEX(U$75:U$84,$AJ134,1)*($AH134)</f>
        <v>10</v>
      </c>
      <c r="V134" s="992" cm="1">
        <f t="array" ref="V134">INDEX(V$75:V$84,$AI134,1)*(1-$AH134)+INDEX(V$75:V$84,$AJ134,1)*($AH134)</f>
        <v>0.15151515151515152</v>
      </c>
      <c r="W134" s="477"/>
      <c r="X134" s="477"/>
      <c r="Y134" s="477"/>
      <c r="Z134" s="477"/>
      <c r="AA134" s="477"/>
      <c r="AB134" s="477"/>
      <c r="AC134" s="477"/>
      <c r="AD134" s="477"/>
      <c r="AE134" s="477"/>
      <c r="AF134" s="477"/>
      <c r="AG134" s="477"/>
      <c r="AH134" s="408">
        <f t="shared" si="5"/>
        <v>-2.0303030303030303</v>
      </c>
      <c r="AI134" s="408">
        <f>MIN(9,MIN(i_p6_len,IF($K134&lt;INDEX(i_break_date,ROUNDDOWN((ROW($I134)-ROW($I$75))/i_p6_len,0)+1,1),i_p6_len,IFERROR(IFERROR(MATCH($K134,$K$75:$K$84,0),MATCH($K134,$K$75:$K$84,1)+1),1))))</f>
        <v>9</v>
      </c>
      <c r="AJ134" s="408">
        <f t="shared" si="6"/>
        <v>8</v>
      </c>
      <c r="AK134" s="408"/>
      <c r="AL134" s="408"/>
      <c r="AM134" s="408"/>
      <c r="AN134" s="408"/>
      <c r="AO134" s="403"/>
      <c r="AP134" s="388"/>
      <c r="AQ134" s="376"/>
      <c r="AR134" s="376"/>
      <c r="AS134" s="376"/>
    </row>
    <row r="135" spans="1:45" outlineLevel="2" x14ac:dyDescent="0.25">
      <c r="A135" s="376"/>
      <c r="B135" s="385"/>
      <c r="C135" s="378">
        <f t="shared" ref="C135" si="12">INT($C$40)+2</f>
        <v>3</v>
      </c>
      <c r="D135" s="403"/>
      <c r="E135" s="460"/>
      <c r="F135" s="460"/>
      <c r="G135" s="403"/>
      <c r="H135" s="424"/>
      <c r="I135" s="661" t="s">
        <v>785</v>
      </c>
      <c r="J135" s="661">
        <v>0</v>
      </c>
      <c r="K135" s="662">
        <f>Periods!L21</f>
        <v>43572</v>
      </c>
      <c r="L135" s="674">
        <f t="shared" ca="1" si="9"/>
        <v>21</v>
      </c>
      <c r="M135" s="663"/>
      <c r="N135" s="664"/>
      <c r="O135" s="989" cm="1">
        <f t="array" ref="O135">INDEX(O$75:O$84,$AI135,1)*(1-$AH135)+INDEX(O$75:O$84,$AJ135,1)*($AH135)</f>
        <v>2000</v>
      </c>
      <c r="P135" s="989" cm="1">
        <f t="array" ref="P135">INDEX(P$75:P$84,$AI135,1)*(1-$AH135)+INDEX(P$75:P$84,$AJ135,1)*($AH135)</f>
        <v>4246.3</v>
      </c>
      <c r="Q135" s="994" cm="1">
        <f t="array" ref="Q135">INDEX(Q$75:Q$84,$AI135,1)*(1-$AH135)+INDEX(Q$75:Q$84,$AJ135,1)*($AH135)</f>
        <v>0.63</v>
      </c>
      <c r="R135" s="994" cm="1">
        <f t="array" ref="R135">INDEX(R$75:R$84,$AI135,1)*(1-$AH135)+INDEX(R$75:R$84,$AJ135,1)*($AH135)</f>
        <v>0.7</v>
      </c>
      <c r="S135" s="987" cm="1">
        <f t="array" ref="S135">INDEX([0]!i_pasture_stage_p6z,$J135+1,ROUNDDOWN((ROW($J135)-ROW($J$75))/i_p6_len,0)+1)</f>
        <v>1</v>
      </c>
      <c r="T135" s="994" cm="1">
        <f t="array" ref="T135">INDEX(T$75:T$84,$AI135,1)*(1-$AH135)+INDEX(T$75:T$84,$AJ135,1)*($AH135)</f>
        <v>0.3</v>
      </c>
      <c r="U135" s="987" cm="1">
        <f t="array" ref="U135">INDEX(U$75:U$84,$AI135,1)*(1-$AH135)+INDEX(U$75:U$84,$AJ135,1)*($AH135)</f>
        <v>10</v>
      </c>
      <c r="V135" s="994" cm="1">
        <f t="array" ref="V135">INDEX(V$75:V$84,$AI135,1)*(1-$AH135)+INDEX(V$75:V$84,$AJ135,1)*($AH135)</f>
        <v>0.05</v>
      </c>
      <c r="W135" s="664"/>
      <c r="X135" s="664"/>
      <c r="Y135" s="664"/>
      <c r="Z135" s="664"/>
      <c r="AA135" s="664"/>
      <c r="AB135" s="664"/>
      <c r="AC135" s="664"/>
      <c r="AD135" s="664"/>
      <c r="AE135" s="664"/>
      <c r="AF135" s="664"/>
      <c r="AG135" s="664"/>
      <c r="AH135" s="408">
        <f t="shared" si="5"/>
        <v>0</v>
      </c>
      <c r="AI135" s="408">
        <f>MIN(9,MIN(i_p6_len,IF($K135&lt;INDEX(i_break_date,ROUNDDOWN((ROW($I135)-ROW($I$75))/i_p6_len,0)+1,1),i_p6_len,IFERROR(IFERROR(MATCH($K135,$K$75:$K$84,0),MATCH($K135,$K$75:$K$84,1)+1),1))))</f>
        <v>9</v>
      </c>
      <c r="AJ135" s="408">
        <f t="shared" si="6"/>
        <v>8</v>
      </c>
      <c r="AK135" s="408"/>
      <c r="AL135" s="408"/>
      <c r="AM135" s="408"/>
      <c r="AN135" s="408"/>
      <c r="AO135" s="403"/>
      <c r="AP135" s="388"/>
      <c r="AQ135" s="376"/>
      <c r="AR135" s="376"/>
      <c r="AS135" s="376"/>
    </row>
    <row r="136" spans="1:45" outlineLevel="3" collapsed="1" x14ac:dyDescent="0.25">
      <c r="A136" s="376"/>
      <c r="B136" s="385"/>
      <c r="C136" s="378">
        <f t="shared" si="4"/>
        <v>4</v>
      </c>
      <c r="D136" s="403"/>
      <c r="E136" s="460"/>
      <c r="F136" s="460"/>
      <c r="G136" s="403"/>
      <c r="H136" s="424"/>
      <c r="I136" s="424"/>
      <c r="J136" s="424">
        <v>1</v>
      </c>
      <c r="K136" s="616">
        <f>Periods!L22</f>
        <v>43593</v>
      </c>
      <c r="L136" s="617">
        <f t="shared" ca="1" si="9"/>
        <v>35</v>
      </c>
      <c r="M136" s="440"/>
      <c r="N136" s="408"/>
      <c r="O136" s="990" cm="1">
        <f t="array" ref="O136">INDEX(O$75:O$84,$AI136,1)*(1-$AH136)+INDEX(O$75:O$84,$AJ136,1)*($AH136)</f>
        <v>560.38297872340422</v>
      </c>
      <c r="P136" s="990" cm="1">
        <f t="array" ref="P136">INDEX(P$75:P$84,$AI136,1)*(1-$AH136)+INDEX(P$75:P$84,$AJ136,1)*($AH136)</f>
        <v>899.14255319148936</v>
      </c>
      <c r="Q136" s="991" cm="1">
        <f t="array" ref="Q136">INDEX(Q$75:Q$84,$AI136,1)*(1-$AH136)+INDEX(Q$75:Q$84,$AJ136,1)*($AH136)</f>
        <v>0.76489361702127656</v>
      </c>
      <c r="R136" s="991" cm="1">
        <f t="array" ref="R136">INDEX(R$75:R$84,$AI136,1)*(1-$AH136)+INDEX(R$75:R$84,$AJ136,1)*($AH136)</f>
        <v>0.77240425531914902</v>
      </c>
      <c r="S136" s="985" cm="1">
        <f t="array" ref="S136">INDEX([0]!i_pasture_stage_p6z,$J136+1,ROUNDDOWN((ROW($J136)-ROW($J$75))/i_p6_len,0)+1)</f>
        <v>0</v>
      </c>
      <c r="T136" s="991" cm="1">
        <f t="array" ref="T136">INDEX(T$75:T$84,$AI136,1)*(1-$AH136)+INDEX(T$75:T$84,$AJ136,1)*($AH136)</f>
        <v>0.3</v>
      </c>
      <c r="U136" s="985" cm="1">
        <f t="array" ref="U136">INDEX(U$75:U$84,$AI136,1)*(1-$AH136)+INDEX(U$75:U$84,$AJ136,1)*($AH136)</f>
        <v>10</v>
      </c>
      <c r="V136" s="991" cm="1">
        <f t="array" ref="V136">INDEX(V$75:V$84,$AI136,1)*(1-$AH136)+INDEX(V$75:V$84,$AJ136,1)*($AH136)</f>
        <v>2.553191489361702E-2</v>
      </c>
      <c r="W136" s="408"/>
      <c r="X136" s="408"/>
      <c r="Y136" s="408"/>
      <c r="Z136" s="408"/>
      <c r="AA136" s="408"/>
      <c r="AB136" s="408"/>
      <c r="AC136" s="408"/>
      <c r="AD136" s="408"/>
      <c r="AE136" s="408"/>
      <c r="AF136" s="408"/>
      <c r="AG136" s="408"/>
      <c r="AH136" s="408">
        <f t="shared" si="5"/>
        <v>0.51063829787234039</v>
      </c>
      <c r="AI136" s="408">
        <f>MIN(9,MIN(i_p6_len,IF($K136&lt;INDEX(i_break_date,ROUNDDOWN((ROW($I136)-ROW($I$75))/i_p6_len,0)+1,1),i_p6_len,IFERROR(IFERROR(MATCH($K136,$K$75:$K$84,0),MATCH($K136,$K$75:$K$84,1)+1),1))))</f>
        <v>3</v>
      </c>
      <c r="AJ136" s="408">
        <f t="shared" si="6"/>
        <v>2</v>
      </c>
      <c r="AK136" s="408"/>
      <c r="AL136" s="408"/>
      <c r="AM136" s="408"/>
      <c r="AN136" s="408"/>
      <c r="AO136" s="403"/>
      <c r="AP136" s="388"/>
      <c r="AQ136" s="376"/>
      <c r="AR136" s="376"/>
      <c r="AS136" s="376"/>
    </row>
    <row r="137" spans="1:45" outlineLevel="3" x14ac:dyDescent="0.25">
      <c r="A137" s="376"/>
      <c r="B137" s="385"/>
      <c r="C137" s="378">
        <f t="shared" si="4"/>
        <v>4</v>
      </c>
      <c r="D137" s="403"/>
      <c r="E137" s="460"/>
      <c r="F137" s="460"/>
      <c r="G137" s="403"/>
      <c r="H137" s="424"/>
      <c r="I137" s="424"/>
      <c r="J137" s="424">
        <v>2</v>
      </c>
      <c r="K137" s="616">
        <f>Periods!L23</f>
        <v>43628</v>
      </c>
      <c r="L137" s="617">
        <f t="shared" ca="1" si="9"/>
        <v>56</v>
      </c>
      <c r="M137" s="440"/>
      <c r="N137" s="408"/>
      <c r="O137" s="990" cm="1">
        <f t="array" ref="O137">INDEX(O$75:O$84,$AI137,1)*(1-$AH137)+INDEX(O$75:O$84,$AJ137,1)*($AH137)</f>
        <v>865.43076923076922</v>
      </c>
      <c r="P137" s="990" cm="1">
        <f t="array" ref="P137">INDEX(P$75:P$84,$AI137,1)*(1-$AH137)+INDEX(P$75:P$84,$AJ137,1)*($AH137)</f>
        <v>1389.103076923077</v>
      </c>
      <c r="Q137" s="991" cm="1">
        <f t="array" ref="Q137">INDEX(Q$75:Q$84,$AI137,1)*(1-$AH137)+INDEX(Q$75:Q$84,$AJ137,1)*($AH137)</f>
        <v>0.77067692307692315</v>
      </c>
      <c r="R137" s="991" cm="1">
        <f t="array" ref="R137">INDEX(R$75:R$84,$AI137,1)*(1-$AH137)+INDEX(R$75:R$84,$AJ137,1)*($AH137)</f>
        <v>0.7764923076923077</v>
      </c>
      <c r="S137" s="985" cm="1">
        <f t="array" ref="S137">INDEX([0]!i_pasture_stage_p6z,$J137+1,ROUNDDOWN((ROW($J137)-ROW($J$75))/i_p6_len,0)+1)</f>
        <v>1</v>
      </c>
      <c r="T137" s="991" cm="1">
        <f t="array" ref="T137">INDEX(T$75:T$84,$AI137,1)*(1-$AH137)+INDEX(T$75:T$84,$AJ137,1)*($AH137)</f>
        <v>0.3</v>
      </c>
      <c r="U137" s="985" cm="1">
        <f t="array" ref="U137">INDEX(U$75:U$84,$AI137,1)*(1-$AH137)+INDEX(U$75:U$84,$AJ137,1)*($AH137)</f>
        <v>10</v>
      </c>
      <c r="V137" s="991" cm="1">
        <f t="array" ref="V137">INDEX(V$75:V$84,$AI137,1)*(1-$AH137)+INDEX(V$75:V$84,$AJ137,1)*($AH137)</f>
        <v>0</v>
      </c>
      <c r="W137" s="408"/>
      <c r="X137" s="408"/>
      <c r="Y137" s="408"/>
      <c r="Z137" s="408"/>
      <c r="AA137" s="408"/>
      <c r="AB137" s="408"/>
      <c r="AC137" s="408"/>
      <c r="AD137" s="408"/>
      <c r="AE137" s="408"/>
      <c r="AF137" s="408"/>
      <c r="AG137" s="408"/>
      <c r="AH137" s="408">
        <f t="shared" si="5"/>
        <v>0.83076923076923082</v>
      </c>
      <c r="AI137" s="408">
        <f>MIN(9,MIN(i_p6_len,IF($K137&lt;INDEX(i_break_date,ROUNDDOWN((ROW($I137)-ROW($I$75))/i_p6_len,0)+1,1),i_p6_len,IFERROR(IFERROR(MATCH($K137,$K$75:$K$84,0),MATCH($K137,$K$75:$K$84,1)+1),1))))</f>
        <v>4</v>
      </c>
      <c r="AJ137" s="408">
        <f t="shared" si="6"/>
        <v>3</v>
      </c>
      <c r="AK137" s="408"/>
      <c r="AL137" s="408"/>
      <c r="AM137" s="408"/>
      <c r="AN137" s="408"/>
      <c r="AO137" s="403"/>
      <c r="AP137" s="388"/>
      <c r="AQ137" s="376"/>
      <c r="AR137" s="376"/>
      <c r="AS137" s="376"/>
    </row>
    <row r="138" spans="1:45" outlineLevel="3" x14ac:dyDescent="0.25">
      <c r="A138" s="376"/>
      <c r="B138" s="385"/>
      <c r="C138" s="378">
        <f t="shared" si="4"/>
        <v>4</v>
      </c>
      <c r="D138" s="403"/>
      <c r="E138" s="460"/>
      <c r="F138" s="460"/>
      <c r="G138" s="403"/>
      <c r="H138" s="424"/>
      <c r="I138" s="424"/>
      <c r="J138" s="424">
        <v>3</v>
      </c>
      <c r="K138" s="616">
        <f>Periods!L24</f>
        <v>43684</v>
      </c>
      <c r="L138" s="617">
        <f t="shared" ca="1" si="9"/>
        <v>49</v>
      </c>
      <c r="M138" s="440"/>
      <c r="N138" s="408"/>
      <c r="O138" s="990" cm="1">
        <f t="array" ref="O138">INDEX(O$75:O$84,$AI138,1)*(1-$AH138)+INDEX(O$75:O$84,$AJ138,1)*($AH138)</f>
        <v>1307.8571428571429</v>
      </c>
      <c r="P138" s="990" cm="1">
        <f t="array" ref="P138">INDEX(P$75:P$84,$AI138,1)*(1-$AH138)+INDEX(P$75:P$84,$AJ138,1)*($AH138)</f>
        <v>2099.5742857142859</v>
      </c>
      <c r="Q138" s="991" cm="1">
        <f t="array" ref="Q138">INDEX(Q$75:Q$84,$AI138,1)*(1-$AH138)+INDEX(Q$75:Q$84,$AJ138,1)*($AH138)</f>
        <v>0.77320000000000011</v>
      </c>
      <c r="R138" s="991" cm="1">
        <f t="array" ref="R138">INDEX(R$75:R$84,$AI138,1)*(1-$AH138)+INDEX(R$75:R$84,$AJ138,1)*($AH138)</f>
        <v>0.77377142857142867</v>
      </c>
      <c r="S138" s="985" cm="1">
        <f t="array" ref="S138">INDEX([0]!i_pasture_stage_p6z,$J138+1,ROUNDDOWN((ROW($J138)-ROW($J$75))/i_p6_len,0)+1)</f>
        <v>1</v>
      </c>
      <c r="T138" s="991" cm="1">
        <f t="array" ref="T138">INDEX(T$75:T$84,$AI138,1)*(1-$AH138)+INDEX(T$75:T$84,$AJ138,1)*($AH138)</f>
        <v>0.3</v>
      </c>
      <c r="U138" s="985" cm="1">
        <f t="array" ref="U138">INDEX(U$75:U$84,$AI138,1)*(1-$AH138)+INDEX(U$75:U$84,$AJ138,1)*($AH138)</f>
        <v>10</v>
      </c>
      <c r="V138" s="991" cm="1">
        <f t="array" ref="V138">INDEX(V$75:V$84,$AI138,1)*(1-$AH138)+INDEX(V$75:V$84,$AJ138,1)*($AH138)</f>
        <v>0</v>
      </c>
      <c r="W138" s="408"/>
      <c r="X138" s="408"/>
      <c r="Y138" s="408"/>
      <c r="Z138" s="408"/>
      <c r="AA138" s="408"/>
      <c r="AB138" s="408"/>
      <c r="AC138" s="408"/>
      <c r="AD138" s="408"/>
      <c r="AE138" s="408"/>
      <c r="AF138" s="408"/>
      <c r="AG138" s="408"/>
      <c r="AH138" s="408">
        <f t="shared" si="5"/>
        <v>0.94285714285714284</v>
      </c>
      <c r="AI138" s="408">
        <f>MIN(9,MIN(i_p6_len,IF($K138&lt;INDEX(i_break_date,ROUNDDOWN((ROW($I138)-ROW($I$75))/i_p6_len,0)+1,1),i_p6_len,IFERROR(IFERROR(MATCH($K138,$K$75:$K$84,0),MATCH($K138,$K$75:$K$84,1)+1),1))))</f>
        <v>5</v>
      </c>
      <c r="AJ138" s="408">
        <f t="shared" si="6"/>
        <v>4</v>
      </c>
      <c r="AK138" s="408"/>
      <c r="AL138" s="408"/>
      <c r="AM138" s="408"/>
      <c r="AN138" s="408"/>
      <c r="AO138" s="403"/>
      <c r="AP138" s="388"/>
      <c r="AQ138" s="376"/>
      <c r="AR138" s="376"/>
      <c r="AS138" s="376"/>
    </row>
    <row r="139" spans="1:45" outlineLevel="3" x14ac:dyDescent="0.25">
      <c r="A139" s="376"/>
      <c r="B139" s="385"/>
      <c r="C139" s="378">
        <f t="shared" si="4"/>
        <v>4</v>
      </c>
      <c r="D139" s="403"/>
      <c r="E139" s="460"/>
      <c r="F139" s="460"/>
      <c r="G139" s="403"/>
      <c r="H139" s="424"/>
      <c r="I139" s="424"/>
      <c r="J139" s="424">
        <v>4</v>
      </c>
      <c r="K139" s="616">
        <f>Periods!L25</f>
        <v>43733</v>
      </c>
      <c r="L139" s="617">
        <f t="shared" ref="L139:L170" ca="1" si="13">IF(K140-K139&gt;0,K140-K139,OFFSET(K140,-i_p6_len,0)+365-K139)</f>
        <v>20</v>
      </c>
      <c r="M139" s="440"/>
      <c r="N139" s="408"/>
      <c r="O139" s="990" cm="1">
        <f t="array" ref="O139">INDEX(O$75:O$84,$AI139,1)*(1-$AH139)+INDEX(O$75:O$84,$AJ139,1)*($AH139)</f>
        <v>2278.5714285714284</v>
      </c>
      <c r="P139" s="990" cm="1">
        <f t="array" ref="P139">INDEX(P$75:P$84,$AI139,1)*(1-$AH139)+INDEX(P$75:P$84,$AJ139,1)*($AH139)</f>
        <v>3575.4142857142851</v>
      </c>
      <c r="Q139" s="991" cm="1">
        <f t="array" ref="Q139">INDEX(Q$75:Q$84,$AI139,1)*(1-$AH139)+INDEX(Q$75:Q$84,$AJ139,1)*($AH139)</f>
        <v>0.7371428571428571</v>
      </c>
      <c r="R139" s="991" cm="1">
        <f t="array" ref="R139">INDEX(R$75:R$84,$AI139,1)*(1-$AH139)+INDEX(R$75:R$84,$AJ139,1)*($AH139)</f>
        <v>0.75</v>
      </c>
      <c r="S139" s="985" cm="1">
        <f t="array" ref="S139">INDEX([0]!i_pasture_stage_p6z,$J139+1,ROUNDDOWN((ROW($J139)-ROW($J$75))/i_p6_len,0)+1)</f>
        <v>1</v>
      </c>
      <c r="T139" s="991" cm="1">
        <f t="array" ref="T139">INDEX(T$75:T$84,$AI139,1)*(1-$AH139)+INDEX(T$75:T$84,$AJ139,1)*($AH139)</f>
        <v>0.29999999999999993</v>
      </c>
      <c r="U139" s="985" cm="1">
        <f t="array" ref="U139">INDEX(U$75:U$84,$AI139,1)*(1-$AH139)+INDEX(U$75:U$84,$AJ139,1)*($AH139)</f>
        <v>10</v>
      </c>
      <c r="V139" s="991" cm="1">
        <f t="array" ref="V139">INDEX(V$75:V$84,$AI139,1)*(1-$AH139)+INDEX(V$75:V$84,$AJ139,1)*($AH139)</f>
        <v>0</v>
      </c>
      <c r="W139" s="408"/>
      <c r="X139" s="408"/>
      <c r="Y139" s="408"/>
      <c r="Z139" s="408"/>
      <c r="AA139" s="408"/>
      <c r="AB139" s="408"/>
      <c r="AC139" s="408"/>
      <c r="AD139" s="408"/>
      <c r="AE139" s="408"/>
      <c r="AF139" s="408"/>
      <c r="AG139" s="408"/>
      <c r="AH139" s="408">
        <f t="shared" si="5"/>
        <v>0.42857142857142855</v>
      </c>
      <c r="AI139" s="408">
        <f>MIN(9,MIN(i_p6_len,IF($K139&lt;INDEX(i_break_date,ROUNDDOWN((ROW($I139)-ROW($I$75))/i_p6_len,0)+1,1),i_p6_len,IFERROR(IFERROR(MATCH($K139,$K$75:$K$84,0),MATCH($K139,$K$75:$K$84,1)+1),1))))</f>
        <v>6</v>
      </c>
      <c r="AJ139" s="408">
        <f t="shared" si="6"/>
        <v>5</v>
      </c>
      <c r="AK139" s="408"/>
      <c r="AL139" s="408"/>
      <c r="AM139" s="408"/>
      <c r="AN139" s="408"/>
      <c r="AO139" s="403"/>
      <c r="AP139" s="388"/>
      <c r="AQ139" s="376"/>
      <c r="AR139" s="376"/>
      <c r="AS139" s="376"/>
    </row>
    <row r="140" spans="1:45" outlineLevel="3" x14ac:dyDescent="0.25">
      <c r="A140" s="376"/>
      <c r="B140" s="385"/>
      <c r="C140" s="378">
        <f t="shared" ref="C140:C174" si="14">INT($C$40)+3</f>
        <v>4</v>
      </c>
      <c r="D140" s="403"/>
      <c r="E140" s="460"/>
      <c r="F140" s="460"/>
      <c r="G140" s="403"/>
      <c r="H140" s="424"/>
      <c r="I140" s="424"/>
      <c r="J140" s="424">
        <v>5</v>
      </c>
      <c r="K140" s="616">
        <f>Periods!L26</f>
        <v>43753</v>
      </c>
      <c r="L140" s="617">
        <f t="shared" ca="1" si="13"/>
        <v>22</v>
      </c>
      <c r="M140" s="440"/>
      <c r="N140" s="408"/>
      <c r="O140" s="990" cm="1">
        <f t="array" ref="O140">INDEX(O$75:O$84,$AI140,1)*(1-$AH140)+INDEX(O$75:O$84,$AJ140,1)*($AH140)</f>
        <v>2676.1904761904761</v>
      </c>
      <c r="P140" s="990" cm="1">
        <f t="array" ref="P140">INDEX(P$75:P$84,$AI140,1)*(1-$AH140)+INDEX(P$75:P$84,$AJ140,1)*($AH140)</f>
        <v>4187.5047619047618</v>
      </c>
      <c r="Q140" s="991" cm="1">
        <f t="array" ref="Q140">INDEX(Q$75:Q$84,$AI140,1)*(1-$AH140)+INDEX(Q$75:Q$84,$AJ140,1)*($AH140)</f>
        <v>0.71619047619047616</v>
      </c>
      <c r="R140" s="991" cm="1">
        <f t="array" ref="R140">INDEX(R$75:R$84,$AI140,1)*(1-$AH140)+INDEX(R$75:R$84,$AJ140,1)*($AH140)</f>
        <v>0.73023809523809513</v>
      </c>
      <c r="S140" s="985" cm="1">
        <f t="array" ref="S140">INDEX([0]!i_pasture_stage_p6z,$J140+1,ROUNDDOWN((ROW($J140)-ROW($J$75))/i_p6_len,0)+1)</f>
        <v>1</v>
      </c>
      <c r="T140" s="991" cm="1">
        <f t="array" ref="T140">INDEX(T$75:T$84,$AI140,1)*(1-$AH140)+INDEX(T$75:T$84,$AJ140,1)*($AH140)</f>
        <v>0.3</v>
      </c>
      <c r="U140" s="985" cm="1">
        <f t="array" ref="U140">INDEX(U$75:U$84,$AI140,1)*(1-$AH140)+INDEX(U$75:U$84,$AJ140,1)*($AH140)</f>
        <v>10</v>
      </c>
      <c r="V140" s="991" cm="1">
        <f t="array" ref="V140">INDEX(V$75:V$84,$AI140,1)*(1-$AH140)+INDEX(V$75:V$84,$AJ140,1)*($AH140)</f>
        <v>0</v>
      </c>
      <c r="W140" s="408"/>
      <c r="X140" s="408"/>
      <c r="Y140" s="408"/>
      <c r="Z140" s="408"/>
      <c r="AA140" s="408"/>
      <c r="AB140" s="408"/>
      <c r="AC140" s="408"/>
      <c r="AD140" s="408"/>
      <c r="AE140" s="408"/>
      <c r="AF140" s="408"/>
      <c r="AG140" s="408"/>
      <c r="AH140" s="408">
        <f t="shared" si="5"/>
        <v>0.80952380952380953</v>
      </c>
      <c r="AI140" s="408">
        <f>MIN(9,MIN(i_p6_len,IF($K140&lt;INDEX(i_break_date,ROUNDDOWN((ROW($I140)-ROW($I$75))/i_p6_len,0)+1,1),i_p6_len,IFERROR(IFERROR(MATCH($K140,$K$75:$K$84,0),MATCH($K140,$K$75:$K$84,1)+1),1))))</f>
        <v>7</v>
      </c>
      <c r="AJ140" s="408">
        <f t="shared" si="6"/>
        <v>6</v>
      </c>
      <c r="AK140" s="408"/>
      <c r="AL140" s="408"/>
      <c r="AM140" s="408"/>
      <c r="AN140" s="408"/>
      <c r="AO140" s="403"/>
      <c r="AP140" s="388"/>
      <c r="AQ140" s="376"/>
      <c r="AR140" s="376"/>
      <c r="AS140" s="376"/>
    </row>
    <row r="141" spans="1:45" outlineLevel="3" x14ac:dyDescent="0.25">
      <c r="A141" s="376"/>
      <c r="B141" s="385"/>
      <c r="C141" s="378">
        <f t="shared" si="14"/>
        <v>4</v>
      </c>
      <c r="D141" s="403"/>
      <c r="E141" s="460"/>
      <c r="F141" s="460"/>
      <c r="G141" s="403"/>
      <c r="H141" s="424"/>
      <c r="I141" s="424"/>
      <c r="J141" s="424">
        <v>6</v>
      </c>
      <c r="K141" s="616">
        <f>Periods!L27</f>
        <v>43775</v>
      </c>
      <c r="L141" s="617">
        <f t="shared" ca="1" si="13"/>
        <v>77</v>
      </c>
      <c r="M141" s="440"/>
      <c r="N141" s="408"/>
      <c r="O141" s="990" cm="1">
        <f t="array" ref="O141">INDEX(O$75:O$84,$AI141,1)*(1-$AH141)+INDEX(O$75:O$84,$AJ141,1)*($AH141)</f>
        <v>2885.7142857142858</v>
      </c>
      <c r="P141" s="990" cm="1">
        <f t="array" ref="P141">INDEX(P$75:P$84,$AI141,1)*(1-$AH141)+INDEX(P$75:P$84,$AJ141,1)*($AH141)</f>
        <v>4551.3428571428576</v>
      </c>
      <c r="Q141" s="991" cm="1">
        <f t="array" ref="Q141">INDEX(Q$75:Q$84,$AI141,1)*(1-$AH141)+INDEX(Q$75:Q$84,$AJ141,1)*($AH141)</f>
        <v>0.70571428571428574</v>
      </c>
      <c r="R141" s="991" cm="1">
        <f t="array" ref="R141">INDEX(R$75:R$84,$AI141,1)*(1-$AH141)+INDEX(R$75:R$84,$AJ141,1)*($AH141)</f>
        <v>0.71714285714285708</v>
      </c>
      <c r="S141" s="985" cm="1">
        <f t="array" ref="S141">INDEX([0]!i_pasture_stage_p6z,$J141+1,ROUNDDOWN((ROW($J141)-ROW($J$75))/i_p6_len,0)+1)</f>
        <v>1</v>
      </c>
      <c r="T141" s="991" cm="1">
        <f t="array" ref="T141">INDEX(T$75:T$84,$AI141,1)*(1-$AH141)+INDEX(T$75:T$84,$AJ141,1)*($AH141)</f>
        <v>0.3</v>
      </c>
      <c r="U141" s="985" cm="1">
        <f t="array" ref="U141">INDEX(U$75:U$84,$AI141,1)*(1-$AH141)+INDEX(U$75:U$84,$AJ141,1)*($AH141)</f>
        <v>10</v>
      </c>
      <c r="V141" s="991" cm="1">
        <f t="array" ref="V141">INDEX(V$75:V$84,$AI141,1)*(1-$AH141)+INDEX(V$75:V$84,$AJ141,1)*($AH141)</f>
        <v>0</v>
      </c>
      <c r="W141" s="408"/>
      <c r="X141" s="408"/>
      <c r="Y141" s="408"/>
      <c r="Z141" s="408"/>
      <c r="AA141" s="408"/>
      <c r="AB141" s="408"/>
      <c r="AC141" s="408"/>
      <c r="AD141" s="408"/>
      <c r="AE141" s="408"/>
      <c r="AF141" s="408"/>
      <c r="AG141" s="408"/>
      <c r="AH141" s="408">
        <f t="shared" si="5"/>
        <v>0.2857142857142857</v>
      </c>
      <c r="AI141" s="408">
        <f>MIN(9,MIN(i_p6_len,IF($K141&lt;INDEX(i_break_date,ROUNDDOWN((ROW($I141)-ROW($I$75))/i_p6_len,0)+1,1),i_p6_len,IFERROR(IFERROR(MATCH($K141,$K$75:$K$84,0),MATCH($K141,$K$75:$K$84,1)+1),1))))</f>
        <v>7</v>
      </c>
      <c r="AJ141" s="408">
        <f t="shared" si="6"/>
        <v>6</v>
      </c>
      <c r="AK141" s="408"/>
      <c r="AL141" s="408"/>
      <c r="AM141" s="408"/>
      <c r="AN141" s="408"/>
      <c r="AO141" s="403"/>
      <c r="AP141" s="388"/>
      <c r="AQ141" s="376"/>
      <c r="AR141" s="376"/>
      <c r="AS141" s="376"/>
    </row>
    <row r="142" spans="1:45" outlineLevel="3" x14ac:dyDescent="0.25">
      <c r="A142" s="376"/>
      <c r="B142" s="385"/>
      <c r="C142" s="378">
        <f t="shared" si="14"/>
        <v>4</v>
      </c>
      <c r="D142" s="403"/>
      <c r="E142" s="460"/>
      <c r="F142" s="460"/>
      <c r="G142" s="403"/>
      <c r="H142" s="424"/>
      <c r="I142" s="424"/>
      <c r="J142" s="424">
        <v>7</v>
      </c>
      <c r="K142" s="616">
        <f>Periods!L28</f>
        <v>43852</v>
      </c>
      <c r="L142" s="617">
        <f t="shared" ca="1" si="13"/>
        <v>39</v>
      </c>
      <c r="M142" s="440"/>
      <c r="N142" s="408"/>
      <c r="O142" s="990" cm="1">
        <f t="array" ref="O142">INDEX(O$75:O$84,$AI142,1)*(1-$AH142)+INDEX(O$75:O$84,$AJ142,1)*($AH142)</f>
        <v>2068.181818181818</v>
      </c>
      <c r="P142" s="990" cm="1">
        <f t="array" ref="P142">INDEX(P$75:P$84,$AI142,1)*(1-$AH142)+INDEX(P$75:P$84,$AJ142,1)*($AH142)</f>
        <v>4264.454545454546</v>
      </c>
      <c r="Q142" s="991" cm="1">
        <f t="array" ref="Q142">INDEX(Q$75:Q$84,$AI142,1)*(1-$AH142)+INDEX(Q$75:Q$84,$AJ142,1)*($AH142)</f>
        <v>0.63181818181818183</v>
      </c>
      <c r="R142" s="991" cm="1">
        <f t="array" ref="R142">INDEX(R$75:R$84,$AI142,1)*(1-$AH142)+INDEX(R$75:R$84,$AJ142,1)*($AH142)</f>
        <v>0.7</v>
      </c>
      <c r="S142" s="985" cm="1">
        <f t="array" ref="S142">INDEX([0]!i_pasture_stage_p6z,$J142+1,ROUNDDOWN((ROW($J142)-ROW($J$75))/i_p6_len,0)+1)</f>
        <v>1</v>
      </c>
      <c r="T142" s="991" cm="1">
        <f t="array" ref="T142">INDEX(T$75:T$84,$AI142,1)*(1-$AH142)+INDEX(T$75:T$84,$AJ142,1)*($AH142)</f>
        <v>0.3</v>
      </c>
      <c r="U142" s="985" cm="1">
        <f t="array" ref="U142">INDEX(U$75:U$84,$AI142,1)*(1-$AH142)+INDEX(U$75:U$84,$AJ142,1)*($AH142)</f>
        <v>10</v>
      </c>
      <c r="V142" s="991" cm="1">
        <f t="array" ref="V142">INDEX(V$75:V$84,$AI142,1)*(1-$AH142)+INDEX(V$75:V$84,$AJ142,1)*($AH142)</f>
        <v>4.5454545454545456E-2</v>
      </c>
      <c r="W142" s="408"/>
      <c r="X142" s="408"/>
      <c r="Y142" s="408"/>
      <c r="Z142" s="408"/>
      <c r="AA142" s="408"/>
      <c r="AB142" s="408"/>
      <c r="AC142" s="408"/>
      <c r="AD142" s="408"/>
      <c r="AE142" s="408"/>
      <c r="AF142" s="408"/>
      <c r="AG142" s="408"/>
      <c r="AH142" s="408">
        <f t="shared" si="5"/>
        <v>9.0909090909090912E-2</v>
      </c>
      <c r="AI142" s="408">
        <f>MIN(9,MIN(i_p6_len,IF($K142&lt;INDEX(i_break_date,ROUNDDOWN((ROW($I142)-ROW($I$75))/i_p6_len,0)+1,1),i_p6_len,IFERROR(IFERROR(MATCH($K142,$K$75:$K$84,0),MATCH($K142,$K$75:$K$84,1)+1),1))))</f>
        <v>9</v>
      </c>
      <c r="AJ142" s="408">
        <f t="shared" si="6"/>
        <v>8</v>
      </c>
      <c r="AK142" s="408"/>
      <c r="AL142" s="408"/>
      <c r="AM142" s="408"/>
      <c r="AN142" s="408"/>
      <c r="AO142" s="403"/>
      <c r="AP142" s="388"/>
      <c r="AQ142" s="376"/>
      <c r="AR142" s="376"/>
      <c r="AS142" s="376"/>
    </row>
    <row r="143" spans="1:45" outlineLevel="3" x14ac:dyDescent="0.25">
      <c r="A143" s="376"/>
      <c r="B143" s="385"/>
      <c r="C143" s="378">
        <f t="shared" si="14"/>
        <v>4</v>
      </c>
      <c r="D143" s="403"/>
      <c r="E143" s="460"/>
      <c r="F143" s="460"/>
      <c r="G143" s="403"/>
      <c r="H143" s="424"/>
      <c r="I143" s="424"/>
      <c r="J143" s="424">
        <v>8</v>
      </c>
      <c r="K143" s="616">
        <f>Periods!L29</f>
        <v>43891</v>
      </c>
      <c r="L143" s="617">
        <f t="shared" ca="1" si="13"/>
        <v>31</v>
      </c>
      <c r="M143" s="440"/>
      <c r="N143" s="408"/>
      <c r="O143" s="990" cm="1">
        <f t="array" ref="O143">INDEX(O$75:O$84,$AI143,1)*(1-$AH143)+INDEX(O$75:O$84,$AJ143,1)*($AH143)</f>
        <v>1181.818181818182</v>
      </c>
      <c r="P143" s="990" cm="1">
        <f t="array" ref="P143">INDEX(P$75:P$84,$AI143,1)*(1-$AH143)+INDEX(P$75:P$84,$AJ143,1)*($AH143)</f>
        <v>4028.4454545454555</v>
      </c>
      <c r="Q143" s="991" cm="1">
        <f t="array" ref="Q143">INDEX(Q$75:Q$84,$AI143,1)*(1-$AH143)+INDEX(Q$75:Q$84,$AJ143,1)*($AH143)</f>
        <v>0.60818181818181805</v>
      </c>
      <c r="R143" s="991" cm="1">
        <f t="array" ref="R143">INDEX(R$75:R$84,$AI143,1)*(1-$AH143)+INDEX(R$75:R$84,$AJ143,1)*($AH143)</f>
        <v>0.69999999999999984</v>
      </c>
      <c r="S143" s="985" cm="1">
        <f t="array" ref="S143">INDEX([0]!i_pasture_stage_p6z,$J143+1,ROUNDDOWN((ROW($J143)-ROW($J$75))/i_p6_len,0)+1)</f>
        <v>1</v>
      </c>
      <c r="T143" s="991" cm="1">
        <f t="array" ref="T143">INDEX(T$75:T$84,$AI143,1)*(1-$AH143)+INDEX(T$75:T$84,$AJ143,1)*($AH143)</f>
        <v>0.3</v>
      </c>
      <c r="U143" s="985" cm="1">
        <f t="array" ref="U143">INDEX(U$75:U$84,$AI143,1)*(1-$AH143)+INDEX(U$75:U$84,$AJ143,1)*($AH143)</f>
        <v>9.9999999999999982</v>
      </c>
      <c r="V143" s="991" cm="1">
        <f t="array" ref="V143">INDEX(V$75:V$84,$AI143,1)*(1-$AH143)+INDEX(V$75:V$84,$AJ143,1)*($AH143)</f>
        <v>0.10454545454545455</v>
      </c>
      <c r="W143" s="408"/>
      <c r="X143" s="408"/>
      <c r="Y143" s="408"/>
      <c r="Z143" s="408"/>
      <c r="AA143" s="408"/>
      <c r="AB143" s="408"/>
      <c r="AC143" s="408"/>
      <c r="AD143" s="408"/>
      <c r="AE143" s="408"/>
      <c r="AF143" s="408"/>
      <c r="AG143" s="408"/>
      <c r="AH143" s="408">
        <f t="shared" si="5"/>
        <v>-1.0909090909090908</v>
      </c>
      <c r="AI143" s="408">
        <f>MIN(9,MIN(i_p6_len,IF($K143&lt;INDEX(i_break_date,ROUNDDOWN((ROW($I143)-ROW($I$75))/i_p6_len,0)+1,1),i_p6_len,IFERROR(IFERROR(MATCH($K143,$K$75:$K$84,0),MATCH($K143,$K$75:$K$84,1)+1),1))))</f>
        <v>9</v>
      </c>
      <c r="AJ143" s="408">
        <f t="shared" si="6"/>
        <v>8</v>
      </c>
      <c r="AK143" s="408"/>
      <c r="AL143" s="408"/>
      <c r="AM143" s="408"/>
      <c r="AN143" s="408"/>
      <c r="AO143" s="403"/>
      <c r="AP143" s="388"/>
      <c r="AQ143" s="376"/>
      <c r="AR143" s="376"/>
      <c r="AS143" s="376"/>
    </row>
    <row r="144" spans="1:45" outlineLevel="3" x14ac:dyDescent="0.25">
      <c r="A144" s="376"/>
      <c r="B144" s="385"/>
      <c r="C144" s="378">
        <f t="shared" si="14"/>
        <v>4</v>
      </c>
      <c r="D144" s="403"/>
      <c r="E144" s="460"/>
      <c r="F144" s="460"/>
      <c r="G144" s="403"/>
      <c r="H144" s="424"/>
      <c r="I144" s="476"/>
      <c r="J144" s="476">
        <v>9</v>
      </c>
      <c r="K144" s="655">
        <f>Periods!L30</f>
        <v>43922</v>
      </c>
      <c r="L144" s="673">
        <f t="shared" ca="1" si="13"/>
        <v>15</v>
      </c>
      <c r="M144" s="656"/>
      <c r="N144" s="477"/>
      <c r="O144" s="993" cm="1">
        <f t="array" ref="O144">INDEX(O$75:O$84,$AI144,1)*(1-$AH144)+INDEX(O$75:O$84,$AJ144,1)*($AH144)</f>
        <v>477.27272727272793</v>
      </c>
      <c r="P144" s="993" cm="1">
        <f t="array" ref="P144">INDEX(P$75:P$84,$AI144,1)*(1-$AH144)+INDEX(P$75:P$84,$AJ144,1)*($AH144)</f>
        <v>3840.8484848484859</v>
      </c>
      <c r="Q144" s="992" cm="1">
        <f t="array" ref="Q144">INDEX(Q$75:Q$84,$AI144,1)*(1-$AH144)+INDEX(Q$75:Q$84,$AJ144,1)*($AH144)</f>
        <v>0.58939393939393936</v>
      </c>
      <c r="R144" s="992" cm="1">
        <f t="array" ref="R144">INDEX(R$75:R$84,$AI144,1)*(1-$AH144)+INDEX(R$75:R$84,$AJ144,1)*($AH144)</f>
        <v>0.7</v>
      </c>
      <c r="S144" s="986" cm="1">
        <f t="array" ref="S144">INDEX([0]!i_pasture_stage_p6z,$J144+1,ROUNDDOWN((ROW($J144)-ROW($J$75))/i_p6_len,0)+1)</f>
        <v>1</v>
      </c>
      <c r="T144" s="992" cm="1">
        <f t="array" ref="T144">INDEX(T$75:T$84,$AI144,1)*(1-$AH144)+INDEX(T$75:T$84,$AJ144,1)*($AH144)</f>
        <v>0.30000000000000004</v>
      </c>
      <c r="U144" s="986" cm="1">
        <f t="array" ref="U144">INDEX(U$75:U$84,$AI144,1)*(1-$AH144)+INDEX(U$75:U$84,$AJ144,1)*($AH144)</f>
        <v>10</v>
      </c>
      <c r="V144" s="992" cm="1">
        <f t="array" ref="V144">INDEX(V$75:V$84,$AI144,1)*(1-$AH144)+INDEX(V$75:V$84,$AJ144,1)*($AH144)</f>
        <v>0.15151515151515152</v>
      </c>
      <c r="W144" s="477"/>
      <c r="X144" s="477"/>
      <c r="Y144" s="477"/>
      <c r="Z144" s="477"/>
      <c r="AA144" s="477"/>
      <c r="AB144" s="477"/>
      <c r="AC144" s="477"/>
      <c r="AD144" s="477"/>
      <c r="AE144" s="477"/>
      <c r="AF144" s="477"/>
      <c r="AG144" s="477"/>
      <c r="AH144" s="408">
        <f t="shared" si="5"/>
        <v>-2.0303030303030303</v>
      </c>
      <c r="AI144" s="408">
        <f>MIN(9,MIN(i_p6_len,IF($K144&lt;INDEX(i_break_date,ROUNDDOWN((ROW($I144)-ROW($I$75))/i_p6_len,0)+1,1),i_p6_len,IFERROR(IFERROR(MATCH($K144,$K$75:$K$84,0),MATCH($K144,$K$75:$K$84,1)+1),1))))</f>
        <v>9</v>
      </c>
      <c r="AJ144" s="408">
        <f t="shared" si="6"/>
        <v>8</v>
      </c>
      <c r="AK144" s="408"/>
      <c r="AL144" s="408"/>
      <c r="AM144" s="408"/>
      <c r="AN144" s="408"/>
      <c r="AO144" s="403"/>
      <c r="AP144" s="388"/>
      <c r="AQ144" s="376"/>
      <c r="AR144" s="376"/>
      <c r="AS144" s="376"/>
    </row>
    <row r="145" spans="1:45" outlineLevel="2" x14ac:dyDescent="0.25">
      <c r="A145" s="376"/>
      <c r="B145" s="385"/>
      <c r="C145" s="378">
        <f t="shared" ref="C145" si="15">INT($C$40)+2</f>
        <v>3</v>
      </c>
      <c r="D145" s="403"/>
      <c r="E145" s="460"/>
      <c r="F145" s="460"/>
      <c r="G145" s="403"/>
      <c r="H145" s="424"/>
      <c r="I145" s="661" t="s">
        <v>786</v>
      </c>
      <c r="J145" s="661">
        <v>0</v>
      </c>
      <c r="K145" s="662">
        <f>Periods!M21</f>
        <v>43572</v>
      </c>
      <c r="L145" s="674">
        <f t="shared" ca="1" si="13"/>
        <v>21</v>
      </c>
      <c r="M145" s="663"/>
      <c r="N145" s="664"/>
      <c r="O145" s="989" cm="1">
        <f t="array" ref="O145">INDEX(O$75:O$84,$AI145,1)*(1-$AH145)+INDEX(O$75:O$84,$AJ145,1)*($AH145)</f>
        <v>2000</v>
      </c>
      <c r="P145" s="989" cm="1">
        <f t="array" ref="P145">INDEX(P$75:P$84,$AI145,1)*(1-$AH145)+INDEX(P$75:P$84,$AJ145,1)*($AH145)</f>
        <v>4246.3</v>
      </c>
      <c r="Q145" s="994" cm="1">
        <f t="array" ref="Q145">INDEX(Q$75:Q$84,$AI145,1)*(1-$AH145)+INDEX(Q$75:Q$84,$AJ145,1)*($AH145)</f>
        <v>0.63</v>
      </c>
      <c r="R145" s="994" cm="1">
        <f t="array" ref="R145">INDEX(R$75:R$84,$AI145,1)*(1-$AH145)+INDEX(R$75:R$84,$AJ145,1)*($AH145)</f>
        <v>0.7</v>
      </c>
      <c r="S145" s="987" cm="1">
        <f t="array" ref="S145">INDEX([0]!i_pasture_stage_p6z,$J145+1,ROUNDDOWN((ROW($J145)-ROW($J$75))/i_p6_len,0)+1)</f>
        <v>1</v>
      </c>
      <c r="T145" s="994" cm="1">
        <f t="array" ref="T145">INDEX(T$75:T$84,$AI145,1)*(1-$AH145)+INDEX(T$75:T$84,$AJ145,1)*($AH145)</f>
        <v>0.3</v>
      </c>
      <c r="U145" s="987" cm="1">
        <f t="array" ref="U145">INDEX(U$75:U$84,$AI145,1)*(1-$AH145)+INDEX(U$75:U$84,$AJ145,1)*($AH145)</f>
        <v>10</v>
      </c>
      <c r="V145" s="994" cm="1">
        <f t="array" ref="V145">INDEX(V$75:V$84,$AI145,1)*(1-$AH145)+INDEX(V$75:V$84,$AJ145,1)*($AH145)</f>
        <v>0.05</v>
      </c>
      <c r="W145" s="664"/>
      <c r="X145" s="664"/>
      <c r="Y145" s="664"/>
      <c r="Z145" s="664"/>
      <c r="AA145" s="664"/>
      <c r="AB145" s="664"/>
      <c r="AC145" s="664"/>
      <c r="AD145" s="664"/>
      <c r="AE145" s="664"/>
      <c r="AF145" s="664"/>
      <c r="AG145" s="664"/>
      <c r="AH145" s="408">
        <f t="shared" si="5"/>
        <v>0</v>
      </c>
      <c r="AI145" s="408">
        <f>MIN(9,MIN(i_p6_len,IF($K145&lt;INDEX(i_break_date,ROUNDDOWN((ROW($I145)-ROW($I$75))/i_p6_len,0)+1,1),i_p6_len,IFERROR(IFERROR(MATCH($K145,$K$75:$K$84,0),MATCH($K145,$K$75:$K$84,1)+1),1))))</f>
        <v>9</v>
      </c>
      <c r="AJ145" s="408">
        <f t="shared" si="6"/>
        <v>8</v>
      </c>
      <c r="AK145" s="408"/>
      <c r="AL145" s="408"/>
      <c r="AM145" s="408"/>
      <c r="AN145" s="408"/>
      <c r="AO145" s="403"/>
      <c r="AP145" s="388"/>
      <c r="AQ145" s="376"/>
      <c r="AR145" s="376"/>
      <c r="AS145" s="376"/>
    </row>
    <row r="146" spans="1:45" outlineLevel="3" collapsed="1" x14ac:dyDescent="0.25">
      <c r="A146" s="376"/>
      <c r="B146" s="385"/>
      <c r="C146" s="378">
        <f t="shared" si="14"/>
        <v>4</v>
      </c>
      <c r="D146" s="403"/>
      <c r="E146" s="460"/>
      <c r="F146" s="460"/>
      <c r="G146" s="403"/>
      <c r="H146" s="424"/>
      <c r="I146" s="424"/>
      <c r="J146" s="424">
        <v>1</v>
      </c>
      <c r="K146" s="616">
        <f>Periods!M22</f>
        <v>43593</v>
      </c>
      <c r="L146" s="617">
        <f t="shared" ca="1" si="13"/>
        <v>21</v>
      </c>
      <c r="M146" s="440"/>
      <c r="N146" s="408"/>
      <c r="O146" s="990" cm="1">
        <f t="array" ref="O146">INDEX(O$75:O$84,$AI146,1)*(1-$AH146)+INDEX(O$75:O$84,$AJ146,1)*($AH146)</f>
        <v>2000</v>
      </c>
      <c r="P146" s="990" cm="1">
        <f t="array" ref="P146">INDEX(P$75:P$84,$AI146,1)*(1-$AH146)+INDEX(P$75:P$84,$AJ146,1)*($AH146)</f>
        <v>4246.3</v>
      </c>
      <c r="Q146" s="991" cm="1">
        <f t="array" ref="Q146">INDEX(Q$75:Q$84,$AI146,1)*(1-$AH146)+INDEX(Q$75:Q$84,$AJ146,1)*($AH146)</f>
        <v>0.63</v>
      </c>
      <c r="R146" s="991" cm="1">
        <f t="array" ref="R146">INDEX(R$75:R$84,$AI146,1)*(1-$AH146)+INDEX(R$75:R$84,$AJ146,1)*($AH146)</f>
        <v>0.7</v>
      </c>
      <c r="S146" s="985" cm="1">
        <f t="array" ref="S146">INDEX([0]!i_pasture_stage_p6z,$J146+1,ROUNDDOWN((ROW($J146)-ROW($J$75))/i_p6_len,0)+1)</f>
        <v>1</v>
      </c>
      <c r="T146" s="991" cm="1">
        <f t="array" ref="T146">INDEX(T$75:T$84,$AI146,1)*(1-$AH146)+INDEX(T$75:T$84,$AJ146,1)*($AH146)</f>
        <v>0.3</v>
      </c>
      <c r="U146" s="985" cm="1">
        <f t="array" ref="U146">INDEX(U$75:U$84,$AI146,1)*(1-$AH146)+INDEX(U$75:U$84,$AJ146,1)*($AH146)</f>
        <v>10</v>
      </c>
      <c r="V146" s="991" cm="1">
        <f t="array" ref="V146">INDEX(V$75:V$84,$AI146,1)*(1-$AH146)+INDEX(V$75:V$84,$AJ146,1)*($AH146)</f>
        <v>0.05</v>
      </c>
      <c r="W146" s="408"/>
      <c r="X146" s="408"/>
      <c r="Y146" s="408"/>
      <c r="Z146" s="408"/>
      <c r="AA146" s="408"/>
      <c r="AB146" s="408"/>
      <c r="AC146" s="408"/>
      <c r="AD146" s="408"/>
      <c r="AE146" s="408"/>
      <c r="AF146" s="408"/>
      <c r="AG146" s="408"/>
      <c r="AH146" s="408">
        <f t="shared" si="5"/>
        <v>0</v>
      </c>
      <c r="AI146" s="408">
        <f>MIN(9,MIN(i_p6_len,IF($K146&lt;INDEX(i_break_date,ROUNDDOWN((ROW($I146)-ROW($I$75))/i_p6_len,0)+1,1),i_p6_len,IFERROR(IFERROR(MATCH($K146,$K$75:$K$84,0),MATCH($K146,$K$75:$K$84,1)+1),1))))</f>
        <v>9</v>
      </c>
      <c r="AJ146" s="408">
        <f t="shared" si="6"/>
        <v>8</v>
      </c>
      <c r="AK146" s="408"/>
      <c r="AL146" s="408"/>
      <c r="AM146" s="408"/>
      <c r="AN146" s="408"/>
      <c r="AO146" s="403"/>
      <c r="AP146" s="388"/>
      <c r="AQ146" s="376"/>
      <c r="AR146" s="376"/>
      <c r="AS146" s="376"/>
    </row>
    <row r="147" spans="1:45" outlineLevel="3" x14ac:dyDescent="0.25">
      <c r="A147" s="376"/>
      <c r="B147" s="385"/>
      <c r="C147" s="378">
        <f t="shared" si="14"/>
        <v>4</v>
      </c>
      <c r="D147" s="403"/>
      <c r="E147" s="460"/>
      <c r="F147" s="460"/>
      <c r="G147" s="403"/>
      <c r="H147" s="424"/>
      <c r="I147" s="424"/>
      <c r="J147" s="424">
        <v>2</v>
      </c>
      <c r="K147" s="616">
        <f>Periods!M23</f>
        <v>43614</v>
      </c>
      <c r="L147" s="617">
        <f t="shared" ca="1" si="13"/>
        <v>70</v>
      </c>
      <c r="M147" s="440"/>
      <c r="N147" s="408"/>
      <c r="O147" s="990" cm="1">
        <f t="array" ref="O147">INDEX(O$75:O$84,$AI147,1)*(1-$AH147)+INDEX(O$75:O$84,$AJ147,1)*($AH147)</f>
        <v>754.29787234042556</v>
      </c>
      <c r="P147" s="990" cm="1">
        <f t="array" ref="P147">INDEX(P$75:P$84,$AI147,1)*(1-$AH147)+INDEX(P$75:P$84,$AJ147,1)*($AH147)</f>
        <v>1210.2553191489365</v>
      </c>
      <c r="Q147" s="991" cm="1">
        <f t="array" ref="Q147">INDEX(Q$75:Q$84,$AI147,1)*(1-$AH147)+INDEX(Q$75:Q$84,$AJ147,1)*($AH147)</f>
        <v>0.76936170212765964</v>
      </c>
      <c r="R147" s="991" cm="1">
        <f t="array" ref="R147">INDEX(R$75:R$84,$AI147,1)*(1-$AH147)+INDEX(R$75:R$84,$AJ147,1)*($AH147)</f>
        <v>0.77642553191489361</v>
      </c>
      <c r="S147" s="985" cm="1">
        <f t="array" ref="S147">INDEX([0]!i_pasture_stage_p6z,$J147+1,ROUNDDOWN((ROW($J147)-ROW($J$75))/i_p6_len,0)+1)</f>
        <v>0</v>
      </c>
      <c r="T147" s="991" cm="1">
        <f t="array" ref="T147">INDEX(T$75:T$84,$AI147,1)*(1-$AH147)+INDEX(T$75:T$84,$AJ147,1)*($AH147)</f>
        <v>0.3</v>
      </c>
      <c r="U147" s="985" cm="1">
        <f t="array" ref="U147">INDEX(U$75:U$84,$AI147,1)*(1-$AH147)+INDEX(U$75:U$84,$AJ147,1)*($AH147)</f>
        <v>10</v>
      </c>
      <c r="V147" s="991" cm="1">
        <f t="array" ref="V147">INDEX(V$75:V$84,$AI147,1)*(1-$AH147)+INDEX(V$75:V$84,$AJ147,1)*($AH147)</f>
        <v>3.1914893617021275E-3</v>
      </c>
      <c r="W147" s="408"/>
      <c r="X147" s="408"/>
      <c r="Y147" s="408"/>
      <c r="Z147" s="408"/>
      <c r="AA147" s="408"/>
      <c r="AB147" s="408"/>
      <c r="AC147" s="408"/>
      <c r="AD147" s="408"/>
      <c r="AE147" s="408"/>
      <c r="AF147" s="408"/>
      <c r="AG147" s="408"/>
      <c r="AH147" s="408">
        <f t="shared" si="5"/>
        <v>6.3829787234042548E-2</v>
      </c>
      <c r="AI147" s="408">
        <f>MIN(9,MIN(i_p6_len,IF($K147&lt;INDEX(i_break_date,ROUNDDOWN((ROW($I147)-ROW($I$75))/i_p6_len,0)+1,1),i_p6_len,IFERROR(IFERROR(MATCH($K147,$K$75:$K$84,0),MATCH($K147,$K$75:$K$84,1)+1),1))))</f>
        <v>3</v>
      </c>
      <c r="AJ147" s="408">
        <f t="shared" si="6"/>
        <v>2</v>
      </c>
      <c r="AK147" s="408"/>
      <c r="AL147" s="408"/>
      <c r="AM147" s="408"/>
      <c r="AN147" s="408"/>
      <c r="AO147" s="403"/>
      <c r="AP147" s="388"/>
      <c r="AQ147" s="376"/>
      <c r="AR147" s="376"/>
      <c r="AS147" s="376"/>
    </row>
    <row r="148" spans="1:45" outlineLevel="3" x14ac:dyDescent="0.25">
      <c r="A148" s="376"/>
      <c r="B148" s="385"/>
      <c r="C148" s="378">
        <f t="shared" si="14"/>
        <v>4</v>
      </c>
      <c r="D148" s="403"/>
      <c r="E148" s="460"/>
      <c r="F148" s="460"/>
      <c r="G148" s="403"/>
      <c r="H148" s="424"/>
      <c r="I148" s="424"/>
      <c r="J148" s="424">
        <v>3</v>
      </c>
      <c r="K148" s="616">
        <f>Periods!M24</f>
        <v>43684</v>
      </c>
      <c r="L148" s="617">
        <f t="shared" ca="1" si="13"/>
        <v>49</v>
      </c>
      <c r="M148" s="440"/>
      <c r="N148" s="408"/>
      <c r="O148" s="990" cm="1">
        <f t="array" ref="O148">INDEX(O$75:O$84,$AI148,1)*(1-$AH148)+INDEX(O$75:O$84,$AJ148,1)*($AH148)</f>
        <v>1307.8571428571429</v>
      </c>
      <c r="P148" s="990" cm="1">
        <f t="array" ref="P148">INDEX(P$75:P$84,$AI148,1)*(1-$AH148)+INDEX(P$75:P$84,$AJ148,1)*($AH148)</f>
        <v>2099.5742857142859</v>
      </c>
      <c r="Q148" s="991" cm="1">
        <f t="array" ref="Q148">INDEX(Q$75:Q$84,$AI148,1)*(1-$AH148)+INDEX(Q$75:Q$84,$AJ148,1)*($AH148)</f>
        <v>0.77320000000000011</v>
      </c>
      <c r="R148" s="991" cm="1">
        <f t="array" ref="R148">INDEX(R$75:R$84,$AI148,1)*(1-$AH148)+INDEX(R$75:R$84,$AJ148,1)*($AH148)</f>
        <v>0.77377142857142867</v>
      </c>
      <c r="S148" s="985" cm="1">
        <f t="array" ref="S148">INDEX([0]!i_pasture_stage_p6z,$J148+1,ROUNDDOWN((ROW($J148)-ROW($J$75))/i_p6_len,0)+1)</f>
        <v>1</v>
      </c>
      <c r="T148" s="991" cm="1">
        <f t="array" ref="T148">INDEX(T$75:T$84,$AI148,1)*(1-$AH148)+INDEX(T$75:T$84,$AJ148,1)*($AH148)</f>
        <v>0.3</v>
      </c>
      <c r="U148" s="985" cm="1">
        <f t="array" ref="U148">INDEX(U$75:U$84,$AI148,1)*(1-$AH148)+INDEX(U$75:U$84,$AJ148,1)*($AH148)</f>
        <v>10</v>
      </c>
      <c r="V148" s="991" cm="1">
        <f t="array" ref="V148">INDEX(V$75:V$84,$AI148,1)*(1-$AH148)+INDEX(V$75:V$84,$AJ148,1)*($AH148)</f>
        <v>0</v>
      </c>
      <c r="W148" s="408"/>
      <c r="X148" s="408"/>
      <c r="Y148" s="408"/>
      <c r="Z148" s="408"/>
      <c r="AA148" s="408"/>
      <c r="AB148" s="408"/>
      <c r="AC148" s="408"/>
      <c r="AD148" s="408"/>
      <c r="AE148" s="408"/>
      <c r="AF148" s="408"/>
      <c r="AG148" s="408"/>
      <c r="AH148" s="408">
        <f t="shared" si="5"/>
        <v>0.94285714285714284</v>
      </c>
      <c r="AI148" s="408">
        <f>MIN(9,MIN(i_p6_len,IF($K148&lt;INDEX(i_break_date,ROUNDDOWN((ROW($I148)-ROW($I$75))/i_p6_len,0)+1,1),i_p6_len,IFERROR(IFERROR(MATCH($K148,$K$75:$K$84,0),MATCH($K148,$K$75:$K$84,1)+1),1))))</f>
        <v>5</v>
      </c>
      <c r="AJ148" s="408">
        <f t="shared" si="6"/>
        <v>4</v>
      </c>
      <c r="AK148" s="408"/>
      <c r="AL148" s="408"/>
      <c r="AM148" s="408"/>
      <c r="AN148" s="408"/>
      <c r="AO148" s="403"/>
      <c r="AP148" s="388"/>
      <c r="AQ148" s="376"/>
      <c r="AR148" s="376"/>
      <c r="AS148" s="376"/>
    </row>
    <row r="149" spans="1:45" outlineLevel="3" x14ac:dyDescent="0.25">
      <c r="A149" s="376"/>
      <c r="B149" s="385"/>
      <c r="C149" s="378">
        <f t="shared" si="14"/>
        <v>4</v>
      </c>
      <c r="D149" s="403"/>
      <c r="E149" s="460"/>
      <c r="F149" s="460"/>
      <c r="G149" s="403"/>
      <c r="H149" s="424"/>
      <c r="I149" s="424"/>
      <c r="J149" s="424">
        <v>4</v>
      </c>
      <c r="K149" s="616">
        <f>Periods!M25</f>
        <v>43733</v>
      </c>
      <c r="L149" s="617">
        <f t="shared" ca="1" si="13"/>
        <v>20</v>
      </c>
      <c r="M149" s="440"/>
      <c r="N149" s="408"/>
      <c r="O149" s="990" cm="1">
        <f t="array" ref="O149">INDEX(O$75:O$84,$AI149,1)*(1-$AH149)+INDEX(O$75:O$84,$AJ149,1)*($AH149)</f>
        <v>2278.5714285714284</v>
      </c>
      <c r="P149" s="990" cm="1">
        <f t="array" ref="P149">INDEX(P$75:P$84,$AI149,1)*(1-$AH149)+INDEX(P$75:P$84,$AJ149,1)*($AH149)</f>
        <v>3575.4142857142851</v>
      </c>
      <c r="Q149" s="991" cm="1">
        <f t="array" ref="Q149">INDEX(Q$75:Q$84,$AI149,1)*(1-$AH149)+INDEX(Q$75:Q$84,$AJ149,1)*($AH149)</f>
        <v>0.7371428571428571</v>
      </c>
      <c r="R149" s="991" cm="1">
        <f t="array" ref="R149">INDEX(R$75:R$84,$AI149,1)*(1-$AH149)+INDEX(R$75:R$84,$AJ149,1)*($AH149)</f>
        <v>0.75</v>
      </c>
      <c r="S149" s="985" cm="1">
        <f t="array" ref="S149">INDEX([0]!i_pasture_stage_p6z,$J149+1,ROUNDDOWN((ROW($J149)-ROW($J$75))/i_p6_len,0)+1)</f>
        <v>1</v>
      </c>
      <c r="T149" s="991" cm="1">
        <f t="array" ref="T149">INDEX(T$75:T$84,$AI149,1)*(1-$AH149)+INDEX(T$75:T$84,$AJ149,1)*($AH149)</f>
        <v>0.29999999999999993</v>
      </c>
      <c r="U149" s="985" cm="1">
        <f t="array" ref="U149">INDEX(U$75:U$84,$AI149,1)*(1-$AH149)+INDEX(U$75:U$84,$AJ149,1)*($AH149)</f>
        <v>10</v>
      </c>
      <c r="V149" s="991" cm="1">
        <f t="array" ref="V149">INDEX(V$75:V$84,$AI149,1)*(1-$AH149)+INDEX(V$75:V$84,$AJ149,1)*($AH149)</f>
        <v>0</v>
      </c>
      <c r="W149" s="408"/>
      <c r="X149" s="408"/>
      <c r="Y149" s="408"/>
      <c r="Z149" s="408"/>
      <c r="AA149" s="408"/>
      <c r="AB149" s="408"/>
      <c r="AC149" s="408"/>
      <c r="AD149" s="408"/>
      <c r="AE149" s="408"/>
      <c r="AF149" s="408"/>
      <c r="AG149" s="408"/>
      <c r="AH149" s="408">
        <f t="shared" si="5"/>
        <v>0.42857142857142855</v>
      </c>
      <c r="AI149" s="408">
        <f>MIN(9,MIN(i_p6_len,IF($K149&lt;INDEX(i_break_date,ROUNDDOWN((ROW($I149)-ROW($I$75))/i_p6_len,0)+1,1),i_p6_len,IFERROR(IFERROR(MATCH($K149,$K$75:$K$84,0),MATCH($K149,$K$75:$K$84,1)+1),1))))</f>
        <v>6</v>
      </c>
      <c r="AJ149" s="408">
        <f t="shared" si="6"/>
        <v>5</v>
      </c>
      <c r="AK149" s="408"/>
      <c r="AL149" s="408"/>
      <c r="AM149" s="408"/>
      <c r="AN149" s="408"/>
      <c r="AO149" s="403"/>
      <c r="AP149" s="388"/>
      <c r="AQ149" s="376"/>
      <c r="AR149" s="376"/>
      <c r="AS149" s="376"/>
    </row>
    <row r="150" spans="1:45" outlineLevel="3" x14ac:dyDescent="0.25">
      <c r="A150" s="376"/>
      <c r="B150" s="385"/>
      <c r="C150" s="378">
        <f t="shared" si="14"/>
        <v>4</v>
      </c>
      <c r="D150" s="403"/>
      <c r="E150" s="460"/>
      <c r="F150" s="460"/>
      <c r="G150" s="403"/>
      <c r="H150" s="424"/>
      <c r="I150" s="424"/>
      <c r="J150" s="424">
        <v>5</v>
      </c>
      <c r="K150" s="616">
        <f>Periods!M26</f>
        <v>43753</v>
      </c>
      <c r="L150" s="617">
        <f t="shared" ca="1" si="13"/>
        <v>44</v>
      </c>
      <c r="M150" s="440"/>
      <c r="N150" s="408"/>
      <c r="O150" s="990" cm="1">
        <f t="array" ref="O150">INDEX(O$75:O$84,$AI150,1)*(1-$AH150)+INDEX(O$75:O$84,$AJ150,1)*($AH150)</f>
        <v>2676.1904761904761</v>
      </c>
      <c r="P150" s="990" cm="1">
        <f t="array" ref="P150">INDEX(P$75:P$84,$AI150,1)*(1-$AH150)+INDEX(P$75:P$84,$AJ150,1)*($AH150)</f>
        <v>4187.5047619047618</v>
      </c>
      <c r="Q150" s="991" cm="1">
        <f t="array" ref="Q150">INDEX(Q$75:Q$84,$AI150,1)*(1-$AH150)+INDEX(Q$75:Q$84,$AJ150,1)*($AH150)</f>
        <v>0.71619047619047616</v>
      </c>
      <c r="R150" s="991" cm="1">
        <f t="array" ref="R150">INDEX(R$75:R$84,$AI150,1)*(1-$AH150)+INDEX(R$75:R$84,$AJ150,1)*($AH150)</f>
        <v>0.73023809523809513</v>
      </c>
      <c r="S150" s="985" cm="1">
        <f t="array" ref="S150">INDEX([0]!i_pasture_stage_p6z,$J150+1,ROUNDDOWN((ROW($J150)-ROW($J$75))/i_p6_len,0)+1)</f>
        <v>1</v>
      </c>
      <c r="T150" s="991" cm="1">
        <f t="array" ref="T150">INDEX(T$75:T$84,$AI150,1)*(1-$AH150)+INDEX(T$75:T$84,$AJ150,1)*($AH150)</f>
        <v>0.3</v>
      </c>
      <c r="U150" s="985" cm="1">
        <f t="array" ref="U150">INDEX(U$75:U$84,$AI150,1)*(1-$AH150)+INDEX(U$75:U$84,$AJ150,1)*($AH150)</f>
        <v>10</v>
      </c>
      <c r="V150" s="991" cm="1">
        <f t="array" ref="V150">INDEX(V$75:V$84,$AI150,1)*(1-$AH150)+INDEX(V$75:V$84,$AJ150,1)*($AH150)</f>
        <v>0</v>
      </c>
      <c r="W150" s="408"/>
      <c r="X150" s="408"/>
      <c r="Y150" s="408"/>
      <c r="Z150" s="408"/>
      <c r="AA150" s="408"/>
      <c r="AB150" s="408"/>
      <c r="AC150" s="408"/>
      <c r="AD150" s="408"/>
      <c r="AE150" s="408"/>
      <c r="AF150" s="408"/>
      <c r="AG150" s="408"/>
      <c r="AH150" s="408">
        <f t="shared" ref="AH150:AH174" si="16">IF(OR((INDEX($K$75:$K$84,$AI150,1)-INDEX($K$75:$K$84,$AJ150,1))=0,$K150&lt;INDEX($K$75:$K$84,$AJ150,1)),0,(INDEX($K$75:$K$84,$AI150,1)-$K150)/(INDEX($K$75:$K$84,$AI150,1)-INDEX($K$75:$K$84,$AJ150,1)))</f>
        <v>0.80952380952380953</v>
      </c>
      <c r="AI150" s="408">
        <f>MIN(9,MIN(i_p6_len,IF($K150&lt;INDEX(i_break_date,ROUNDDOWN((ROW($I150)-ROW($I$75))/i_p6_len,0)+1,1),i_p6_len,IFERROR(IFERROR(MATCH($K150,$K$75:$K$84,0),MATCH($K150,$K$75:$K$84,1)+1),1))))</f>
        <v>7</v>
      </c>
      <c r="AJ150" s="408">
        <f t="shared" ref="AJ150:AJ174" si="17">MAX(1,AI150-1)</f>
        <v>6</v>
      </c>
      <c r="AK150" s="408"/>
      <c r="AL150" s="408"/>
      <c r="AM150" s="408"/>
      <c r="AN150" s="408"/>
      <c r="AO150" s="403"/>
      <c r="AP150" s="388"/>
      <c r="AQ150" s="376"/>
      <c r="AR150" s="376"/>
      <c r="AS150" s="376"/>
    </row>
    <row r="151" spans="1:45" outlineLevel="3" x14ac:dyDescent="0.25">
      <c r="A151" s="376"/>
      <c r="B151" s="385"/>
      <c r="C151" s="378">
        <f t="shared" si="14"/>
        <v>4</v>
      </c>
      <c r="D151" s="403"/>
      <c r="E151" s="460"/>
      <c r="F151" s="460"/>
      <c r="G151" s="403"/>
      <c r="H151" s="424"/>
      <c r="I151" s="424"/>
      <c r="J151" s="424">
        <v>6</v>
      </c>
      <c r="K151" s="616">
        <f>Periods!M27</f>
        <v>43797</v>
      </c>
      <c r="L151" s="617">
        <f t="shared" ca="1" si="13"/>
        <v>55</v>
      </c>
      <c r="M151" s="440"/>
      <c r="N151" s="408"/>
      <c r="O151" s="990" cm="1">
        <f t="array" ref="O151">INDEX(O$75:O$84,$AI151,1)*(1-$AH151)+INDEX(O$75:O$84,$AJ151,1)*($AH151)</f>
        <v>2928.5714285714289</v>
      </c>
      <c r="P151" s="990" cm="1">
        <f t="array" ref="P151">INDEX(P$75:P$84,$AI151,1)*(1-$AH151)+INDEX(P$75:P$84,$AJ151,1)*($AH151)</f>
        <v>4663</v>
      </c>
      <c r="Q151" s="991" cm="1">
        <f t="array" ref="Q151">INDEX(Q$75:Q$84,$AI151,1)*(1-$AH151)+INDEX(Q$75:Q$84,$AJ151,1)*($AH151)</f>
        <v>0.68571428571428572</v>
      </c>
      <c r="R151" s="991" cm="1">
        <f t="array" ref="R151">INDEX(R$75:R$84,$AI151,1)*(1-$AH151)+INDEX(R$75:R$84,$AJ151,1)*($AH151)</f>
        <v>0.70714285714285707</v>
      </c>
      <c r="S151" s="985" cm="1">
        <f t="array" ref="S151">INDEX([0]!i_pasture_stage_p6z,$J151+1,ROUNDDOWN((ROW($J151)-ROW($J$75))/i_p6_len,0)+1)</f>
        <v>1</v>
      </c>
      <c r="T151" s="991" cm="1">
        <f t="array" ref="T151">INDEX(T$75:T$84,$AI151,1)*(1-$AH151)+INDEX(T$75:T$84,$AJ151,1)*($AH151)</f>
        <v>0.3</v>
      </c>
      <c r="U151" s="985" cm="1">
        <f t="array" ref="U151">INDEX(U$75:U$84,$AI151,1)*(1-$AH151)+INDEX(U$75:U$84,$AJ151,1)*($AH151)</f>
        <v>10</v>
      </c>
      <c r="V151" s="991" cm="1">
        <f t="array" ref="V151">INDEX(V$75:V$84,$AI151,1)*(1-$AH151)+INDEX(V$75:V$84,$AJ151,1)*($AH151)</f>
        <v>0</v>
      </c>
      <c r="W151" s="408"/>
      <c r="X151" s="408"/>
      <c r="Y151" s="408"/>
      <c r="Z151" s="408"/>
      <c r="AA151" s="408"/>
      <c r="AB151" s="408"/>
      <c r="AC151" s="408"/>
      <c r="AD151" s="408"/>
      <c r="AE151" s="408"/>
      <c r="AF151" s="408"/>
      <c r="AG151" s="408"/>
      <c r="AH151" s="408">
        <f t="shared" si="16"/>
        <v>0.7142857142857143</v>
      </c>
      <c r="AI151" s="408">
        <f>MIN(9,MIN(i_p6_len,IF($K151&lt;INDEX(i_break_date,ROUNDDOWN((ROW($I151)-ROW($I$75))/i_p6_len,0)+1,1),i_p6_len,IFERROR(IFERROR(MATCH($K151,$K$75:$K$84,0),MATCH($K151,$K$75:$K$84,1)+1),1))))</f>
        <v>8</v>
      </c>
      <c r="AJ151" s="408">
        <f t="shared" si="17"/>
        <v>7</v>
      </c>
      <c r="AK151" s="408"/>
      <c r="AL151" s="408"/>
      <c r="AM151" s="408"/>
      <c r="AN151" s="408"/>
      <c r="AO151" s="403"/>
      <c r="AP151" s="388"/>
      <c r="AQ151" s="376"/>
      <c r="AR151" s="376"/>
      <c r="AS151" s="376"/>
    </row>
    <row r="152" spans="1:45" outlineLevel="3" x14ac:dyDescent="0.25">
      <c r="A152" s="376"/>
      <c r="B152" s="385"/>
      <c r="C152" s="378">
        <f t="shared" si="14"/>
        <v>4</v>
      </c>
      <c r="D152" s="403"/>
      <c r="E152" s="460"/>
      <c r="F152" s="460"/>
      <c r="G152" s="403"/>
      <c r="H152" s="424"/>
      <c r="I152" s="424"/>
      <c r="J152" s="424">
        <v>7</v>
      </c>
      <c r="K152" s="616">
        <f>Periods!M28</f>
        <v>43852</v>
      </c>
      <c r="L152" s="617">
        <f t="shared" ca="1" si="13"/>
        <v>39</v>
      </c>
      <c r="M152" s="440"/>
      <c r="N152" s="408"/>
      <c r="O152" s="990" cm="1">
        <f t="array" ref="O152">INDEX(O$75:O$84,$AI152,1)*(1-$AH152)+INDEX(O$75:O$84,$AJ152,1)*($AH152)</f>
        <v>2068.181818181818</v>
      </c>
      <c r="P152" s="990" cm="1">
        <f t="array" ref="P152">INDEX(P$75:P$84,$AI152,1)*(1-$AH152)+INDEX(P$75:P$84,$AJ152,1)*($AH152)</f>
        <v>4264.454545454546</v>
      </c>
      <c r="Q152" s="991" cm="1">
        <f t="array" ref="Q152">INDEX(Q$75:Q$84,$AI152,1)*(1-$AH152)+INDEX(Q$75:Q$84,$AJ152,1)*($AH152)</f>
        <v>0.63181818181818183</v>
      </c>
      <c r="R152" s="991" cm="1">
        <f t="array" ref="R152">INDEX(R$75:R$84,$AI152,1)*(1-$AH152)+INDEX(R$75:R$84,$AJ152,1)*($AH152)</f>
        <v>0.7</v>
      </c>
      <c r="S152" s="985" cm="1">
        <f t="array" ref="S152">INDEX([0]!i_pasture_stage_p6z,$J152+1,ROUNDDOWN((ROW($J152)-ROW($J$75))/i_p6_len,0)+1)</f>
        <v>1</v>
      </c>
      <c r="T152" s="991" cm="1">
        <f t="array" ref="T152">INDEX(T$75:T$84,$AI152,1)*(1-$AH152)+INDEX(T$75:T$84,$AJ152,1)*($AH152)</f>
        <v>0.3</v>
      </c>
      <c r="U152" s="985" cm="1">
        <f t="array" ref="U152">INDEX(U$75:U$84,$AI152,1)*(1-$AH152)+INDEX(U$75:U$84,$AJ152,1)*($AH152)</f>
        <v>10</v>
      </c>
      <c r="V152" s="991" cm="1">
        <f t="array" ref="V152">INDEX(V$75:V$84,$AI152,1)*(1-$AH152)+INDEX(V$75:V$84,$AJ152,1)*($AH152)</f>
        <v>4.5454545454545456E-2</v>
      </c>
      <c r="W152" s="408"/>
      <c r="X152" s="408"/>
      <c r="Y152" s="408"/>
      <c r="Z152" s="408"/>
      <c r="AA152" s="408"/>
      <c r="AB152" s="408"/>
      <c r="AC152" s="408"/>
      <c r="AD152" s="408"/>
      <c r="AE152" s="408"/>
      <c r="AF152" s="408"/>
      <c r="AG152" s="408"/>
      <c r="AH152" s="408">
        <f t="shared" si="16"/>
        <v>9.0909090909090912E-2</v>
      </c>
      <c r="AI152" s="408">
        <f>MIN(9,MIN(i_p6_len,IF($K152&lt;INDEX(i_break_date,ROUNDDOWN((ROW($I152)-ROW($I$75))/i_p6_len,0)+1,1),i_p6_len,IFERROR(IFERROR(MATCH($K152,$K$75:$K$84,0),MATCH($K152,$K$75:$K$84,1)+1),1))))</f>
        <v>9</v>
      </c>
      <c r="AJ152" s="408">
        <f t="shared" si="17"/>
        <v>8</v>
      </c>
      <c r="AK152" s="408"/>
      <c r="AL152" s="408"/>
      <c r="AM152" s="408"/>
      <c r="AN152" s="408"/>
      <c r="AO152" s="403"/>
      <c r="AP152" s="388"/>
      <c r="AQ152" s="376"/>
      <c r="AR152" s="376"/>
      <c r="AS152" s="376"/>
    </row>
    <row r="153" spans="1:45" outlineLevel="3" x14ac:dyDescent="0.25">
      <c r="A153" s="376"/>
      <c r="B153" s="385"/>
      <c r="C153" s="378">
        <f t="shared" si="14"/>
        <v>4</v>
      </c>
      <c r="D153" s="403"/>
      <c r="E153" s="460"/>
      <c r="F153" s="460"/>
      <c r="G153" s="403"/>
      <c r="H153" s="424"/>
      <c r="I153" s="424"/>
      <c r="J153" s="424">
        <v>8</v>
      </c>
      <c r="K153" s="616">
        <f>Periods!M29</f>
        <v>43891</v>
      </c>
      <c r="L153" s="617">
        <f t="shared" ca="1" si="13"/>
        <v>31</v>
      </c>
      <c r="M153" s="440"/>
      <c r="N153" s="408"/>
      <c r="O153" s="990" cm="1">
        <f t="array" ref="O153">INDEX(O$75:O$84,$AI153,1)*(1-$AH153)+INDEX(O$75:O$84,$AJ153,1)*($AH153)</f>
        <v>1181.818181818182</v>
      </c>
      <c r="P153" s="990" cm="1">
        <f t="array" ref="P153">INDEX(P$75:P$84,$AI153,1)*(1-$AH153)+INDEX(P$75:P$84,$AJ153,1)*($AH153)</f>
        <v>4028.4454545454555</v>
      </c>
      <c r="Q153" s="991" cm="1">
        <f t="array" ref="Q153">INDEX(Q$75:Q$84,$AI153,1)*(1-$AH153)+INDEX(Q$75:Q$84,$AJ153,1)*($AH153)</f>
        <v>0.60818181818181805</v>
      </c>
      <c r="R153" s="991" cm="1">
        <f t="array" ref="R153">INDEX(R$75:R$84,$AI153,1)*(1-$AH153)+INDEX(R$75:R$84,$AJ153,1)*($AH153)</f>
        <v>0.69999999999999984</v>
      </c>
      <c r="S153" s="985" cm="1">
        <f t="array" ref="S153">INDEX([0]!i_pasture_stage_p6z,$J153+1,ROUNDDOWN((ROW($J153)-ROW($J$75))/i_p6_len,0)+1)</f>
        <v>1</v>
      </c>
      <c r="T153" s="991" cm="1">
        <f t="array" ref="T153">INDEX(T$75:T$84,$AI153,1)*(1-$AH153)+INDEX(T$75:T$84,$AJ153,1)*($AH153)</f>
        <v>0.3</v>
      </c>
      <c r="U153" s="985" cm="1">
        <f t="array" ref="U153">INDEX(U$75:U$84,$AI153,1)*(1-$AH153)+INDEX(U$75:U$84,$AJ153,1)*($AH153)</f>
        <v>9.9999999999999982</v>
      </c>
      <c r="V153" s="991" cm="1">
        <f t="array" ref="V153">INDEX(V$75:V$84,$AI153,1)*(1-$AH153)+INDEX(V$75:V$84,$AJ153,1)*($AH153)</f>
        <v>0.10454545454545455</v>
      </c>
      <c r="W153" s="408"/>
      <c r="X153" s="408"/>
      <c r="Y153" s="408"/>
      <c r="Z153" s="408"/>
      <c r="AA153" s="408"/>
      <c r="AB153" s="408"/>
      <c r="AC153" s="408"/>
      <c r="AD153" s="408"/>
      <c r="AE153" s="408"/>
      <c r="AF153" s="408"/>
      <c r="AG153" s="408"/>
      <c r="AH153" s="408">
        <f t="shared" si="16"/>
        <v>-1.0909090909090908</v>
      </c>
      <c r="AI153" s="408">
        <f>MIN(9,MIN(i_p6_len,IF($K153&lt;INDEX(i_break_date,ROUNDDOWN((ROW($I153)-ROW($I$75))/i_p6_len,0)+1,1),i_p6_len,IFERROR(IFERROR(MATCH($K153,$K$75:$K$84,0),MATCH($K153,$K$75:$K$84,1)+1),1))))</f>
        <v>9</v>
      </c>
      <c r="AJ153" s="408">
        <f t="shared" si="17"/>
        <v>8</v>
      </c>
      <c r="AK153" s="408"/>
      <c r="AL153" s="408"/>
      <c r="AM153" s="408"/>
      <c r="AN153" s="408"/>
      <c r="AO153" s="403"/>
      <c r="AP153" s="388"/>
      <c r="AQ153" s="376"/>
      <c r="AR153" s="376"/>
      <c r="AS153" s="376"/>
    </row>
    <row r="154" spans="1:45" outlineLevel="3" x14ac:dyDescent="0.25">
      <c r="A154" s="376"/>
      <c r="B154" s="385"/>
      <c r="C154" s="378">
        <f t="shared" si="14"/>
        <v>4</v>
      </c>
      <c r="D154" s="403"/>
      <c r="E154" s="460"/>
      <c r="F154" s="460"/>
      <c r="G154" s="403"/>
      <c r="H154" s="424"/>
      <c r="I154" s="476"/>
      <c r="J154" s="476">
        <v>9</v>
      </c>
      <c r="K154" s="655">
        <f>Periods!M30</f>
        <v>43922</v>
      </c>
      <c r="L154" s="673">
        <f t="shared" ca="1" si="13"/>
        <v>15</v>
      </c>
      <c r="M154" s="656"/>
      <c r="N154" s="477"/>
      <c r="O154" s="993" cm="1">
        <f t="array" ref="O154">INDEX(O$75:O$84,$AI154,1)*(1-$AH154)+INDEX(O$75:O$84,$AJ154,1)*($AH154)</f>
        <v>477.27272727272793</v>
      </c>
      <c r="P154" s="993" cm="1">
        <f t="array" ref="P154">INDEX(P$75:P$84,$AI154,1)*(1-$AH154)+INDEX(P$75:P$84,$AJ154,1)*($AH154)</f>
        <v>3840.8484848484859</v>
      </c>
      <c r="Q154" s="992" cm="1">
        <f t="array" ref="Q154">INDEX(Q$75:Q$84,$AI154,1)*(1-$AH154)+INDEX(Q$75:Q$84,$AJ154,1)*($AH154)</f>
        <v>0.58939393939393936</v>
      </c>
      <c r="R154" s="992" cm="1">
        <f t="array" ref="R154">INDEX(R$75:R$84,$AI154,1)*(1-$AH154)+INDEX(R$75:R$84,$AJ154,1)*($AH154)</f>
        <v>0.7</v>
      </c>
      <c r="S154" s="986" cm="1">
        <f t="array" ref="S154">INDEX([0]!i_pasture_stage_p6z,$J154+1,ROUNDDOWN((ROW($J154)-ROW($J$75))/i_p6_len,0)+1)</f>
        <v>1</v>
      </c>
      <c r="T154" s="992" cm="1">
        <f t="array" ref="T154">INDEX(T$75:T$84,$AI154,1)*(1-$AH154)+INDEX(T$75:T$84,$AJ154,1)*($AH154)</f>
        <v>0.30000000000000004</v>
      </c>
      <c r="U154" s="986" cm="1">
        <f t="array" ref="U154">INDEX(U$75:U$84,$AI154,1)*(1-$AH154)+INDEX(U$75:U$84,$AJ154,1)*($AH154)</f>
        <v>10</v>
      </c>
      <c r="V154" s="992" cm="1">
        <f t="array" ref="V154">INDEX(V$75:V$84,$AI154,1)*(1-$AH154)+INDEX(V$75:V$84,$AJ154,1)*($AH154)</f>
        <v>0.15151515151515152</v>
      </c>
      <c r="W154" s="477"/>
      <c r="X154" s="477"/>
      <c r="Y154" s="477"/>
      <c r="Z154" s="477"/>
      <c r="AA154" s="477"/>
      <c r="AB154" s="477"/>
      <c r="AC154" s="477"/>
      <c r="AD154" s="477"/>
      <c r="AE154" s="477"/>
      <c r="AF154" s="477"/>
      <c r="AG154" s="477"/>
      <c r="AH154" s="408">
        <f t="shared" si="16"/>
        <v>-2.0303030303030303</v>
      </c>
      <c r="AI154" s="408">
        <f>MIN(9,MIN(i_p6_len,IF($K154&lt;INDEX(i_break_date,ROUNDDOWN((ROW($I154)-ROW($I$75))/i_p6_len,0)+1,1),i_p6_len,IFERROR(IFERROR(MATCH($K154,$K$75:$K$84,0),MATCH($K154,$K$75:$K$84,1)+1),1))))</f>
        <v>9</v>
      </c>
      <c r="AJ154" s="408">
        <f t="shared" si="17"/>
        <v>8</v>
      </c>
      <c r="AK154" s="408"/>
      <c r="AL154" s="408"/>
      <c r="AM154" s="408"/>
      <c r="AN154" s="408"/>
      <c r="AO154" s="403"/>
      <c r="AP154" s="388"/>
      <c r="AQ154" s="376"/>
      <c r="AR154" s="376"/>
      <c r="AS154" s="376"/>
    </row>
    <row r="155" spans="1:45" outlineLevel="2" x14ac:dyDescent="0.25">
      <c r="A155" s="376"/>
      <c r="B155" s="385"/>
      <c r="C155" s="378">
        <f t="shared" ref="C155" si="18">INT($C$40)+2</f>
        <v>3</v>
      </c>
      <c r="D155" s="403"/>
      <c r="E155" s="460"/>
      <c r="F155" s="460"/>
      <c r="G155" s="403"/>
      <c r="H155" s="424"/>
      <c r="I155" s="661" t="s">
        <v>787</v>
      </c>
      <c r="J155" s="661">
        <v>0</v>
      </c>
      <c r="K155" s="662">
        <f>Periods!N21</f>
        <v>43572</v>
      </c>
      <c r="L155" s="674">
        <f t="shared" ca="1" si="13"/>
        <v>21</v>
      </c>
      <c r="M155" s="663"/>
      <c r="N155" s="664"/>
      <c r="O155" s="989" cm="1">
        <f t="array" ref="O155">INDEX(O$75:O$84,$AI155,1)*(1-$AH155)+INDEX(O$75:O$84,$AJ155,1)*($AH155)</f>
        <v>2000</v>
      </c>
      <c r="P155" s="989" cm="1">
        <f t="array" ref="P155">INDEX(P$75:P$84,$AI155,1)*(1-$AH155)+INDEX(P$75:P$84,$AJ155,1)*($AH155)</f>
        <v>4246.3</v>
      </c>
      <c r="Q155" s="994" cm="1">
        <f t="array" ref="Q155">INDEX(Q$75:Q$84,$AI155,1)*(1-$AH155)+INDEX(Q$75:Q$84,$AJ155,1)*($AH155)</f>
        <v>0.63</v>
      </c>
      <c r="R155" s="994" cm="1">
        <f t="array" ref="R155">INDEX(R$75:R$84,$AI155,1)*(1-$AH155)+INDEX(R$75:R$84,$AJ155,1)*($AH155)</f>
        <v>0.7</v>
      </c>
      <c r="S155" s="987" cm="1">
        <f t="array" ref="S155">INDEX([0]!i_pasture_stage_p6z,$J155+1,ROUNDDOWN((ROW($J155)-ROW($J$75))/i_p6_len,0)+1)</f>
        <v>1</v>
      </c>
      <c r="T155" s="994" cm="1">
        <f t="array" ref="T155">INDEX(T$75:T$84,$AI155,1)*(1-$AH155)+INDEX(T$75:T$84,$AJ155,1)*($AH155)</f>
        <v>0.3</v>
      </c>
      <c r="U155" s="987" cm="1">
        <f t="array" ref="U155">INDEX(U$75:U$84,$AI155,1)*(1-$AH155)+INDEX(U$75:U$84,$AJ155,1)*($AH155)</f>
        <v>10</v>
      </c>
      <c r="V155" s="994" cm="1">
        <f t="array" ref="V155">INDEX(V$75:V$84,$AI155,1)*(1-$AH155)+INDEX(V$75:V$84,$AJ155,1)*($AH155)</f>
        <v>0.05</v>
      </c>
      <c r="W155" s="664"/>
      <c r="X155" s="664"/>
      <c r="Y155" s="664"/>
      <c r="Z155" s="664"/>
      <c r="AA155" s="664"/>
      <c r="AB155" s="664"/>
      <c r="AC155" s="664"/>
      <c r="AD155" s="664"/>
      <c r="AE155" s="664"/>
      <c r="AF155" s="664"/>
      <c r="AG155" s="664"/>
      <c r="AH155" s="408">
        <f t="shared" si="16"/>
        <v>0</v>
      </c>
      <c r="AI155" s="408">
        <f>MIN(9,MIN(i_p6_len,IF($K155&lt;INDEX(i_break_date,ROUNDDOWN((ROW($I155)-ROW($I$75))/i_p6_len,0)+1,1),i_p6_len,IFERROR(IFERROR(MATCH($K155,$K$75:$K$84,0),MATCH($K155,$K$75:$K$84,1)+1),1))))</f>
        <v>9</v>
      </c>
      <c r="AJ155" s="408">
        <f t="shared" si="17"/>
        <v>8</v>
      </c>
      <c r="AK155" s="408"/>
      <c r="AL155" s="408"/>
      <c r="AM155" s="408"/>
      <c r="AN155" s="408"/>
      <c r="AO155" s="403"/>
      <c r="AP155" s="388"/>
      <c r="AQ155" s="376"/>
      <c r="AR155" s="376"/>
      <c r="AS155" s="376"/>
    </row>
    <row r="156" spans="1:45" outlineLevel="3" collapsed="1" x14ac:dyDescent="0.25">
      <c r="A156" s="376"/>
      <c r="B156" s="385"/>
      <c r="C156" s="378">
        <f t="shared" si="14"/>
        <v>4</v>
      </c>
      <c r="D156" s="403"/>
      <c r="E156" s="460"/>
      <c r="F156" s="460"/>
      <c r="G156" s="403"/>
      <c r="H156" s="424"/>
      <c r="I156" s="424"/>
      <c r="J156" s="424">
        <v>1</v>
      </c>
      <c r="K156" s="616">
        <f>Periods!N22</f>
        <v>43593</v>
      </c>
      <c r="L156" s="617">
        <f t="shared" ca="1" si="13"/>
        <v>21</v>
      </c>
      <c r="M156" s="440"/>
      <c r="N156" s="408"/>
      <c r="O156" s="990" cm="1">
        <f t="array" ref="O156">INDEX(O$75:O$84,$AI156,1)*(1-$AH156)+INDEX(O$75:O$84,$AJ156,1)*($AH156)</f>
        <v>2000</v>
      </c>
      <c r="P156" s="990" cm="1">
        <f t="array" ref="P156">INDEX(P$75:P$84,$AI156,1)*(1-$AH156)+INDEX(P$75:P$84,$AJ156,1)*($AH156)</f>
        <v>4246.3</v>
      </c>
      <c r="Q156" s="991" cm="1">
        <f t="array" ref="Q156">INDEX(Q$75:Q$84,$AI156,1)*(1-$AH156)+INDEX(Q$75:Q$84,$AJ156,1)*($AH156)</f>
        <v>0.63</v>
      </c>
      <c r="R156" s="991" cm="1">
        <f t="array" ref="R156">INDEX(R$75:R$84,$AI156,1)*(1-$AH156)+INDEX(R$75:R$84,$AJ156,1)*($AH156)</f>
        <v>0.7</v>
      </c>
      <c r="S156" s="985" cm="1">
        <f t="array" ref="S156">INDEX([0]!i_pasture_stage_p6z,$J156+1,ROUNDDOWN((ROW($J156)-ROW($J$75))/i_p6_len,0)+1)</f>
        <v>1</v>
      </c>
      <c r="T156" s="991" cm="1">
        <f t="array" ref="T156">INDEX(T$75:T$84,$AI156,1)*(1-$AH156)+INDEX(T$75:T$84,$AJ156,1)*($AH156)</f>
        <v>0.3</v>
      </c>
      <c r="U156" s="985" cm="1">
        <f t="array" ref="U156">INDEX(U$75:U$84,$AI156,1)*(1-$AH156)+INDEX(U$75:U$84,$AJ156,1)*($AH156)</f>
        <v>10</v>
      </c>
      <c r="V156" s="991" cm="1">
        <f t="array" ref="V156">INDEX(V$75:V$84,$AI156,1)*(1-$AH156)+INDEX(V$75:V$84,$AJ156,1)*($AH156)</f>
        <v>0.05</v>
      </c>
      <c r="W156" s="408"/>
      <c r="X156" s="408"/>
      <c r="Y156" s="408"/>
      <c r="Z156" s="408"/>
      <c r="AA156" s="408"/>
      <c r="AB156" s="408"/>
      <c r="AC156" s="408"/>
      <c r="AD156" s="408"/>
      <c r="AE156" s="408"/>
      <c r="AF156" s="408"/>
      <c r="AG156" s="408"/>
      <c r="AH156" s="408">
        <f t="shared" si="16"/>
        <v>0</v>
      </c>
      <c r="AI156" s="408">
        <f>MIN(9,MIN(i_p6_len,IF($K156&lt;INDEX(i_break_date,ROUNDDOWN((ROW($I156)-ROW($I$75))/i_p6_len,0)+1,1),i_p6_len,IFERROR(IFERROR(MATCH($K156,$K$75:$K$84,0),MATCH($K156,$K$75:$K$84,1)+1),1))))</f>
        <v>9</v>
      </c>
      <c r="AJ156" s="408">
        <f t="shared" si="17"/>
        <v>8</v>
      </c>
      <c r="AK156" s="408"/>
      <c r="AL156" s="408"/>
      <c r="AM156" s="408"/>
      <c r="AN156" s="408"/>
      <c r="AO156" s="403"/>
      <c r="AP156" s="388"/>
      <c r="AQ156" s="376"/>
      <c r="AR156" s="376"/>
      <c r="AS156" s="376"/>
    </row>
    <row r="157" spans="1:45" outlineLevel="3" x14ac:dyDescent="0.25">
      <c r="A157" s="376"/>
      <c r="B157" s="385"/>
      <c r="C157" s="378">
        <f t="shared" si="14"/>
        <v>4</v>
      </c>
      <c r="D157" s="403"/>
      <c r="E157" s="460"/>
      <c r="F157" s="460"/>
      <c r="G157" s="403"/>
      <c r="H157" s="424"/>
      <c r="I157" s="424"/>
      <c r="J157" s="424">
        <v>2</v>
      </c>
      <c r="K157" s="616">
        <f>Periods!N23</f>
        <v>43614</v>
      </c>
      <c r="L157" s="617">
        <f t="shared" ca="1" si="13"/>
        <v>70</v>
      </c>
      <c r="M157" s="440"/>
      <c r="N157" s="408"/>
      <c r="O157" s="990" cm="1">
        <f t="array" ref="O157">INDEX(O$75:O$84,$AI157,1)*(1-$AH157)+INDEX(O$75:O$84,$AJ157,1)*($AH157)</f>
        <v>754.29787234042556</v>
      </c>
      <c r="P157" s="990" cm="1">
        <f t="array" ref="P157">INDEX(P$75:P$84,$AI157,1)*(1-$AH157)+INDEX(P$75:P$84,$AJ157,1)*($AH157)</f>
        <v>1210.2553191489365</v>
      </c>
      <c r="Q157" s="991" cm="1">
        <f t="array" ref="Q157">INDEX(Q$75:Q$84,$AI157,1)*(1-$AH157)+INDEX(Q$75:Q$84,$AJ157,1)*($AH157)</f>
        <v>0.76936170212765964</v>
      </c>
      <c r="R157" s="991" cm="1">
        <f t="array" ref="R157">INDEX(R$75:R$84,$AI157,1)*(1-$AH157)+INDEX(R$75:R$84,$AJ157,1)*($AH157)</f>
        <v>0.77642553191489361</v>
      </c>
      <c r="S157" s="985" cm="1">
        <f t="array" ref="S157">INDEX([0]!i_pasture_stage_p6z,$J157+1,ROUNDDOWN((ROW($J157)-ROW($J$75))/i_p6_len,0)+1)</f>
        <v>0</v>
      </c>
      <c r="T157" s="991" cm="1">
        <f t="array" ref="T157">INDEX(T$75:T$84,$AI157,1)*(1-$AH157)+INDEX(T$75:T$84,$AJ157,1)*($AH157)</f>
        <v>0.3</v>
      </c>
      <c r="U157" s="985" cm="1">
        <f t="array" ref="U157">INDEX(U$75:U$84,$AI157,1)*(1-$AH157)+INDEX(U$75:U$84,$AJ157,1)*($AH157)</f>
        <v>10</v>
      </c>
      <c r="V157" s="991" cm="1">
        <f t="array" ref="V157">INDEX(V$75:V$84,$AI157,1)*(1-$AH157)+INDEX(V$75:V$84,$AJ157,1)*($AH157)</f>
        <v>3.1914893617021275E-3</v>
      </c>
      <c r="W157" s="408"/>
      <c r="X157" s="408"/>
      <c r="Y157" s="408"/>
      <c r="Z157" s="408"/>
      <c r="AA157" s="408"/>
      <c r="AB157" s="408"/>
      <c r="AC157" s="408"/>
      <c r="AD157" s="408"/>
      <c r="AE157" s="408"/>
      <c r="AF157" s="408"/>
      <c r="AG157" s="408"/>
      <c r="AH157" s="408">
        <f t="shared" si="16"/>
        <v>6.3829787234042548E-2</v>
      </c>
      <c r="AI157" s="408">
        <f>MIN(9,MIN(i_p6_len,IF($K157&lt;INDEX(i_break_date,ROUNDDOWN((ROW($I157)-ROW($I$75))/i_p6_len,0)+1,1),i_p6_len,IFERROR(IFERROR(MATCH($K157,$K$75:$K$84,0),MATCH($K157,$K$75:$K$84,1)+1),1))))</f>
        <v>3</v>
      </c>
      <c r="AJ157" s="408">
        <f t="shared" si="17"/>
        <v>2</v>
      </c>
      <c r="AK157" s="408"/>
      <c r="AL157" s="408"/>
      <c r="AM157" s="408"/>
      <c r="AN157" s="408"/>
      <c r="AO157" s="403"/>
      <c r="AP157" s="388"/>
      <c r="AQ157" s="376"/>
      <c r="AR157" s="376"/>
      <c r="AS157" s="376"/>
    </row>
    <row r="158" spans="1:45" outlineLevel="3" x14ac:dyDescent="0.25">
      <c r="A158" s="376"/>
      <c r="B158" s="385"/>
      <c r="C158" s="378">
        <f t="shared" si="14"/>
        <v>4</v>
      </c>
      <c r="D158" s="403"/>
      <c r="E158" s="460"/>
      <c r="F158" s="460"/>
      <c r="G158" s="403"/>
      <c r="H158" s="424"/>
      <c r="I158" s="424"/>
      <c r="J158" s="424">
        <v>3</v>
      </c>
      <c r="K158" s="616">
        <f>Periods!N24</f>
        <v>43684</v>
      </c>
      <c r="L158" s="617">
        <f t="shared" ca="1" si="13"/>
        <v>49</v>
      </c>
      <c r="M158" s="440"/>
      <c r="N158" s="408"/>
      <c r="O158" s="990" cm="1">
        <f t="array" ref="O158">INDEX(O$75:O$84,$AI158,1)*(1-$AH158)+INDEX(O$75:O$84,$AJ158,1)*($AH158)</f>
        <v>1307.8571428571429</v>
      </c>
      <c r="P158" s="990" cm="1">
        <f t="array" ref="P158">INDEX(P$75:P$84,$AI158,1)*(1-$AH158)+INDEX(P$75:P$84,$AJ158,1)*($AH158)</f>
        <v>2099.5742857142859</v>
      </c>
      <c r="Q158" s="991" cm="1">
        <f t="array" ref="Q158">INDEX(Q$75:Q$84,$AI158,1)*(1-$AH158)+INDEX(Q$75:Q$84,$AJ158,1)*($AH158)</f>
        <v>0.77320000000000011</v>
      </c>
      <c r="R158" s="991" cm="1">
        <f t="array" ref="R158">INDEX(R$75:R$84,$AI158,1)*(1-$AH158)+INDEX(R$75:R$84,$AJ158,1)*($AH158)</f>
        <v>0.77377142857142867</v>
      </c>
      <c r="S158" s="985" cm="1">
        <f t="array" ref="S158">INDEX([0]!i_pasture_stage_p6z,$J158+1,ROUNDDOWN((ROW($J158)-ROW($J$75))/i_p6_len,0)+1)</f>
        <v>1</v>
      </c>
      <c r="T158" s="991" cm="1">
        <f t="array" ref="T158">INDEX(T$75:T$84,$AI158,1)*(1-$AH158)+INDEX(T$75:T$84,$AJ158,1)*($AH158)</f>
        <v>0.3</v>
      </c>
      <c r="U158" s="985" cm="1">
        <f t="array" ref="U158">INDEX(U$75:U$84,$AI158,1)*(1-$AH158)+INDEX(U$75:U$84,$AJ158,1)*($AH158)</f>
        <v>10</v>
      </c>
      <c r="V158" s="991" cm="1">
        <f t="array" ref="V158">INDEX(V$75:V$84,$AI158,1)*(1-$AH158)+INDEX(V$75:V$84,$AJ158,1)*($AH158)</f>
        <v>0</v>
      </c>
      <c r="W158" s="408"/>
      <c r="X158" s="408"/>
      <c r="Y158" s="408"/>
      <c r="Z158" s="408"/>
      <c r="AA158" s="408"/>
      <c r="AB158" s="408"/>
      <c r="AC158" s="408"/>
      <c r="AD158" s="408"/>
      <c r="AE158" s="408"/>
      <c r="AF158" s="408"/>
      <c r="AG158" s="408"/>
      <c r="AH158" s="408">
        <f t="shared" si="16"/>
        <v>0.94285714285714284</v>
      </c>
      <c r="AI158" s="408">
        <f>MIN(9,MIN(i_p6_len,IF($K158&lt;INDEX(i_break_date,ROUNDDOWN((ROW($I158)-ROW($I$75))/i_p6_len,0)+1,1),i_p6_len,IFERROR(IFERROR(MATCH($K158,$K$75:$K$84,0),MATCH($K158,$K$75:$K$84,1)+1),1))))</f>
        <v>5</v>
      </c>
      <c r="AJ158" s="408">
        <f t="shared" si="17"/>
        <v>4</v>
      </c>
      <c r="AK158" s="408"/>
      <c r="AL158" s="408"/>
      <c r="AM158" s="408"/>
      <c r="AN158" s="408"/>
      <c r="AO158" s="403"/>
      <c r="AP158" s="388"/>
      <c r="AQ158" s="376"/>
      <c r="AR158" s="376"/>
      <c r="AS158" s="376"/>
    </row>
    <row r="159" spans="1:45" outlineLevel="3" x14ac:dyDescent="0.25">
      <c r="A159" s="376"/>
      <c r="B159" s="385"/>
      <c r="C159" s="378">
        <f t="shared" si="14"/>
        <v>4</v>
      </c>
      <c r="D159" s="403"/>
      <c r="E159" s="460"/>
      <c r="F159" s="460"/>
      <c r="G159" s="403"/>
      <c r="H159" s="424"/>
      <c r="I159" s="424"/>
      <c r="J159" s="424">
        <v>4</v>
      </c>
      <c r="K159" s="616">
        <f>Periods!N25</f>
        <v>43733</v>
      </c>
      <c r="L159" s="617">
        <f t="shared" ca="1" si="13"/>
        <v>20</v>
      </c>
      <c r="M159" s="440"/>
      <c r="N159" s="408"/>
      <c r="O159" s="990" cm="1">
        <f t="array" ref="O159">INDEX(O$75:O$84,$AI159,1)*(1-$AH159)+INDEX(O$75:O$84,$AJ159,1)*($AH159)</f>
        <v>2278.5714285714284</v>
      </c>
      <c r="P159" s="990" cm="1">
        <f t="array" ref="P159">INDEX(P$75:P$84,$AI159,1)*(1-$AH159)+INDEX(P$75:P$84,$AJ159,1)*($AH159)</f>
        <v>3575.4142857142851</v>
      </c>
      <c r="Q159" s="991" cm="1">
        <f t="array" ref="Q159">INDEX(Q$75:Q$84,$AI159,1)*(1-$AH159)+INDEX(Q$75:Q$84,$AJ159,1)*($AH159)</f>
        <v>0.7371428571428571</v>
      </c>
      <c r="R159" s="991" cm="1">
        <f t="array" ref="R159">INDEX(R$75:R$84,$AI159,1)*(1-$AH159)+INDEX(R$75:R$84,$AJ159,1)*($AH159)</f>
        <v>0.75</v>
      </c>
      <c r="S159" s="985" cm="1">
        <f t="array" ref="S159">INDEX([0]!i_pasture_stage_p6z,$J159+1,ROUNDDOWN((ROW($J159)-ROW($J$75))/i_p6_len,0)+1)</f>
        <v>1</v>
      </c>
      <c r="T159" s="991" cm="1">
        <f t="array" ref="T159">INDEX(T$75:T$84,$AI159,1)*(1-$AH159)+INDEX(T$75:T$84,$AJ159,1)*($AH159)</f>
        <v>0.29999999999999993</v>
      </c>
      <c r="U159" s="985" cm="1">
        <f t="array" ref="U159">INDEX(U$75:U$84,$AI159,1)*(1-$AH159)+INDEX(U$75:U$84,$AJ159,1)*($AH159)</f>
        <v>10</v>
      </c>
      <c r="V159" s="991" cm="1">
        <f t="array" ref="V159">INDEX(V$75:V$84,$AI159,1)*(1-$AH159)+INDEX(V$75:V$84,$AJ159,1)*($AH159)</f>
        <v>0</v>
      </c>
      <c r="W159" s="408"/>
      <c r="X159" s="408"/>
      <c r="Y159" s="408"/>
      <c r="Z159" s="408"/>
      <c r="AA159" s="408"/>
      <c r="AB159" s="408"/>
      <c r="AC159" s="408"/>
      <c r="AD159" s="408"/>
      <c r="AE159" s="408"/>
      <c r="AF159" s="408"/>
      <c r="AG159" s="408"/>
      <c r="AH159" s="408">
        <f t="shared" si="16"/>
        <v>0.42857142857142855</v>
      </c>
      <c r="AI159" s="408">
        <f>MIN(9,MIN(i_p6_len,IF($K159&lt;INDEX(i_break_date,ROUNDDOWN((ROW($I159)-ROW($I$75))/i_p6_len,0)+1,1),i_p6_len,IFERROR(IFERROR(MATCH($K159,$K$75:$K$84,0),MATCH($K159,$K$75:$K$84,1)+1),1))))</f>
        <v>6</v>
      </c>
      <c r="AJ159" s="408">
        <f t="shared" si="17"/>
        <v>5</v>
      </c>
      <c r="AK159" s="408"/>
      <c r="AL159" s="408"/>
      <c r="AM159" s="408"/>
      <c r="AN159" s="408"/>
      <c r="AO159" s="403"/>
      <c r="AP159" s="388"/>
      <c r="AQ159" s="376"/>
      <c r="AR159" s="376"/>
      <c r="AS159" s="376"/>
    </row>
    <row r="160" spans="1:45" outlineLevel="3" x14ac:dyDescent="0.25">
      <c r="A160" s="376"/>
      <c r="B160" s="385"/>
      <c r="C160" s="378">
        <f t="shared" si="14"/>
        <v>4</v>
      </c>
      <c r="D160" s="403"/>
      <c r="E160" s="460"/>
      <c r="F160" s="460"/>
      <c r="G160" s="403"/>
      <c r="H160" s="424"/>
      <c r="I160" s="424"/>
      <c r="J160" s="424">
        <v>5</v>
      </c>
      <c r="K160" s="616">
        <f>Periods!N26</f>
        <v>43753</v>
      </c>
      <c r="L160" s="617">
        <f t="shared" ca="1" si="13"/>
        <v>17</v>
      </c>
      <c r="M160" s="440"/>
      <c r="N160" s="408"/>
      <c r="O160" s="990" cm="1">
        <f t="array" ref="O160">INDEX(O$75:O$84,$AI160,1)*(1-$AH160)+INDEX(O$75:O$84,$AJ160,1)*($AH160)</f>
        <v>2676.1904761904761</v>
      </c>
      <c r="P160" s="990" cm="1">
        <f t="array" ref="P160">INDEX(P$75:P$84,$AI160,1)*(1-$AH160)+INDEX(P$75:P$84,$AJ160,1)*($AH160)</f>
        <v>4187.5047619047618</v>
      </c>
      <c r="Q160" s="991" cm="1">
        <f t="array" ref="Q160">INDEX(Q$75:Q$84,$AI160,1)*(1-$AH160)+INDEX(Q$75:Q$84,$AJ160,1)*($AH160)</f>
        <v>0.71619047619047616</v>
      </c>
      <c r="R160" s="991" cm="1">
        <f t="array" ref="R160">INDEX(R$75:R$84,$AI160,1)*(1-$AH160)+INDEX(R$75:R$84,$AJ160,1)*($AH160)</f>
        <v>0.73023809523809513</v>
      </c>
      <c r="S160" s="985" cm="1">
        <f t="array" ref="S160">INDEX([0]!i_pasture_stage_p6z,$J160+1,ROUNDDOWN((ROW($J160)-ROW($J$75))/i_p6_len,0)+1)</f>
        <v>1</v>
      </c>
      <c r="T160" s="991" cm="1">
        <f t="array" ref="T160">INDEX(T$75:T$84,$AI160,1)*(1-$AH160)+INDEX(T$75:T$84,$AJ160,1)*($AH160)</f>
        <v>0.3</v>
      </c>
      <c r="U160" s="985" cm="1">
        <f t="array" ref="U160">INDEX(U$75:U$84,$AI160,1)*(1-$AH160)+INDEX(U$75:U$84,$AJ160,1)*($AH160)</f>
        <v>10</v>
      </c>
      <c r="V160" s="991" cm="1">
        <f t="array" ref="V160">INDEX(V$75:V$84,$AI160,1)*(1-$AH160)+INDEX(V$75:V$84,$AJ160,1)*($AH160)</f>
        <v>0</v>
      </c>
      <c r="W160" s="408"/>
      <c r="X160" s="408"/>
      <c r="Y160" s="408"/>
      <c r="Z160" s="408"/>
      <c r="AA160" s="408"/>
      <c r="AB160" s="408"/>
      <c r="AC160" s="408"/>
      <c r="AD160" s="408"/>
      <c r="AE160" s="408"/>
      <c r="AF160" s="408"/>
      <c r="AG160" s="408"/>
      <c r="AH160" s="408">
        <f t="shared" si="16"/>
        <v>0.80952380952380953</v>
      </c>
      <c r="AI160" s="408">
        <f>MIN(9,MIN(i_p6_len,IF($K160&lt;INDEX(i_break_date,ROUNDDOWN((ROW($I160)-ROW($I$75))/i_p6_len,0)+1,1),i_p6_len,IFERROR(IFERROR(MATCH($K160,$K$75:$K$84,0),MATCH($K160,$K$75:$K$84,1)+1),1))))</f>
        <v>7</v>
      </c>
      <c r="AJ160" s="408">
        <f t="shared" si="17"/>
        <v>6</v>
      </c>
      <c r="AK160" s="408"/>
      <c r="AL160" s="408"/>
      <c r="AM160" s="408"/>
      <c r="AN160" s="408"/>
      <c r="AO160" s="403"/>
      <c r="AP160" s="388"/>
      <c r="AQ160" s="376"/>
      <c r="AR160" s="376"/>
      <c r="AS160" s="376"/>
    </row>
    <row r="161" spans="1:45" outlineLevel="3" x14ac:dyDescent="0.25">
      <c r="A161" s="376"/>
      <c r="B161" s="385"/>
      <c r="C161" s="378">
        <f t="shared" si="14"/>
        <v>4</v>
      </c>
      <c r="D161" s="403"/>
      <c r="E161" s="460"/>
      <c r="F161" s="460"/>
      <c r="G161" s="403"/>
      <c r="H161" s="424"/>
      <c r="I161" s="424"/>
      <c r="J161" s="424">
        <v>6</v>
      </c>
      <c r="K161" s="616">
        <f>Periods!N27</f>
        <v>43770</v>
      </c>
      <c r="L161" s="617">
        <f t="shared" ca="1" si="13"/>
        <v>82</v>
      </c>
      <c r="M161" s="440"/>
      <c r="N161" s="408"/>
      <c r="O161" s="990" cm="1">
        <f t="array" ref="O161">INDEX(O$75:O$84,$AI161,1)*(1-$AH161)+INDEX(O$75:O$84,$AJ161,1)*($AH161)</f>
        <v>2838.0952380952381</v>
      </c>
      <c r="P161" s="990" cm="1">
        <f t="array" ref="P161">INDEX(P$75:P$84,$AI161,1)*(1-$AH161)+INDEX(P$75:P$84,$AJ161,1)*($AH161)</f>
        <v>4468.6523809523815</v>
      </c>
      <c r="Q161" s="991" cm="1">
        <f t="array" ref="Q161">INDEX(Q$75:Q$84,$AI161,1)*(1-$AH161)+INDEX(Q$75:Q$84,$AJ161,1)*($AH161)</f>
        <v>0.70809523809523811</v>
      </c>
      <c r="R161" s="991" cm="1">
        <f t="array" ref="R161">INDEX(R$75:R$84,$AI161,1)*(1-$AH161)+INDEX(R$75:R$84,$AJ161,1)*($AH161)</f>
        <v>0.72011904761904755</v>
      </c>
      <c r="S161" s="985" cm="1">
        <f t="array" ref="S161">INDEX([0]!i_pasture_stage_p6z,$J161+1,ROUNDDOWN((ROW($J161)-ROW($J$75))/i_p6_len,0)+1)</f>
        <v>1</v>
      </c>
      <c r="T161" s="991" cm="1">
        <f t="array" ref="T161">INDEX(T$75:T$84,$AI161,1)*(1-$AH161)+INDEX(T$75:T$84,$AJ161,1)*($AH161)</f>
        <v>0.3</v>
      </c>
      <c r="U161" s="985" cm="1">
        <f t="array" ref="U161">INDEX(U$75:U$84,$AI161,1)*(1-$AH161)+INDEX(U$75:U$84,$AJ161,1)*($AH161)</f>
        <v>10</v>
      </c>
      <c r="V161" s="991" cm="1">
        <f t="array" ref="V161">INDEX(V$75:V$84,$AI161,1)*(1-$AH161)+INDEX(V$75:V$84,$AJ161,1)*($AH161)</f>
        <v>0</v>
      </c>
      <c r="W161" s="408"/>
      <c r="X161" s="408"/>
      <c r="Y161" s="408"/>
      <c r="Z161" s="408"/>
      <c r="AA161" s="408"/>
      <c r="AB161" s="408"/>
      <c r="AC161" s="408"/>
      <c r="AD161" s="408"/>
      <c r="AE161" s="408"/>
      <c r="AF161" s="408"/>
      <c r="AG161" s="408"/>
      <c r="AH161" s="408">
        <f t="shared" si="16"/>
        <v>0.40476190476190477</v>
      </c>
      <c r="AI161" s="408">
        <f>MIN(9,MIN(i_p6_len,IF($K161&lt;INDEX(i_break_date,ROUNDDOWN((ROW($I161)-ROW($I$75))/i_p6_len,0)+1,1),i_p6_len,IFERROR(IFERROR(MATCH($K161,$K$75:$K$84,0),MATCH($K161,$K$75:$K$84,1)+1),1))))</f>
        <v>7</v>
      </c>
      <c r="AJ161" s="408">
        <f t="shared" si="17"/>
        <v>6</v>
      </c>
      <c r="AK161" s="408"/>
      <c r="AL161" s="408"/>
      <c r="AM161" s="408"/>
      <c r="AN161" s="408"/>
      <c r="AO161" s="403"/>
      <c r="AP161" s="388"/>
      <c r="AQ161" s="376"/>
      <c r="AR161" s="376"/>
      <c r="AS161" s="376"/>
    </row>
    <row r="162" spans="1:45" outlineLevel="3" x14ac:dyDescent="0.25">
      <c r="A162" s="376"/>
      <c r="B162" s="385"/>
      <c r="C162" s="378">
        <f t="shared" si="14"/>
        <v>4</v>
      </c>
      <c r="D162" s="403"/>
      <c r="E162" s="460"/>
      <c r="F162" s="460"/>
      <c r="G162" s="403"/>
      <c r="H162" s="424"/>
      <c r="I162" s="424"/>
      <c r="J162" s="424">
        <v>7</v>
      </c>
      <c r="K162" s="616">
        <f>Periods!N28</f>
        <v>43852</v>
      </c>
      <c r="L162" s="617">
        <f t="shared" ca="1" si="13"/>
        <v>39</v>
      </c>
      <c r="M162" s="440"/>
      <c r="N162" s="408"/>
      <c r="O162" s="990" cm="1">
        <f t="array" ref="O162">INDEX(O$75:O$84,$AI162,1)*(1-$AH162)+INDEX(O$75:O$84,$AJ162,1)*($AH162)</f>
        <v>2068.181818181818</v>
      </c>
      <c r="P162" s="990" cm="1">
        <f t="array" ref="P162">INDEX(P$75:P$84,$AI162,1)*(1-$AH162)+INDEX(P$75:P$84,$AJ162,1)*($AH162)</f>
        <v>4264.454545454546</v>
      </c>
      <c r="Q162" s="991" cm="1">
        <f t="array" ref="Q162">INDEX(Q$75:Q$84,$AI162,1)*(1-$AH162)+INDEX(Q$75:Q$84,$AJ162,1)*($AH162)</f>
        <v>0.63181818181818183</v>
      </c>
      <c r="R162" s="991" cm="1">
        <f t="array" ref="R162">INDEX(R$75:R$84,$AI162,1)*(1-$AH162)+INDEX(R$75:R$84,$AJ162,1)*($AH162)</f>
        <v>0.7</v>
      </c>
      <c r="S162" s="985" cm="1">
        <f t="array" ref="S162">INDEX([0]!i_pasture_stage_p6z,$J162+1,ROUNDDOWN((ROW($J162)-ROW($J$75))/i_p6_len,0)+1)</f>
        <v>1</v>
      </c>
      <c r="T162" s="991" cm="1">
        <f t="array" ref="T162">INDEX(T$75:T$84,$AI162,1)*(1-$AH162)+INDEX(T$75:T$84,$AJ162,1)*($AH162)</f>
        <v>0.3</v>
      </c>
      <c r="U162" s="985" cm="1">
        <f t="array" ref="U162">INDEX(U$75:U$84,$AI162,1)*(1-$AH162)+INDEX(U$75:U$84,$AJ162,1)*($AH162)</f>
        <v>10</v>
      </c>
      <c r="V162" s="991" cm="1">
        <f t="array" ref="V162">INDEX(V$75:V$84,$AI162,1)*(1-$AH162)+INDEX(V$75:V$84,$AJ162,1)*($AH162)</f>
        <v>4.5454545454545456E-2</v>
      </c>
      <c r="W162" s="408"/>
      <c r="X162" s="408"/>
      <c r="Y162" s="408"/>
      <c r="Z162" s="408"/>
      <c r="AA162" s="408"/>
      <c r="AB162" s="408"/>
      <c r="AC162" s="408"/>
      <c r="AD162" s="408"/>
      <c r="AE162" s="408"/>
      <c r="AF162" s="408"/>
      <c r="AG162" s="408"/>
      <c r="AH162" s="408">
        <f t="shared" si="16"/>
        <v>9.0909090909090912E-2</v>
      </c>
      <c r="AI162" s="408">
        <f>MIN(9,MIN(i_p6_len,IF($K162&lt;INDEX(i_break_date,ROUNDDOWN((ROW($I162)-ROW($I$75))/i_p6_len,0)+1,1),i_p6_len,IFERROR(IFERROR(MATCH($K162,$K$75:$K$84,0),MATCH($K162,$K$75:$K$84,1)+1),1))))</f>
        <v>9</v>
      </c>
      <c r="AJ162" s="408">
        <f t="shared" si="17"/>
        <v>8</v>
      </c>
      <c r="AK162" s="408"/>
      <c r="AL162" s="408"/>
      <c r="AM162" s="408"/>
      <c r="AN162" s="408"/>
      <c r="AO162" s="403"/>
      <c r="AP162" s="388"/>
      <c r="AQ162" s="376"/>
      <c r="AR162" s="376"/>
      <c r="AS162" s="376"/>
    </row>
    <row r="163" spans="1:45" outlineLevel="3" x14ac:dyDescent="0.25">
      <c r="A163" s="376"/>
      <c r="B163" s="385"/>
      <c r="C163" s="378">
        <f t="shared" si="14"/>
        <v>4</v>
      </c>
      <c r="D163" s="403"/>
      <c r="E163" s="460"/>
      <c r="F163" s="460"/>
      <c r="G163" s="403"/>
      <c r="H163" s="424"/>
      <c r="I163" s="424"/>
      <c r="J163" s="424">
        <v>8</v>
      </c>
      <c r="K163" s="616">
        <f>Periods!N29</f>
        <v>43891</v>
      </c>
      <c r="L163" s="617">
        <f t="shared" ca="1" si="13"/>
        <v>31</v>
      </c>
      <c r="M163" s="440"/>
      <c r="N163" s="408"/>
      <c r="O163" s="990" cm="1">
        <f t="array" ref="O163">INDEX(O$75:O$84,$AI163,1)*(1-$AH163)+INDEX(O$75:O$84,$AJ163,1)*($AH163)</f>
        <v>1181.818181818182</v>
      </c>
      <c r="P163" s="990" cm="1">
        <f t="array" ref="P163">INDEX(P$75:P$84,$AI163,1)*(1-$AH163)+INDEX(P$75:P$84,$AJ163,1)*($AH163)</f>
        <v>4028.4454545454555</v>
      </c>
      <c r="Q163" s="991" cm="1">
        <f t="array" ref="Q163">INDEX(Q$75:Q$84,$AI163,1)*(1-$AH163)+INDEX(Q$75:Q$84,$AJ163,1)*($AH163)</f>
        <v>0.60818181818181805</v>
      </c>
      <c r="R163" s="991" cm="1">
        <f t="array" ref="R163">INDEX(R$75:R$84,$AI163,1)*(1-$AH163)+INDEX(R$75:R$84,$AJ163,1)*($AH163)</f>
        <v>0.69999999999999984</v>
      </c>
      <c r="S163" s="985" cm="1">
        <f t="array" ref="S163">INDEX([0]!i_pasture_stage_p6z,$J163+1,ROUNDDOWN((ROW($J163)-ROW($J$75))/i_p6_len,0)+1)</f>
        <v>1</v>
      </c>
      <c r="T163" s="991" cm="1">
        <f t="array" ref="T163">INDEX(T$75:T$84,$AI163,1)*(1-$AH163)+INDEX(T$75:T$84,$AJ163,1)*($AH163)</f>
        <v>0.3</v>
      </c>
      <c r="U163" s="985" cm="1">
        <f t="array" ref="U163">INDEX(U$75:U$84,$AI163,1)*(1-$AH163)+INDEX(U$75:U$84,$AJ163,1)*($AH163)</f>
        <v>9.9999999999999982</v>
      </c>
      <c r="V163" s="991" cm="1">
        <f t="array" ref="V163">INDEX(V$75:V$84,$AI163,1)*(1-$AH163)+INDEX(V$75:V$84,$AJ163,1)*($AH163)</f>
        <v>0.10454545454545455</v>
      </c>
      <c r="W163" s="408"/>
      <c r="X163" s="408"/>
      <c r="Y163" s="408"/>
      <c r="Z163" s="408"/>
      <c r="AA163" s="408"/>
      <c r="AB163" s="408"/>
      <c r="AC163" s="408"/>
      <c r="AD163" s="408"/>
      <c r="AE163" s="408"/>
      <c r="AF163" s="408"/>
      <c r="AG163" s="408"/>
      <c r="AH163" s="408">
        <f t="shared" si="16"/>
        <v>-1.0909090909090908</v>
      </c>
      <c r="AI163" s="408">
        <f>MIN(9,MIN(i_p6_len,IF($K163&lt;INDEX(i_break_date,ROUNDDOWN((ROW($I163)-ROW($I$75))/i_p6_len,0)+1,1),i_p6_len,IFERROR(IFERROR(MATCH($K163,$K$75:$K$84,0),MATCH($K163,$K$75:$K$84,1)+1),1))))</f>
        <v>9</v>
      </c>
      <c r="AJ163" s="408">
        <f t="shared" si="17"/>
        <v>8</v>
      </c>
      <c r="AK163" s="408"/>
      <c r="AL163" s="408"/>
      <c r="AM163" s="408"/>
      <c r="AN163" s="408"/>
      <c r="AO163" s="403"/>
      <c r="AP163" s="388"/>
      <c r="AQ163" s="376"/>
      <c r="AR163" s="376"/>
      <c r="AS163" s="376"/>
    </row>
    <row r="164" spans="1:45" outlineLevel="3" x14ac:dyDescent="0.25">
      <c r="A164" s="376"/>
      <c r="B164" s="385"/>
      <c r="C164" s="378">
        <f t="shared" si="14"/>
        <v>4</v>
      </c>
      <c r="D164" s="403"/>
      <c r="E164" s="460"/>
      <c r="F164" s="460"/>
      <c r="G164" s="403"/>
      <c r="H164" s="424"/>
      <c r="I164" s="476"/>
      <c r="J164" s="476">
        <v>9</v>
      </c>
      <c r="K164" s="655">
        <f>Periods!N30</f>
        <v>43922</v>
      </c>
      <c r="L164" s="673">
        <f ca="1">IF(K165-K164&gt;0,K165-K164,OFFSET(K165,-i_p6_len,0)+365-K164)</f>
        <v>15</v>
      </c>
      <c r="M164" s="656"/>
      <c r="N164" s="477"/>
      <c r="O164" s="993" cm="1">
        <f t="array" ref="O164">INDEX(O$75:O$84,$AI164,1)*(1-$AH164)+INDEX(O$75:O$84,$AJ164,1)*($AH164)</f>
        <v>477.27272727272793</v>
      </c>
      <c r="P164" s="993" cm="1">
        <f t="array" ref="P164">INDEX(P$75:P$84,$AI164,1)*(1-$AH164)+INDEX(P$75:P$84,$AJ164,1)*($AH164)</f>
        <v>3840.8484848484859</v>
      </c>
      <c r="Q164" s="992" cm="1">
        <f t="array" ref="Q164">INDEX(Q$75:Q$84,$AI164,1)*(1-$AH164)+INDEX(Q$75:Q$84,$AJ164,1)*($AH164)</f>
        <v>0.58939393939393936</v>
      </c>
      <c r="R164" s="992" cm="1">
        <f t="array" ref="R164">INDEX(R$75:R$84,$AI164,1)*(1-$AH164)+INDEX(R$75:R$84,$AJ164,1)*($AH164)</f>
        <v>0.7</v>
      </c>
      <c r="S164" s="986" cm="1">
        <f t="array" ref="S164">INDEX([0]!i_pasture_stage_p6z,$J164+1,ROUNDDOWN((ROW($J164)-ROW($J$75))/i_p6_len,0)+1)</f>
        <v>1</v>
      </c>
      <c r="T164" s="992" cm="1">
        <f t="array" ref="T164">INDEX(T$75:T$84,$AI164,1)*(1-$AH164)+INDEX(T$75:T$84,$AJ164,1)*($AH164)</f>
        <v>0.30000000000000004</v>
      </c>
      <c r="U164" s="986" cm="1">
        <f t="array" ref="U164">INDEX(U$75:U$84,$AI164,1)*(1-$AH164)+INDEX(U$75:U$84,$AJ164,1)*($AH164)</f>
        <v>10</v>
      </c>
      <c r="V164" s="992" cm="1">
        <f t="array" ref="V164">INDEX(V$75:V$84,$AI164,1)*(1-$AH164)+INDEX(V$75:V$84,$AJ164,1)*($AH164)</f>
        <v>0.15151515151515152</v>
      </c>
      <c r="W164" s="477"/>
      <c r="X164" s="477"/>
      <c r="Y164" s="477"/>
      <c r="Z164" s="477"/>
      <c r="AA164" s="477"/>
      <c r="AB164" s="477"/>
      <c r="AC164" s="477"/>
      <c r="AD164" s="477"/>
      <c r="AE164" s="477"/>
      <c r="AF164" s="477"/>
      <c r="AG164" s="477"/>
      <c r="AH164" s="408">
        <f t="shared" si="16"/>
        <v>-2.0303030303030303</v>
      </c>
      <c r="AI164" s="408">
        <f>MIN(9,MIN(i_p6_len,IF($K164&lt;INDEX(i_break_date,ROUNDDOWN((ROW($I164)-ROW($I$75))/i_p6_len,0)+1,1),i_p6_len,IFERROR(IFERROR(MATCH($K164,$K$75:$K$84,0),MATCH($K164,$K$75:$K$84,1)+1),1))))</f>
        <v>9</v>
      </c>
      <c r="AJ164" s="408">
        <f t="shared" si="17"/>
        <v>8</v>
      </c>
      <c r="AK164" s="408"/>
      <c r="AL164" s="408"/>
      <c r="AM164" s="408"/>
      <c r="AN164" s="408"/>
      <c r="AO164" s="403"/>
      <c r="AP164" s="388"/>
      <c r="AQ164" s="376"/>
      <c r="AR164" s="376"/>
      <c r="AS164" s="376"/>
    </row>
    <row r="165" spans="1:45" outlineLevel="2" x14ac:dyDescent="0.25">
      <c r="A165" s="376"/>
      <c r="B165" s="385"/>
      <c r="C165" s="378">
        <f t="shared" ref="C165" si="19">INT($C$40)+2</f>
        <v>3</v>
      </c>
      <c r="D165" s="403"/>
      <c r="E165" s="460"/>
      <c r="F165" s="460"/>
      <c r="G165" s="403"/>
      <c r="H165" s="424"/>
      <c r="I165" s="661" t="s">
        <v>788</v>
      </c>
      <c r="J165" s="661">
        <v>0</v>
      </c>
      <c r="K165" s="662">
        <f>Periods!O21</f>
        <v>43572</v>
      </c>
      <c r="L165" s="674">
        <f t="shared" ca="1" si="13"/>
        <v>21</v>
      </c>
      <c r="M165" s="663"/>
      <c r="N165" s="664"/>
      <c r="O165" s="989" cm="1">
        <f t="array" ref="O165">INDEX(O$75:O$84,$AI165,1)*(1-$AH165)+INDEX(O$75:O$84,$AJ165,1)*($AH165)</f>
        <v>2000</v>
      </c>
      <c r="P165" s="989" cm="1">
        <f t="array" ref="P165">INDEX(P$75:P$84,$AI165,1)*(1-$AH165)+INDEX(P$75:P$84,$AJ165,1)*($AH165)</f>
        <v>4246.3</v>
      </c>
      <c r="Q165" s="994" cm="1">
        <f t="array" ref="Q165">INDEX(Q$75:Q$84,$AI165,1)*(1-$AH165)+INDEX(Q$75:Q$84,$AJ165,1)*($AH165)</f>
        <v>0.63</v>
      </c>
      <c r="R165" s="994" cm="1">
        <f t="array" ref="R165">INDEX(R$75:R$84,$AI165,1)*(1-$AH165)+INDEX(R$75:R$84,$AJ165,1)*($AH165)</f>
        <v>0.7</v>
      </c>
      <c r="S165" s="987" cm="1">
        <f t="array" ref="S165">INDEX([0]!i_pasture_stage_p6z,$J165+1,ROUNDDOWN((ROW($J165)-ROW($J$75))/i_p6_len,0)+1)</f>
        <v>1</v>
      </c>
      <c r="T165" s="994" cm="1">
        <f t="array" ref="T165">INDEX(T$75:T$84,$AI165,1)*(1-$AH165)+INDEX(T$75:T$84,$AJ165,1)*($AH165)</f>
        <v>0.3</v>
      </c>
      <c r="U165" s="987" cm="1">
        <f t="array" ref="U165">INDEX(U$75:U$84,$AI165,1)*(1-$AH165)+INDEX(U$75:U$84,$AJ165,1)*($AH165)</f>
        <v>10</v>
      </c>
      <c r="V165" s="994" cm="1">
        <f t="array" ref="V165">INDEX(V$75:V$84,$AI165,1)*(1-$AH165)+INDEX(V$75:V$84,$AJ165,1)*($AH165)</f>
        <v>0.05</v>
      </c>
      <c r="W165" s="664"/>
      <c r="X165" s="664"/>
      <c r="Y165" s="664"/>
      <c r="Z165" s="664"/>
      <c r="AA165" s="664"/>
      <c r="AB165" s="664"/>
      <c r="AC165" s="664"/>
      <c r="AD165" s="664"/>
      <c r="AE165" s="664"/>
      <c r="AF165" s="664"/>
      <c r="AG165" s="664"/>
      <c r="AH165" s="408">
        <f t="shared" si="16"/>
        <v>0</v>
      </c>
      <c r="AI165" s="408">
        <f>MIN(9,MIN(i_p6_len,IF($K165&lt;INDEX(i_break_date,ROUNDDOWN((ROW($I165)-ROW($I$75))/i_p6_len,0)+1,1),i_p6_len,IFERROR(IFERROR(MATCH($K165,$K$75:$K$84,0),MATCH($K165,$K$75:$K$84,1)+1),1))))</f>
        <v>9</v>
      </c>
      <c r="AJ165" s="408">
        <f t="shared" si="17"/>
        <v>8</v>
      </c>
      <c r="AK165" s="408"/>
      <c r="AL165" s="408"/>
      <c r="AM165" s="408"/>
      <c r="AN165" s="408"/>
      <c r="AO165" s="403"/>
      <c r="AP165" s="388"/>
      <c r="AQ165" s="376"/>
      <c r="AR165" s="376"/>
      <c r="AS165" s="376"/>
    </row>
    <row r="166" spans="1:45" outlineLevel="3" collapsed="1" x14ac:dyDescent="0.25">
      <c r="A166" s="376"/>
      <c r="B166" s="385"/>
      <c r="C166" s="378">
        <f t="shared" si="14"/>
        <v>4</v>
      </c>
      <c r="D166" s="403"/>
      <c r="E166" s="460"/>
      <c r="F166" s="460"/>
      <c r="G166" s="403"/>
      <c r="H166" s="424"/>
      <c r="I166" s="424"/>
      <c r="J166" s="424">
        <v>1</v>
      </c>
      <c r="K166" s="616">
        <f>Periods!O22</f>
        <v>43593</v>
      </c>
      <c r="L166" s="617">
        <f t="shared" ca="1" si="13"/>
        <v>21</v>
      </c>
      <c r="M166" s="440"/>
      <c r="N166" s="408"/>
      <c r="O166" s="990" cm="1">
        <f t="array" ref="O166">INDEX(O$75:O$84,$AI166,1)*(1-$AH166)+INDEX(O$75:O$84,$AJ166,1)*($AH166)</f>
        <v>2000</v>
      </c>
      <c r="P166" s="990" cm="1">
        <f t="array" ref="P166">INDEX(P$75:P$84,$AI166,1)*(1-$AH166)+INDEX(P$75:P$84,$AJ166,1)*($AH166)</f>
        <v>4246.3</v>
      </c>
      <c r="Q166" s="991" cm="1">
        <f t="array" ref="Q166">INDEX(Q$75:Q$84,$AI166,1)*(1-$AH166)+INDEX(Q$75:Q$84,$AJ166,1)*($AH166)</f>
        <v>0.63</v>
      </c>
      <c r="R166" s="991" cm="1">
        <f t="array" ref="R166">INDEX(R$75:R$84,$AI166,1)*(1-$AH166)+INDEX(R$75:R$84,$AJ166,1)*($AH166)</f>
        <v>0.7</v>
      </c>
      <c r="S166" s="985" cm="1">
        <f t="array" ref="S166">INDEX([0]!i_pasture_stage_p6z,$J166+1,ROUNDDOWN((ROW($J166)-ROW($J$75))/i_p6_len,0)+1)</f>
        <v>1</v>
      </c>
      <c r="T166" s="991" cm="1">
        <f t="array" ref="T166">INDEX(T$75:T$84,$AI166,1)*(1-$AH166)+INDEX(T$75:T$84,$AJ166,1)*($AH166)</f>
        <v>0.3</v>
      </c>
      <c r="U166" s="985" cm="1">
        <f t="array" ref="U166">INDEX(U$75:U$84,$AI166,1)*(1-$AH166)+INDEX(U$75:U$84,$AJ166,1)*($AH166)</f>
        <v>10</v>
      </c>
      <c r="V166" s="991" cm="1">
        <f t="array" ref="V166">INDEX(V$75:V$84,$AI166,1)*(1-$AH166)+INDEX(V$75:V$84,$AJ166,1)*($AH166)</f>
        <v>0.05</v>
      </c>
      <c r="W166" s="408"/>
      <c r="X166" s="408"/>
      <c r="Y166" s="408"/>
      <c r="Z166" s="408"/>
      <c r="AA166" s="408"/>
      <c r="AB166" s="408"/>
      <c r="AC166" s="408"/>
      <c r="AD166" s="408"/>
      <c r="AE166" s="408"/>
      <c r="AF166" s="408"/>
      <c r="AG166" s="408"/>
      <c r="AH166" s="408">
        <f t="shared" si="16"/>
        <v>0</v>
      </c>
      <c r="AI166" s="408">
        <f>MIN(9,MIN(i_p6_len,IF($K166&lt;INDEX(i_break_date,ROUNDDOWN((ROW($I166)-ROW($I$75))/i_p6_len,0)+1,1),i_p6_len,IFERROR(IFERROR(MATCH($K166,$K$75:$K$84,0),MATCH($K166,$K$75:$K$84,1)+1),1))))</f>
        <v>9</v>
      </c>
      <c r="AJ166" s="408">
        <f t="shared" si="17"/>
        <v>8</v>
      </c>
      <c r="AK166" s="408"/>
      <c r="AL166" s="408"/>
      <c r="AM166" s="408"/>
      <c r="AN166" s="408"/>
      <c r="AO166" s="403"/>
      <c r="AP166" s="388"/>
      <c r="AQ166" s="376"/>
      <c r="AR166" s="376"/>
      <c r="AS166" s="376"/>
    </row>
    <row r="167" spans="1:45" outlineLevel="3" x14ac:dyDescent="0.25">
      <c r="A167" s="376"/>
      <c r="B167" s="385"/>
      <c r="C167" s="378">
        <f t="shared" si="14"/>
        <v>4</v>
      </c>
      <c r="D167" s="403"/>
      <c r="E167" s="460"/>
      <c r="F167" s="460"/>
      <c r="G167" s="403"/>
      <c r="H167" s="424"/>
      <c r="I167" s="424"/>
      <c r="J167" s="424">
        <v>2</v>
      </c>
      <c r="K167" s="616">
        <f>Periods!O23</f>
        <v>43614</v>
      </c>
      <c r="L167" s="617">
        <f t="shared" ca="1" si="13"/>
        <v>70</v>
      </c>
      <c r="M167" s="440"/>
      <c r="N167" s="408"/>
      <c r="O167" s="990" cm="1">
        <f t="array" ref="O167">INDEX(O$75:O$84,$AI167,1)*(1-$AH167)+INDEX(O$75:O$84,$AJ167,1)*($AH167)</f>
        <v>754.29787234042556</v>
      </c>
      <c r="P167" s="990" cm="1">
        <f t="array" ref="P167">INDEX(P$75:P$84,$AI167,1)*(1-$AH167)+INDEX(P$75:P$84,$AJ167,1)*($AH167)</f>
        <v>1210.2553191489365</v>
      </c>
      <c r="Q167" s="991" cm="1">
        <f t="array" ref="Q167">INDEX(Q$75:Q$84,$AI167,1)*(1-$AH167)+INDEX(Q$75:Q$84,$AJ167,1)*($AH167)</f>
        <v>0.76936170212765964</v>
      </c>
      <c r="R167" s="991" cm="1">
        <f t="array" ref="R167">INDEX(R$75:R$84,$AI167,1)*(1-$AH167)+INDEX(R$75:R$84,$AJ167,1)*($AH167)</f>
        <v>0.77642553191489361</v>
      </c>
      <c r="S167" s="985" cm="1">
        <f t="array" ref="S167">INDEX([0]!i_pasture_stage_p6z,$J167+1,ROUNDDOWN((ROW($J167)-ROW($J$75))/i_p6_len,0)+1)</f>
        <v>0</v>
      </c>
      <c r="T167" s="991" cm="1">
        <f t="array" ref="T167">INDEX(T$75:T$84,$AI167,1)*(1-$AH167)+INDEX(T$75:T$84,$AJ167,1)*($AH167)</f>
        <v>0.3</v>
      </c>
      <c r="U167" s="985" cm="1">
        <f t="array" ref="U167">INDEX(U$75:U$84,$AI167,1)*(1-$AH167)+INDEX(U$75:U$84,$AJ167,1)*($AH167)</f>
        <v>10</v>
      </c>
      <c r="V167" s="991" cm="1">
        <f t="array" ref="V167">INDEX(V$75:V$84,$AI167,1)*(1-$AH167)+INDEX(V$75:V$84,$AJ167,1)*($AH167)</f>
        <v>3.1914893617021275E-3</v>
      </c>
      <c r="W167" s="408"/>
      <c r="X167" s="408"/>
      <c r="Y167" s="408"/>
      <c r="Z167" s="408"/>
      <c r="AA167" s="408"/>
      <c r="AB167" s="408"/>
      <c r="AC167" s="408"/>
      <c r="AD167" s="408"/>
      <c r="AE167" s="408"/>
      <c r="AF167" s="408"/>
      <c r="AG167" s="408"/>
      <c r="AH167" s="408">
        <f t="shared" si="16"/>
        <v>6.3829787234042548E-2</v>
      </c>
      <c r="AI167" s="408">
        <f>MIN(9,MIN(i_p6_len,IF($K167&lt;INDEX(i_break_date,ROUNDDOWN((ROW($I167)-ROW($I$75))/i_p6_len,0)+1,1),i_p6_len,IFERROR(IFERROR(MATCH($K167,$K$75:$K$84,0),MATCH($K167,$K$75:$K$84,1)+1),1))))</f>
        <v>3</v>
      </c>
      <c r="AJ167" s="408">
        <f t="shared" si="17"/>
        <v>2</v>
      </c>
      <c r="AK167" s="408"/>
      <c r="AL167" s="408"/>
      <c r="AM167" s="408"/>
      <c r="AN167" s="408"/>
      <c r="AO167" s="403"/>
      <c r="AP167" s="388"/>
      <c r="AQ167" s="376"/>
      <c r="AR167" s="376"/>
      <c r="AS167" s="376"/>
    </row>
    <row r="168" spans="1:45" outlineLevel="3" x14ac:dyDescent="0.25">
      <c r="A168" s="376"/>
      <c r="B168" s="385"/>
      <c r="C168" s="378">
        <f t="shared" si="14"/>
        <v>4</v>
      </c>
      <c r="D168" s="403"/>
      <c r="E168" s="460"/>
      <c r="F168" s="460"/>
      <c r="G168" s="403"/>
      <c r="H168" s="424"/>
      <c r="I168" s="424"/>
      <c r="J168" s="424">
        <v>3</v>
      </c>
      <c r="K168" s="616">
        <f>Periods!O24</f>
        <v>43684</v>
      </c>
      <c r="L168" s="617">
        <f t="shared" ca="1" si="13"/>
        <v>49</v>
      </c>
      <c r="M168" s="440"/>
      <c r="N168" s="408"/>
      <c r="O168" s="990" cm="1">
        <f t="array" ref="O168">INDEX(O$75:O$84,$AI168,1)*(1-$AH168)+INDEX(O$75:O$84,$AJ168,1)*($AH168)</f>
        <v>1307.8571428571429</v>
      </c>
      <c r="P168" s="990" cm="1">
        <f t="array" ref="P168">INDEX(P$75:P$84,$AI168,1)*(1-$AH168)+INDEX(P$75:P$84,$AJ168,1)*($AH168)</f>
        <v>2099.5742857142859</v>
      </c>
      <c r="Q168" s="991" cm="1">
        <f t="array" ref="Q168">INDEX(Q$75:Q$84,$AI168,1)*(1-$AH168)+INDEX(Q$75:Q$84,$AJ168,1)*($AH168)</f>
        <v>0.77320000000000011</v>
      </c>
      <c r="R168" s="991" cm="1">
        <f t="array" ref="R168">INDEX(R$75:R$84,$AI168,1)*(1-$AH168)+INDEX(R$75:R$84,$AJ168,1)*($AH168)</f>
        <v>0.77377142857142867</v>
      </c>
      <c r="S168" s="985" cm="1">
        <f t="array" ref="S168">INDEX([0]!i_pasture_stage_p6z,$J168+1,ROUNDDOWN((ROW($J168)-ROW($J$75))/i_p6_len,0)+1)</f>
        <v>1</v>
      </c>
      <c r="T168" s="991" cm="1">
        <f t="array" ref="T168">INDEX(T$75:T$84,$AI168,1)*(1-$AH168)+INDEX(T$75:T$84,$AJ168,1)*($AH168)</f>
        <v>0.3</v>
      </c>
      <c r="U168" s="985" cm="1">
        <f t="array" ref="U168">INDEX(U$75:U$84,$AI168,1)*(1-$AH168)+INDEX(U$75:U$84,$AJ168,1)*($AH168)</f>
        <v>10</v>
      </c>
      <c r="V168" s="991" cm="1">
        <f t="array" ref="V168">INDEX(V$75:V$84,$AI168,1)*(1-$AH168)+INDEX(V$75:V$84,$AJ168,1)*($AH168)</f>
        <v>0</v>
      </c>
      <c r="W168" s="408"/>
      <c r="X168" s="408"/>
      <c r="Y168" s="408"/>
      <c r="Z168" s="408"/>
      <c r="AA168" s="408"/>
      <c r="AB168" s="408"/>
      <c r="AC168" s="408"/>
      <c r="AD168" s="408"/>
      <c r="AE168" s="408"/>
      <c r="AF168" s="408"/>
      <c r="AG168" s="408"/>
      <c r="AH168" s="408">
        <f t="shared" si="16"/>
        <v>0.94285714285714284</v>
      </c>
      <c r="AI168" s="408">
        <f>MIN(9,MIN(i_p6_len,IF($K168&lt;INDEX(i_break_date,ROUNDDOWN((ROW($I168)-ROW($I$75))/i_p6_len,0)+1,1),i_p6_len,IFERROR(IFERROR(MATCH($K168,$K$75:$K$84,0),MATCH($K168,$K$75:$K$84,1)+1),1))))</f>
        <v>5</v>
      </c>
      <c r="AJ168" s="408">
        <f t="shared" si="17"/>
        <v>4</v>
      </c>
      <c r="AK168" s="408"/>
      <c r="AL168" s="408"/>
      <c r="AM168" s="408"/>
      <c r="AN168" s="408"/>
      <c r="AO168" s="403"/>
      <c r="AP168" s="388"/>
      <c r="AQ168" s="376"/>
      <c r="AR168" s="376"/>
      <c r="AS168" s="376"/>
    </row>
    <row r="169" spans="1:45" outlineLevel="3" x14ac:dyDescent="0.25">
      <c r="A169" s="376"/>
      <c r="B169" s="385"/>
      <c r="C169" s="378">
        <f t="shared" si="14"/>
        <v>4</v>
      </c>
      <c r="D169" s="403"/>
      <c r="E169" s="460"/>
      <c r="F169" s="460"/>
      <c r="G169" s="403"/>
      <c r="H169" s="424"/>
      <c r="I169" s="424"/>
      <c r="J169" s="424">
        <v>4</v>
      </c>
      <c r="K169" s="616">
        <f>Periods!O25</f>
        <v>43733</v>
      </c>
      <c r="L169" s="617">
        <f t="shared" ca="1" si="13"/>
        <v>20</v>
      </c>
      <c r="M169" s="440"/>
      <c r="N169" s="408"/>
      <c r="O169" s="990" cm="1">
        <f t="array" ref="O169">INDEX(O$75:O$84,$AI169,1)*(1-$AH169)+INDEX(O$75:O$84,$AJ169,1)*($AH169)</f>
        <v>2278.5714285714284</v>
      </c>
      <c r="P169" s="990" cm="1">
        <f t="array" ref="P169">INDEX(P$75:P$84,$AI169,1)*(1-$AH169)+INDEX(P$75:P$84,$AJ169,1)*($AH169)</f>
        <v>3575.4142857142851</v>
      </c>
      <c r="Q169" s="991" cm="1">
        <f t="array" ref="Q169">INDEX(Q$75:Q$84,$AI169,1)*(1-$AH169)+INDEX(Q$75:Q$84,$AJ169,1)*($AH169)</f>
        <v>0.7371428571428571</v>
      </c>
      <c r="R169" s="991" cm="1">
        <f t="array" ref="R169">INDEX(R$75:R$84,$AI169,1)*(1-$AH169)+INDEX(R$75:R$84,$AJ169,1)*($AH169)</f>
        <v>0.75</v>
      </c>
      <c r="S169" s="985" cm="1">
        <f t="array" ref="S169">INDEX([0]!i_pasture_stage_p6z,$J169+1,ROUNDDOWN((ROW($J169)-ROW($J$75))/i_p6_len,0)+1)</f>
        <v>1</v>
      </c>
      <c r="T169" s="991" cm="1">
        <f t="array" ref="T169">INDEX(T$75:T$84,$AI169,1)*(1-$AH169)+INDEX(T$75:T$84,$AJ169,1)*($AH169)</f>
        <v>0.29999999999999993</v>
      </c>
      <c r="U169" s="985" cm="1">
        <f t="array" ref="U169">INDEX(U$75:U$84,$AI169,1)*(1-$AH169)+INDEX(U$75:U$84,$AJ169,1)*($AH169)</f>
        <v>10</v>
      </c>
      <c r="V169" s="991" cm="1">
        <f t="array" ref="V169">INDEX(V$75:V$84,$AI169,1)*(1-$AH169)+INDEX(V$75:V$84,$AJ169,1)*($AH169)</f>
        <v>0</v>
      </c>
      <c r="W169" s="408"/>
      <c r="X169" s="408"/>
      <c r="Y169" s="408"/>
      <c r="Z169" s="408"/>
      <c r="AA169" s="408"/>
      <c r="AB169" s="408"/>
      <c r="AC169" s="408"/>
      <c r="AD169" s="408"/>
      <c r="AE169" s="408"/>
      <c r="AF169" s="408"/>
      <c r="AG169" s="408"/>
      <c r="AH169" s="408">
        <f t="shared" si="16"/>
        <v>0.42857142857142855</v>
      </c>
      <c r="AI169" s="408">
        <f>MIN(9,MIN(i_p6_len,IF($K169&lt;INDEX(i_break_date,ROUNDDOWN((ROW($I169)-ROW($I$75))/i_p6_len,0)+1,1),i_p6_len,IFERROR(IFERROR(MATCH($K169,$K$75:$K$84,0),MATCH($K169,$K$75:$K$84,1)+1),1))))</f>
        <v>6</v>
      </c>
      <c r="AJ169" s="408">
        <f t="shared" si="17"/>
        <v>5</v>
      </c>
      <c r="AK169" s="408"/>
      <c r="AL169" s="408"/>
      <c r="AM169" s="408"/>
      <c r="AN169" s="408"/>
      <c r="AO169" s="403"/>
      <c r="AP169" s="388"/>
      <c r="AQ169" s="376"/>
      <c r="AR169" s="376"/>
      <c r="AS169" s="376"/>
    </row>
    <row r="170" spans="1:45" outlineLevel="3" x14ac:dyDescent="0.25">
      <c r="A170" s="376"/>
      <c r="B170" s="385"/>
      <c r="C170" s="378">
        <f t="shared" si="14"/>
        <v>4</v>
      </c>
      <c r="D170" s="403"/>
      <c r="E170" s="460"/>
      <c r="F170" s="460"/>
      <c r="G170" s="403"/>
      <c r="H170" s="424"/>
      <c r="I170" s="424"/>
      <c r="J170" s="424">
        <v>5</v>
      </c>
      <c r="K170" s="616">
        <f>Periods!O26</f>
        <v>43753</v>
      </c>
      <c r="L170" s="617">
        <f t="shared" ca="1" si="13"/>
        <v>17</v>
      </c>
      <c r="M170" s="440"/>
      <c r="N170" s="408"/>
      <c r="O170" s="990" cm="1">
        <f t="array" ref="O170">INDEX(O$75:O$84,$AI170,1)*(1-$AH170)+INDEX(O$75:O$84,$AJ170,1)*($AH170)</f>
        <v>2676.1904761904761</v>
      </c>
      <c r="P170" s="990" cm="1">
        <f t="array" ref="P170">INDEX(P$75:P$84,$AI170,1)*(1-$AH170)+INDEX(P$75:P$84,$AJ170,1)*($AH170)</f>
        <v>4187.5047619047618</v>
      </c>
      <c r="Q170" s="991" cm="1">
        <f t="array" ref="Q170">INDEX(Q$75:Q$84,$AI170,1)*(1-$AH170)+INDEX(Q$75:Q$84,$AJ170,1)*($AH170)</f>
        <v>0.71619047619047616</v>
      </c>
      <c r="R170" s="991" cm="1">
        <f t="array" ref="R170">INDEX(R$75:R$84,$AI170,1)*(1-$AH170)+INDEX(R$75:R$84,$AJ170,1)*($AH170)</f>
        <v>0.73023809523809513</v>
      </c>
      <c r="S170" s="985" cm="1">
        <f t="array" ref="S170">INDEX([0]!i_pasture_stage_p6z,$J170+1,ROUNDDOWN((ROW($J170)-ROW($J$75))/i_p6_len,0)+1)</f>
        <v>1</v>
      </c>
      <c r="T170" s="991" cm="1">
        <f t="array" ref="T170">INDEX(T$75:T$84,$AI170,1)*(1-$AH170)+INDEX(T$75:T$84,$AJ170,1)*($AH170)</f>
        <v>0.3</v>
      </c>
      <c r="U170" s="985" cm="1">
        <f t="array" ref="U170">INDEX(U$75:U$84,$AI170,1)*(1-$AH170)+INDEX(U$75:U$84,$AJ170,1)*($AH170)</f>
        <v>10</v>
      </c>
      <c r="V170" s="991" cm="1">
        <f t="array" ref="V170">INDEX(V$75:V$84,$AI170,1)*(1-$AH170)+INDEX(V$75:V$84,$AJ170,1)*($AH170)</f>
        <v>0</v>
      </c>
      <c r="W170" s="408"/>
      <c r="X170" s="408"/>
      <c r="Y170" s="408"/>
      <c r="Z170" s="408"/>
      <c r="AA170" s="408"/>
      <c r="AB170" s="408"/>
      <c r="AC170" s="408"/>
      <c r="AD170" s="408"/>
      <c r="AE170" s="408"/>
      <c r="AF170" s="408"/>
      <c r="AG170" s="408"/>
      <c r="AH170" s="408">
        <f t="shared" si="16"/>
        <v>0.80952380952380953</v>
      </c>
      <c r="AI170" s="408">
        <f>MIN(9,MIN(i_p6_len,IF($K170&lt;INDEX(i_break_date,ROUNDDOWN((ROW($I170)-ROW($I$75))/i_p6_len,0)+1,1),i_p6_len,IFERROR(IFERROR(MATCH($K170,$K$75:$K$84,0),MATCH($K170,$K$75:$K$84,1)+1),1))))</f>
        <v>7</v>
      </c>
      <c r="AJ170" s="408">
        <f t="shared" si="17"/>
        <v>6</v>
      </c>
      <c r="AK170" s="408"/>
      <c r="AL170" s="408"/>
      <c r="AM170" s="408"/>
      <c r="AN170" s="408"/>
      <c r="AO170" s="403"/>
      <c r="AP170" s="388"/>
      <c r="AQ170" s="376"/>
      <c r="AR170" s="376"/>
      <c r="AS170" s="376"/>
    </row>
    <row r="171" spans="1:45" outlineLevel="3" x14ac:dyDescent="0.25">
      <c r="A171" s="376"/>
      <c r="B171" s="385"/>
      <c r="C171" s="378">
        <f t="shared" si="14"/>
        <v>4</v>
      </c>
      <c r="D171" s="403"/>
      <c r="E171" s="460"/>
      <c r="F171" s="460"/>
      <c r="G171" s="403"/>
      <c r="H171" s="424"/>
      <c r="I171" s="424"/>
      <c r="J171" s="424">
        <v>6</v>
      </c>
      <c r="K171" s="616">
        <f>Periods!O27</f>
        <v>43770</v>
      </c>
      <c r="L171" s="617">
        <f t="shared" ref="L171:L173" ca="1" si="20">IF(K172-K171&gt;0,K172-K171,OFFSET(K172,-i_p6_len,0)+365-K171)</f>
        <v>82</v>
      </c>
      <c r="M171" s="440"/>
      <c r="N171" s="408"/>
      <c r="O171" s="990" cm="1">
        <f t="array" ref="O171">INDEX(O$75:O$84,$AI171,1)*(1-$AH171)+INDEX(O$75:O$84,$AJ171,1)*($AH171)</f>
        <v>2838.0952380952381</v>
      </c>
      <c r="P171" s="990" cm="1">
        <f t="array" ref="P171">INDEX(P$75:P$84,$AI171,1)*(1-$AH171)+INDEX(P$75:P$84,$AJ171,1)*($AH171)</f>
        <v>4468.6523809523815</v>
      </c>
      <c r="Q171" s="991" cm="1">
        <f t="array" ref="Q171">INDEX(Q$75:Q$84,$AI171,1)*(1-$AH171)+INDEX(Q$75:Q$84,$AJ171,1)*($AH171)</f>
        <v>0.70809523809523811</v>
      </c>
      <c r="R171" s="991" cm="1">
        <f t="array" ref="R171">INDEX(R$75:R$84,$AI171,1)*(1-$AH171)+INDEX(R$75:R$84,$AJ171,1)*($AH171)</f>
        <v>0.72011904761904755</v>
      </c>
      <c r="S171" s="985" cm="1">
        <f t="array" ref="S171">INDEX([0]!i_pasture_stage_p6z,$J171+1,ROUNDDOWN((ROW($J171)-ROW($J$75))/i_p6_len,0)+1)</f>
        <v>1</v>
      </c>
      <c r="T171" s="991" cm="1">
        <f t="array" ref="T171">INDEX(T$75:T$84,$AI171,1)*(1-$AH171)+INDEX(T$75:T$84,$AJ171,1)*($AH171)</f>
        <v>0.3</v>
      </c>
      <c r="U171" s="985" cm="1">
        <f t="array" ref="U171">INDEX(U$75:U$84,$AI171,1)*(1-$AH171)+INDEX(U$75:U$84,$AJ171,1)*($AH171)</f>
        <v>10</v>
      </c>
      <c r="V171" s="991" cm="1">
        <f t="array" ref="V171">INDEX(V$75:V$84,$AI171,1)*(1-$AH171)+INDEX(V$75:V$84,$AJ171,1)*($AH171)</f>
        <v>0</v>
      </c>
      <c r="W171" s="408"/>
      <c r="X171" s="408"/>
      <c r="Y171" s="408"/>
      <c r="Z171" s="408"/>
      <c r="AA171" s="408"/>
      <c r="AB171" s="408"/>
      <c r="AC171" s="408"/>
      <c r="AD171" s="408"/>
      <c r="AE171" s="408"/>
      <c r="AF171" s="408"/>
      <c r="AG171" s="408"/>
      <c r="AH171" s="408">
        <f t="shared" si="16"/>
        <v>0.40476190476190477</v>
      </c>
      <c r="AI171" s="408">
        <f>MIN(9,MIN(i_p6_len,IF($K171&lt;INDEX(i_break_date,ROUNDDOWN((ROW($I171)-ROW($I$75))/i_p6_len,0)+1,1),i_p6_len,IFERROR(IFERROR(MATCH($K171,$K$75:$K$84,0),MATCH($K171,$K$75:$K$84,1)+1),1))))</f>
        <v>7</v>
      </c>
      <c r="AJ171" s="408">
        <f t="shared" si="17"/>
        <v>6</v>
      </c>
      <c r="AK171" s="408"/>
      <c r="AL171" s="408"/>
      <c r="AM171" s="408"/>
      <c r="AN171" s="408"/>
      <c r="AO171" s="403"/>
      <c r="AP171" s="388"/>
      <c r="AQ171" s="376"/>
      <c r="AR171" s="376"/>
      <c r="AS171" s="376"/>
    </row>
    <row r="172" spans="1:45" outlineLevel="3" x14ac:dyDescent="0.25">
      <c r="A172" s="376"/>
      <c r="B172" s="385"/>
      <c r="C172" s="378">
        <f t="shared" si="14"/>
        <v>4</v>
      </c>
      <c r="D172" s="403"/>
      <c r="E172" s="460"/>
      <c r="F172" s="460"/>
      <c r="G172" s="403"/>
      <c r="H172" s="424"/>
      <c r="I172" s="424"/>
      <c r="J172" s="424">
        <v>7</v>
      </c>
      <c r="K172" s="616">
        <f>Periods!O28</f>
        <v>43852</v>
      </c>
      <c r="L172" s="617">
        <f t="shared" ca="1" si="20"/>
        <v>39</v>
      </c>
      <c r="M172" s="440"/>
      <c r="N172" s="408"/>
      <c r="O172" s="990" cm="1">
        <f t="array" ref="O172">INDEX(O$75:O$84,$AI172,1)*(1-$AH172)+INDEX(O$75:O$84,$AJ172,1)*($AH172)</f>
        <v>2068.181818181818</v>
      </c>
      <c r="P172" s="990" cm="1">
        <f t="array" ref="P172">INDEX(P$75:P$84,$AI172,1)*(1-$AH172)+INDEX(P$75:P$84,$AJ172,1)*($AH172)</f>
        <v>4264.454545454546</v>
      </c>
      <c r="Q172" s="991" cm="1">
        <f t="array" ref="Q172">INDEX(Q$75:Q$84,$AI172,1)*(1-$AH172)+INDEX(Q$75:Q$84,$AJ172,1)*($AH172)</f>
        <v>0.63181818181818183</v>
      </c>
      <c r="R172" s="991" cm="1">
        <f t="array" ref="R172">INDEX(R$75:R$84,$AI172,1)*(1-$AH172)+INDEX(R$75:R$84,$AJ172,1)*($AH172)</f>
        <v>0.7</v>
      </c>
      <c r="S172" s="985" cm="1">
        <f t="array" ref="S172">INDEX([0]!i_pasture_stage_p6z,$J172+1,ROUNDDOWN((ROW($J172)-ROW($J$75))/i_p6_len,0)+1)</f>
        <v>1</v>
      </c>
      <c r="T172" s="991" cm="1">
        <f t="array" ref="T172">INDEX(T$75:T$84,$AI172,1)*(1-$AH172)+INDEX(T$75:T$84,$AJ172,1)*($AH172)</f>
        <v>0.3</v>
      </c>
      <c r="U172" s="985" cm="1">
        <f t="array" ref="U172">INDEX(U$75:U$84,$AI172,1)*(1-$AH172)+INDEX(U$75:U$84,$AJ172,1)*($AH172)</f>
        <v>10</v>
      </c>
      <c r="V172" s="991" cm="1">
        <f t="array" ref="V172">INDEX(V$75:V$84,$AI172,1)*(1-$AH172)+INDEX(V$75:V$84,$AJ172,1)*($AH172)</f>
        <v>4.5454545454545456E-2</v>
      </c>
      <c r="W172" s="408"/>
      <c r="X172" s="408"/>
      <c r="Y172" s="408"/>
      <c r="Z172" s="408"/>
      <c r="AA172" s="408"/>
      <c r="AB172" s="408"/>
      <c r="AC172" s="408"/>
      <c r="AD172" s="408"/>
      <c r="AE172" s="408"/>
      <c r="AF172" s="408"/>
      <c r="AG172" s="408"/>
      <c r="AH172" s="408">
        <f t="shared" si="16"/>
        <v>9.0909090909090912E-2</v>
      </c>
      <c r="AI172" s="408">
        <f>MIN(9,MIN(i_p6_len,IF($K172&lt;INDEX(i_break_date,ROUNDDOWN((ROW($I172)-ROW($I$75))/i_p6_len,0)+1,1),i_p6_len,IFERROR(IFERROR(MATCH($K172,$K$75:$K$84,0),MATCH($K172,$K$75:$K$84,1)+1),1))))</f>
        <v>9</v>
      </c>
      <c r="AJ172" s="408">
        <f t="shared" si="17"/>
        <v>8</v>
      </c>
      <c r="AK172" s="408"/>
      <c r="AL172" s="408"/>
      <c r="AM172" s="408"/>
      <c r="AN172" s="408"/>
      <c r="AO172" s="403"/>
      <c r="AP172" s="388"/>
      <c r="AQ172" s="376"/>
      <c r="AR172" s="376"/>
      <c r="AS172" s="376"/>
    </row>
    <row r="173" spans="1:45" outlineLevel="3" x14ac:dyDescent="0.25">
      <c r="A173" s="376"/>
      <c r="B173" s="385"/>
      <c r="C173" s="378">
        <f t="shared" si="14"/>
        <v>4</v>
      </c>
      <c r="D173" s="403"/>
      <c r="E173" s="460"/>
      <c r="F173" s="460"/>
      <c r="G173" s="403"/>
      <c r="H173" s="424"/>
      <c r="I173" s="424"/>
      <c r="J173" s="424">
        <v>8</v>
      </c>
      <c r="K173" s="616">
        <f>Periods!O29</f>
        <v>43891</v>
      </c>
      <c r="L173" s="617">
        <f t="shared" ca="1" si="20"/>
        <v>31</v>
      </c>
      <c r="M173" s="440"/>
      <c r="N173" s="408"/>
      <c r="O173" s="990" cm="1">
        <f t="array" ref="O173">INDEX(O$75:O$84,$AI173,1)*(1-$AH173)+INDEX(O$75:O$84,$AJ173,1)*($AH173)</f>
        <v>1181.818181818182</v>
      </c>
      <c r="P173" s="990" cm="1">
        <f t="array" ref="P173">INDEX(P$75:P$84,$AI173,1)*(1-$AH173)+INDEX(P$75:P$84,$AJ173,1)*($AH173)</f>
        <v>4028.4454545454555</v>
      </c>
      <c r="Q173" s="991" cm="1">
        <f t="array" ref="Q173">INDEX(Q$75:Q$84,$AI173,1)*(1-$AH173)+INDEX(Q$75:Q$84,$AJ173,1)*($AH173)</f>
        <v>0.60818181818181805</v>
      </c>
      <c r="R173" s="991" cm="1">
        <f t="array" ref="R173">INDEX(R$75:R$84,$AI173,1)*(1-$AH173)+INDEX(R$75:R$84,$AJ173,1)*($AH173)</f>
        <v>0.69999999999999984</v>
      </c>
      <c r="S173" s="985" cm="1">
        <f t="array" ref="S173">INDEX([0]!i_pasture_stage_p6z,$J173+1,ROUNDDOWN((ROW($J173)-ROW($J$75))/i_p6_len,0)+1)</f>
        <v>1</v>
      </c>
      <c r="T173" s="991" cm="1">
        <f t="array" ref="T173">INDEX(T$75:T$84,$AI173,1)*(1-$AH173)+INDEX(T$75:T$84,$AJ173,1)*($AH173)</f>
        <v>0.3</v>
      </c>
      <c r="U173" s="985" cm="1">
        <f t="array" ref="U173">INDEX(U$75:U$84,$AI173,1)*(1-$AH173)+INDEX(U$75:U$84,$AJ173,1)*($AH173)</f>
        <v>9.9999999999999982</v>
      </c>
      <c r="V173" s="991" cm="1">
        <f t="array" ref="V173">INDEX(V$75:V$84,$AI173,1)*(1-$AH173)+INDEX(V$75:V$84,$AJ173,1)*($AH173)</f>
        <v>0.10454545454545455</v>
      </c>
      <c r="W173" s="408"/>
      <c r="X173" s="408"/>
      <c r="Y173" s="408"/>
      <c r="Z173" s="408"/>
      <c r="AA173" s="408"/>
      <c r="AB173" s="408"/>
      <c r="AC173" s="408"/>
      <c r="AD173" s="408"/>
      <c r="AE173" s="408"/>
      <c r="AF173" s="408"/>
      <c r="AG173" s="408"/>
      <c r="AH173" s="408">
        <f t="shared" si="16"/>
        <v>-1.0909090909090908</v>
      </c>
      <c r="AI173" s="408">
        <f>MIN(9,MIN(i_p6_len,IF($K173&lt;INDEX(i_break_date,ROUNDDOWN((ROW($I173)-ROW($I$75))/i_p6_len,0)+1,1),i_p6_len,IFERROR(IFERROR(MATCH($K173,$K$75:$K$84,0),MATCH($K173,$K$75:$K$84,1)+1),1))))</f>
        <v>9</v>
      </c>
      <c r="AJ173" s="408">
        <f t="shared" si="17"/>
        <v>8</v>
      </c>
      <c r="AK173" s="408"/>
      <c r="AL173" s="408"/>
      <c r="AM173" s="408"/>
      <c r="AN173" s="408"/>
      <c r="AO173" s="403"/>
      <c r="AP173" s="388"/>
      <c r="AQ173" s="376"/>
      <c r="AR173" s="376"/>
      <c r="AS173" s="376"/>
    </row>
    <row r="174" spans="1:45" outlineLevel="3" x14ac:dyDescent="0.25">
      <c r="A174" s="376"/>
      <c r="B174" s="385"/>
      <c r="C174" s="378">
        <f t="shared" si="14"/>
        <v>4</v>
      </c>
      <c r="D174" s="403"/>
      <c r="E174" s="460"/>
      <c r="F174" s="460"/>
      <c r="G174" s="403"/>
      <c r="H174" s="424"/>
      <c r="I174" s="424"/>
      <c r="J174" s="424">
        <v>9</v>
      </c>
      <c r="K174" s="616">
        <f>Periods!O30</f>
        <v>43922</v>
      </c>
      <c r="L174" s="617">
        <f ca="1">IF(K175-K174&gt;0,K175-K174,OFFSET(K175,-i_p6_len,0)+365-K174)</f>
        <v>15</v>
      </c>
      <c r="M174" s="443"/>
      <c r="N174" s="408"/>
      <c r="O174" s="993" cm="1">
        <f t="array" ref="O174">INDEX(O$75:O$84,$AI174,1)*(1-$AH174)+INDEX(O$75:O$84,$AJ174,1)*($AH174)</f>
        <v>477.27272727272793</v>
      </c>
      <c r="P174" s="993" cm="1">
        <f t="array" ref="P174">INDEX(P$75:P$84,$AI174,1)*(1-$AH174)+INDEX(P$75:P$84,$AJ174,1)*($AH174)</f>
        <v>3840.8484848484859</v>
      </c>
      <c r="Q174" s="992" cm="1">
        <f t="array" ref="Q174">INDEX(Q$75:Q$84,$AI174,1)*(1-$AH174)+INDEX(Q$75:Q$84,$AJ174,1)*($AH174)</f>
        <v>0.58939393939393936</v>
      </c>
      <c r="R174" s="992" cm="1">
        <f t="array" ref="R174">INDEX(R$75:R$84,$AI174,1)*(1-$AH174)+INDEX(R$75:R$84,$AJ174,1)*($AH174)</f>
        <v>0.7</v>
      </c>
      <c r="S174" s="985" cm="1">
        <f t="array" ref="S174">INDEX([0]!i_pasture_stage_p6z,$J174+1,ROUNDDOWN((ROW($J174)-ROW($J$75))/i_p6_len,0)+1)</f>
        <v>1</v>
      </c>
      <c r="T174" s="991" cm="1">
        <f t="array" ref="T174">INDEX(T$75:T$84,$AI174,1)*(1-$AH174)+INDEX(T$75:T$84,$AJ174,1)*($AH174)</f>
        <v>0.30000000000000004</v>
      </c>
      <c r="U174" s="985" cm="1">
        <f t="array" ref="U174">INDEX(U$75:U$84,$AI174,1)*(1-$AH174)+INDEX(U$75:U$84,$AJ174,1)*($AH174)</f>
        <v>10</v>
      </c>
      <c r="V174" s="991" cm="1">
        <f t="array" ref="V174">INDEX(V$75:V$84,$AI174,1)*(1-$AH174)+INDEX(V$75:V$84,$AJ174,1)*($AH174)</f>
        <v>0.15151515151515152</v>
      </c>
      <c r="W174" s="408"/>
      <c r="X174" s="408"/>
      <c r="Y174" s="408"/>
      <c r="Z174" s="408"/>
      <c r="AA174" s="408"/>
      <c r="AB174" s="408"/>
      <c r="AC174" s="408"/>
      <c r="AD174" s="408"/>
      <c r="AE174" s="408"/>
      <c r="AF174" s="408"/>
      <c r="AG174" s="408"/>
      <c r="AH174" s="408">
        <f t="shared" si="16"/>
        <v>-2.0303030303030303</v>
      </c>
      <c r="AI174" s="408">
        <f>MIN(9,MIN(i_p6_len,IF($K174&lt;INDEX(i_break_date,ROUNDDOWN((ROW($I174)-ROW($I$75))/i_p6_len,0)+1,1),i_p6_len,IFERROR(IFERROR(MATCH($K174,$K$75:$K$84,0),MATCH($K174,$K$75:$K$84,1)+1),1))))</f>
        <v>9</v>
      </c>
      <c r="AJ174" s="408">
        <f t="shared" si="17"/>
        <v>8</v>
      </c>
      <c r="AK174" s="408"/>
      <c r="AL174" s="408"/>
      <c r="AM174" s="408"/>
      <c r="AN174" s="408"/>
      <c r="AO174" s="403"/>
      <c r="AP174" s="388"/>
      <c r="AQ174" s="376"/>
      <c r="AR174" s="376"/>
      <c r="AS174" s="376"/>
    </row>
    <row r="175" spans="1:45"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438</v>
      </c>
      <c r="AP176" s="388"/>
      <c r="AQ176" s="376"/>
      <c r="AR176" s="376"/>
      <c r="AS176" s="376"/>
    </row>
    <row r="177" spans="1:45" ht="5.0999999999999996" customHeight="1" outlineLevel="3" x14ac:dyDescent="0.25">
      <c r="A177" s="376"/>
      <c r="B177" s="385"/>
      <c r="C177" s="378">
        <f>INT($C$40)+3.005</f>
        <v>4.0049999999999999</v>
      </c>
      <c r="D177" s="403" t="s">
        <v>434</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490</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438</v>
      </c>
      <c r="AP179" s="388"/>
      <c r="AQ179" s="376"/>
      <c r="AR179" s="376"/>
      <c r="AS179" s="376"/>
    </row>
    <row r="180" spans="1:45" outlineLevel="1" x14ac:dyDescent="0.25">
      <c r="A180" s="376"/>
      <c r="B180" s="385"/>
      <c r="C180" s="378">
        <f>INT($C$40)+1</f>
        <v>2</v>
      </c>
      <c r="D180" s="403"/>
      <c r="E180" s="460"/>
      <c r="F180" s="460"/>
      <c r="G180" s="403"/>
      <c r="H180" s="420" t="s">
        <v>491</v>
      </c>
      <c r="I180" s="444"/>
      <c r="J180" s="437" t="s">
        <v>492</v>
      </c>
      <c r="K180" s="391" t="s">
        <v>493</v>
      </c>
      <c r="L180" s="391"/>
      <c r="M180" s="391"/>
      <c r="N180" s="437"/>
      <c r="O180" s="391" t="s">
        <v>494</v>
      </c>
      <c r="P180" s="391"/>
      <c r="Q180" s="391"/>
      <c r="R180" s="391"/>
      <c r="S180" s="391"/>
      <c r="T180" s="391"/>
      <c r="U180" s="391" t="s">
        <v>495</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496</v>
      </c>
      <c r="P181" s="437" t="s">
        <v>497</v>
      </c>
      <c r="Q181" s="437" t="s">
        <v>498</v>
      </c>
      <c r="R181" s="437" t="s">
        <v>921</v>
      </c>
      <c r="S181" s="437" t="s">
        <v>499</v>
      </c>
      <c r="T181" s="437" t="s">
        <v>500</v>
      </c>
      <c r="U181" s="391" t="s">
        <v>501</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434</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502</v>
      </c>
      <c r="I183" s="424"/>
      <c r="J183" s="425">
        <v>1.65</v>
      </c>
      <c r="K183" s="425">
        <v>0.4</v>
      </c>
      <c r="L183" s="425">
        <v>0.4</v>
      </c>
      <c r="M183" s="425">
        <v>0.6</v>
      </c>
      <c r="N183" s="408"/>
      <c r="O183" s="425">
        <v>11.2</v>
      </c>
      <c r="P183" s="425">
        <v>26.7</v>
      </c>
      <c r="Q183" s="408">
        <f t="shared" ref="Q183:Q194" si="21">IFERROR(AVERAGE(O183:P183),0)</f>
        <v>18.95</v>
      </c>
      <c r="R183" s="425">
        <v>5.39</v>
      </c>
      <c r="S183" s="425">
        <v>33.6</v>
      </c>
      <c r="T183" s="425">
        <v>4.8</v>
      </c>
      <c r="U183" s="442">
        <v>0.66</v>
      </c>
      <c r="V183" s="442">
        <v>0.24</v>
      </c>
      <c r="W183" s="442">
        <v>0.08</v>
      </c>
      <c r="X183" s="442">
        <v>0.02</v>
      </c>
      <c r="Y183" s="442">
        <v>0.01</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503</v>
      </c>
      <c r="I184" s="424"/>
      <c r="J184" s="425">
        <v>1.9</v>
      </c>
      <c r="K184" s="425">
        <v>0.4</v>
      </c>
      <c r="L184" s="425">
        <v>0.4</v>
      </c>
      <c r="M184" s="425">
        <v>0.5</v>
      </c>
      <c r="N184" s="408"/>
      <c r="O184" s="425">
        <v>11.4</v>
      </c>
      <c r="P184" s="425">
        <v>26.7</v>
      </c>
      <c r="Q184" s="408">
        <f t="shared" si="21"/>
        <v>19.05</v>
      </c>
      <c r="R184" s="425">
        <v>5.0599999999999996</v>
      </c>
      <c r="S184" s="425">
        <v>23.7</v>
      </c>
      <c r="T184" s="425">
        <v>3.7</v>
      </c>
      <c r="U184" s="442">
        <v>0.71</v>
      </c>
      <c r="V184" s="442">
        <v>0.2</v>
      </c>
      <c r="W184" s="442">
        <v>7.0000000000000007E-2</v>
      </c>
      <c r="X184" s="442">
        <v>0.02</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2">INT($C$40)+3</f>
        <v>4</v>
      </c>
      <c r="D185" s="403"/>
      <c r="E185" s="460"/>
      <c r="F185" s="460"/>
      <c r="G185" s="403"/>
      <c r="H185" s="424" t="s">
        <v>504</v>
      </c>
      <c r="I185" s="424"/>
      <c r="J185" s="425">
        <v>2</v>
      </c>
      <c r="K185" s="425">
        <v>0.4</v>
      </c>
      <c r="L185" s="425">
        <v>0.4</v>
      </c>
      <c r="M185" s="425">
        <v>0.4</v>
      </c>
      <c r="N185" s="408"/>
      <c r="O185" s="425">
        <v>10.4</v>
      </c>
      <c r="P185" s="425">
        <v>24.2</v>
      </c>
      <c r="Q185" s="408">
        <f t="shared" si="21"/>
        <v>17.3</v>
      </c>
      <c r="R185" s="425">
        <v>4.58</v>
      </c>
      <c r="S185" s="425">
        <v>33.299999999999997</v>
      </c>
      <c r="T185" s="425">
        <v>5.0999999999999996</v>
      </c>
      <c r="U185" s="442">
        <v>0.71</v>
      </c>
      <c r="V185" s="442">
        <v>0.19</v>
      </c>
      <c r="W185" s="442">
        <v>7.0000000000000007E-2</v>
      </c>
      <c r="X185" s="442">
        <v>0.02</v>
      </c>
      <c r="Y185" s="442">
        <v>0.01</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2"/>
        <v>4</v>
      </c>
      <c r="D186" s="403"/>
      <c r="E186" s="460"/>
      <c r="F186" s="460"/>
      <c r="G186" s="403"/>
      <c r="H186" s="424" t="s">
        <v>505</v>
      </c>
      <c r="I186" s="424"/>
      <c r="J186" s="425">
        <v>2.1</v>
      </c>
      <c r="K186" s="425">
        <v>0.4</v>
      </c>
      <c r="L186" s="425">
        <v>0.4</v>
      </c>
      <c r="M186" s="425">
        <v>0.3</v>
      </c>
      <c r="N186" s="408"/>
      <c r="O186" s="425">
        <v>8.3000000000000007</v>
      </c>
      <c r="P186" s="425">
        <v>19.899999999999999</v>
      </c>
      <c r="Q186" s="408">
        <f t="shared" si="21"/>
        <v>14.1</v>
      </c>
      <c r="R186" s="425">
        <v>4.33</v>
      </c>
      <c r="S186" s="425">
        <v>40.200000000000003</v>
      </c>
      <c r="T186" s="425">
        <v>6.9</v>
      </c>
      <c r="U186" s="442">
        <v>0.64</v>
      </c>
      <c r="V186" s="442">
        <v>0.19</v>
      </c>
      <c r="W186" s="442">
        <v>0.1</v>
      </c>
      <c r="X186" s="442">
        <v>0.04</v>
      </c>
      <c r="Y186" s="442">
        <v>0.02</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2"/>
        <v>4</v>
      </c>
      <c r="D187" s="403"/>
      <c r="E187" s="460"/>
      <c r="F187" s="460"/>
      <c r="G187" s="403"/>
      <c r="H187" s="424" t="s">
        <v>506</v>
      </c>
      <c r="I187" s="424"/>
      <c r="J187" s="425">
        <v>2.2999999999999998</v>
      </c>
      <c r="K187" s="425">
        <v>0.4</v>
      </c>
      <c r="L187" s="425">
        <v>0.4</v>
      </c>
      <c r="M187" s="425">
        <v>0.3</v>
      </c>
      <c r="N187" s="408"/>
      <c r="O187" s="425">
        <v>6.6</v>
      </c>
      <c r="P187" s="425">
        <v>15.6</v>
      </c>
      <c r="Q187" s="408">
        <f t="shared" si="21"/>
        <v>11.1</v>
      </c>
      <c r="R187" s="425">
        <v>3.94</v>
      </c>
      <c r="S187" s="425">
        <v>54.8</v>
      </c>
      <c r="T187" s="425">
        <v>10.1</v>
      </c>
      <c r="U187" s="442">
        <v>0.55000000000000004</v>
      </c>
      <c r="V187" s="442">
        <v>0.23</v>
      </c>
      <c r="W187" s="442">
        <v>0.11</v>
      </c>
      <c r="X187" s="442">
        <v>0.06</v>
      </c>
      <c r="Y187" s="442">
        <v>0.02</v>
      </c>
      <c r="Z187" s="442">
        <v>0.01</v>
      </c>
      <c r="AA187" s="442">
        <v>0.01</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2"/>
        <v>4</v>
      </c>
      <c r="D188" s="403"/>
      <c r="E188" s="460"/>
      <c r="F188" s="460"/>
      <c r="G188" s="403"/>
      <c r="H188" s="424" t="s">
        <v>507</v>
      </c>
      <c r="I188" s="424"/>
      <c r="J188" s="425">
        <v>2</v>
      </c>
      <c r="K188" s="425">
        <v>0.4</v>
      </c>
      <c r="L188" s="425">
        <v>0.4</v>
      </c>
      <c r="M188" s="425">
        <v>0.3</v>
      </c>
      <c r="N188" s="408"/>
      <c r="O188" s="425">
        <v>4.9000000000000004</v>
      </c>
      <c r="P188" s="425">
        <v>12.9</v>
      </c>
      <c r="Q188" s="408">
        <f t="shared" si="21"/>
        <v>8.9</v>
      </c>
      <c r="R188" s="425">
        <v>4.17</v>
      </c>
      <c r="S188" s="425">
        <v>65.599999999999994</v>
      </c>
      <c r="T188" s="425">
        <v>11.6</v>
      </c>
      <c r="U188" s="442">
        <v>0.51</v>
      </c>
      <c r="V188" s="442">
        <v>0.25</v>
      </c>
      <c r="W188" s="442">
        <v>0.13</v>
      </c>
      <c r="X188" s="442">
        <v>7.0000000000000007E-2</v>
      </c>
      <c r="Y188" s="442">
        <v>0.03</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2"/>
        <v>4</v>
      </c>
      <c r="D189" s="403"/>
      <c r="E189" s="460"/>
      <c r="F189" s="460"/>
      <c r="G189" s="403"/>
      <c r="H189" s="424" t="s">
        <v>508</v>
      </c>
      <c r="I189" s="424"/>
      <c r="J189" s="425">
        <v>1.9</v>
      </c>
      <c r="K189" s="425">
        <v>0.4</v>
      </c>
      <c r="L189" s="425">
        <v>0.4</v>
      </c>
      <c r="M189" s="425">
        <v>0.5</v>
      </c>
      <c r="N189" s="408"/>
      <c r="O189" s="425">
        <v>4.4000000000000004</v>
      </c>
      <c r="P189" s="425">
        <v>12.1</v>
      </c>
      <c r="Q189" s="408">
        <f t="shared" si="21"/>
        <v>8.25</v>
      </c>
      <c r="R189" s="425">
        <v>4.4400000000000004</v>
      </c>
      <c r="S189" s="425">
        <v>70.2</v>
      </c>
      <c r="T189" s="425">
        <v>13.6</v>
      </c>
      <c r="U189" s="442">
        <v>0.49</v>
      </c>
      <c r="V189" s="442">
        <v>0.26</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2"/>
        <v>4</v>
      </c>
      <c r="D190" s="403"/>
      <c r="E190" s="460"/>
      <c r="F190" s="460"/>
      <c r="G190" s="403"/>
      <c r="H190" s="424" t="s">
        <v>509</v>
      </c>
      <c r="I190" s="424"/>
      <c r="J190" s="425">
        <v>1.8</v>
      </c>
      <c r="K190" s="425">
        <v>0.4</v>
      </c>
      <c r="L190" s="425">
        <v>0.4</v>
      </c>
      <c r="M190" s="425">
        <v>0.65</v>
      </c>
      <c r="N190" s="408"/>
      <c r="O190" s="425">
        <v>4.8</v>
      </c>
      <c r="P190" s="425">
        <v>13.3</v>
      </c>
      <c r="Q190" s="408">
        <f t="shared" si="21"/>
        <v>9.0500000000000007</v>
      </c>
      <c r="R190" s="425">
        <v>5</v>
      </c>
      <c r="S190" s="425">
        <v>77.7</v>
      </c>
      <c r="T190" s="425">
        <v>14.3</v>
      </c>
      <c r="U190" s="442">
        <v>0.48</v>
      </c>
      <c r="V190" s="442">
        <v>0.26</v>
      </c>
      <c r="W190" s="442">
        <v>0.14000000000000001</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2"/>
        <v>4</v>
      </c>
      <c r="D191" s="403"/>
      <c r="E191" s="460"/>
      <c r="F191" s="460"/>
      <c r="G191" s="403"/>
      <c r="H191" s="424" t="s">
        <v>510</v>
      </c>
      <c r="I191" s="424"/>
      <c r="J191" s="425">
        <v>1.6</v>
      </c>
      <c r="K191" s="425">
        <v>0.4</v>
      </c>
      <c r="L191" s="425">
        <v>0.4</v>
      </c>
      <c r="M191" s="425">
        <v>0.8</v>
      </c>
      <c r="N191" s="408"/>
      <c r="O191" s="425">
        <v>5.8</v>
      </c>
      <c r="P191" s="425">
        <v>15.3</v>
      </c>
      <c r="Q191" s="408">
        <f t="shared" si="21"/>
        <v>10.55</v>
      </c>
      <c r="R191" s="425">
        <v>5.36</v>
      </c>
      <c r="S191" s="425">
        <v>67.8</v>
      </c>
      <c r="T191" s="425">
        <v>11.7</v>
      </c>
      <c r="U191" s="442">
        <v>0.52</v>
      </c>
      <c r="V191" s="442">
        <v>0.25</v>
      </c>
      <c r="W191" s="442">
        <v>0.14000000000000001</v>
      </c>
      <c r="X191" s="442">
        <v>0.05</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2"/>
        <v>4</v>
      </c>
      <c r="D192" s="403"/>
      <c r="E192" s="460"/>
      <c r="F192" s="460"/>
      <c r="G192" s="403"/>
      <c r="H192" s="424" t="s">
        <v>511</v>
      </c>
      <c r="I192" s="424"/>
      <c r="J192" s="425">
        <v>1.3</v>
      </c>
      <c r="K192" s="425">
        <v>0.4</v>
      </c>
      <c r="L192" s="425">
        <v>0.4</v>
      </c>
      <c r="M192" s="425">
        <v>0.8</v>
      </c>
      <c r="N192" s="408"/>
      <c r="O192" s="425">
        <v>6.6</v>
      </c>
      <c r="P192" s="425">
        <v>18</v>
      </c>
      <c r="Q192" s="408">
        <f t="shared" si="21"/>
        <v>12.3</v>
      </c>
      <c r="R192" s="425">
        <v>5.67</v>
      </c>
      <c r="S192" s="425">
        <v>55.3</v>
      </c>
      <c r="T192" s="425">
        <v>9.6999999999999993</v>
      </c>
      <c r="U192" s="442">
        <v>0.54</v>
      </c>
      <c r="V192" s="442">
        <v>0.25</v>
      </c>
      <c r="W192" s="442">
        <v>0.12</v>
      </c>
      <c r="X192" s="442">
        <v>0.05</v>
      </c>
      <c r="Y192" s="442">
        <v>0.02</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2"/>
        <v>4</v>
      </c>
      <c r="D193" s="403"/>
      <c r="E193" s="460"/>
      <c r="F193" s="460"/>
      <c r="G193" s="403"/>
      <c r="H193" s="424" t="s">
        <v>512</v>
      </c>
      <c r="I193" s="424"/>
      <c r="J193" s="425">
        <v>1.3</v>
      </c>
      <c r="K193" s="425">
        <v>0.4</v>
      </c>
      <c r="L193" s="425">
        <v>0.4</v>
      </c>
      <c r="M193" s="425">
        <v>0.7</v>
      </c>
      <c r="N193" s="408"/>
      <c r="O193" s="425">
        <v>8.1999999999999993</v>
      </c>
      <c r="P193" s="425">
        <v>21.1</v>
      </c>
      <c r="Q193" s="408">
        <f t="shared" si="21"/>
        <v>14.65</v>
      </c>
      <c r="R193" s="425">
        <v>5.22</v>
      </c>
      <c r="S193" s="425">
        <v>47.9</v>
      </c>
      <c r="T193" s="425">
        <v>7.3</v>
      </c>
      <c r="U193" s="442">
        <v>0.61</v>
      </c>
      <c r="V193" s="442">
        <v>0.26</v>
      </c>
      <c r="W193" s="442">
        <v>0.08</v>
      </c>
      <c r="X193" s="442">
        <v>0.03</v>
      </c>
      <c r="Y193" s="442">
        <v>0.01</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2"/>
        <v>4</v>
      </c>
      <c r="D194" s="403"/>
      <c r="E194" s="460"/>
      <c r="F194" s="460"/>
      <c r="G194" s="403"/>
      <c r="H194" s="424" t="s">
        <v>513</v>
      </c>
      <c r="I194" s="424"/>
      <c r="J194" s="425">
        <v>1.4</v>
      </c>
      <c r="K194" s="425">
        <v>0.4</v>
      </c>
      <c r="L194" s="425">
        <v>0.4</v>
      </c>
      <c r="M194" s="425">
        <v>0.65</v>
      </c>
      <c r="N194" s="408"/>
      <c r="O194" s="425">
        <v>9.6</v>
      </c>
      <c r="P194" s="425">
        <v>24.2</v>
      </c>
      <c r="Q194" s="408">
        <f t="shared" si="21"/>
        <v>16.899999999999999</v>
      </c>
      <c r="R194" s="425">
        <v>5.39</v>
      </c>
      <c r="S194" s="425">
        <v>43.4</v>
      </c>
      <c r="T194" s="425">
        <v>6.6</v>
      </c>
      <c r="U194" s="442">
        <v>0.66</v>
      </c>
      <c r="V194" s="442">
        <v>0.22</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438</v>
      </c>
      <c r="AP195" s="388"/>
      <c r="AQ195" s="376"/>
      <c r="AR195" s="376"/>
      <c r="AS195" s="376"/>
    </row>
    <row r="196" spans="1:45" ht="5.0999999999999996" customHeight="1" outlineLevel="3" x14ac:dyDescent="0.25">
      <c r="A196" s="376"/>
      <c r="B196" s="385"/>
      <c r="C196" s="378">
        <f>INT($C$40)+3.005</f>
        <v>4.0049999999999999</v>
      </c>
      <c r="D196" s="403" t="s">
        <v>434</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923</v>
      </c>
      <c r="I197" s="424"/>
      <c r="J197" s="408"/>
      <c r="K197" s="408"/>
      <c r="L197" s="408"/>
      <c r="M197" s="408"/>
      <c r="N197" s="408"/>
      <c r="O197" s="447">
        <f>IFERROR(AVERAGE(O182:O195),0)</f>
        <v>7.6833333333333327</v>
      </c>
      <c r="P197" s="447">
        <f>IFERROR(AVERAGE(P182:P195),0)</f>
        <v>19.166666666666668</v>
      </c>
      <c r="Q197" s="447">
        <f>IFERROR(AVERAGE(Q182:Q195),0)</f>
        <v>13.424999999999999</v>
      </c>
      <c r="R197" s="447">
        <f>IFERROR(AVERAGE(R182:R195),0)</f>
        <v>4.8791666666666664</v>
      </c>
      <c r="S197" s="447">
        <f>SUM(S182:S195)</f>
        <v>613.5</v>
      </c>
      <c r="T197" s="447">
        <f>SUM(T182:T195)</f>
        <v>105.4</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438</v>
      </c>
      <c r="AP198" s="388"/>
      <c r="AQ198" s="376"/>
      <c r="AR198" s="376"/>
      <c r="AS198" s="376"/>
    </row>
    <row r="199" spans="1:45" outlineLevel="1" x14ac:dyDescent="0.25">
      <c r="A199" s="376"/>
      <c r="B199" s="385"/>
      <c r="C199" s="378">
        <f>INT($C$40)+1</f>
        <v>2</v>
      </c>
      <c r="D199" s="403"/>
      <c r="E199" s="460"/>
      <c r="F199" s="460"/>
      <c r="G199" s="403"/>
      <c r="H199" s="420" t="s">
        <v>514</v>
      </c>
      <c r="I199" s="421"/>
      <c r="J199" s="448" t="s">
        <v>404</v>
      </c>
      <c r="K199" s="448" t="s">
        <v>143</v>
      </c>
      <c r="L199" s="448" t="s">
        <v>144</v>
      </c>
      <c r="M199" s="448" t="s">
        <v>145</v>
      </c>
      <c r="N199" s="448" t="s">
        <v>146</v>
      </c>
      <c r="O199" s="448" t="s">
        <v>147</v>
      </c>
      <c r="P199" s="448" t="s">
        <v>148</v>
      </c>
      <c r="Q199" s="448" t="s">
        <v>149</v>
      </c>
      <c r="R199" s="448" t="s">
        <v>150</v>
      </c>
      <c r="S199" s="448" t="s">
        <v>151</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434</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516</v>
      </c>
      <c r="I201" s="424"/>
      <c r="J201" s="449">
        <v>50</v>
      </c>
      <c r="K201" s="408"/>
      <c r="L201" s="408"/>
      <c r="M201" s="408" t="s">
        <v>517</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518</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519</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3">INT($C$40)+3</f>
        <v>4</v>
      </c>
      <c r="D204" s="403"/>
      <c r="E204" s="460"/>
      <c r="F204" s="460"/>
      <c r="G204" s="403"/>
      <c r="H204" s="410" t="s">
        <v>520</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3"/>
        <v>4</v>
      </c>
      <c r="D205" s="403"/>
      <c r="E205" s="460"/>
      <c r="F205" s="460"/>
      <c r="G205" s="403"/>
      <c r="H205" s="410" t="s">
        <v>521</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3"/>
        <v>4</v>
      </c>
      <c r="D206" s="403"/>
      <c r="E206" s="460"/>
      <c r="F206" s="460"/>
      <c r="G206" s="403"/>
      <c r="H206" s="410" t="s">
        <v>522</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3"/>
        <v>4</v>
      </c>
      <c r="D207" s="403"/>
      <c r="E207" s="460"/>
      <c r="F207" s="460"/>
      <c r="G207" s="403"/>
      <c r="H207" s="410" t="s">
        <v>523</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3"/>
        <v>4</v>
      </c>
      <c r="D208" s="403"/>
      <c r="E208" s="460"/>
      <c r="F208" s="460"/>
      <c r="G208" s="403"/>
      <c r="H208" s="410" t="s">
        <v>524</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3"/>
        <v>4</v>
      </c>
      <c r="D209" s="403"/>
      <c r="E209" s="460"/>
      <c r="F209" s="460"/>
      <c r="G209" s="403"/>
      <c r="H209" s="410" t="s">
        <v>525</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3"/>
        <v>4</v>
      </c>
      <c r="D210" s="403"/>
      <c r="E210" s="460"/>
      <c r="F210" s="460"/>
      <c r="G210" s="403"/>
      <c r="H210" s="410" t="s">
        <v>526</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3"/>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3"/>
        <v>4</v>
      </c>
      <c r="D212" s="403"/>
      <c r="E212" s="460"/>
      <c r="F212" s="460"/>
      <c r="G212" s="403"/>
      <c r="H212" s="410" t="s">
        <v>527</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438</v>
      </c>
      <c r="AP213" s="388"/>
      <c r="AQ213" s="376"/>
      <c r="AR213" s="376"/>
      <c r="AS213" s="376"/>
    </row>
    <row r="214" spans="1:45" outlineLevel="1" x14ac:dyDescent="0.25">
      <c r="A214" s="376"/>
      <c r="B214" s="385"/>
      <c r="C214" s="378">
        <f>INT($C$40)+1</f>
        <v>2</v>
      </c>
      <c r="D214" s="403"/>
      <c r="E214" s="460"/>
      <c r="F214" s="460"/>
      <c r="G214" s="403"/>
      <c r="H214" s="420" t="s">
        <v>528</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434</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529</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438</v>
      </c>
      <c r="AP217" s="388"/>
      <c r="AQ217" s="376"/>
      <c r="AR217" s="376"/>
      <c r="AS217" s="376"/>
    </row>
    <row r="218" spans="1:45" outlineLevel="1" x14ac:dyDescent="0.25">
      <c r="A218" s="376"/>
      <c r="B218" s="385"/>
      <c r="C218" s="378">
        <f>INT($C$40)+1</f>
        <v>2</v>
      </c>
      <c r="D218" s="403"/>
      <c r="E218" s="460"/>
      <c r="F218" s="460"/>
      <c r="G218" s="403"/>
      <c r="H218" s="420" t="s">
        <v>530</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434</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531</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532</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533</v>
      </c>
      <c r="J223" s="424" t="s">
        <v>534</v>
      </c>
      <c r="K223" s="424" t="s">
        <v>779</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9"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438</v>
      </c>
      <c r="AP225" s="388"/>
      <c r="AQ225" s="376"/>
      <c r="AR225" s="376"/>
      <c r="AS225" s="376"/>
    </row>
    <row r="226" spans="1:45" s="689" customFormat="1" ht="30" customHeight="1" outlineLevel="1" x14ac:dyDescent="0.25">
      <c r="A226" s="376"/>
      <c r="B226" s="385"/>
      <c r="C226" s="378">
        <f>INT($C$40)+1</f>
        <v>2</v>
      </c>
      <c r="D226" s="403"/>
      <c r="E226" s="460"/>
      <c r="F226" s="460"/>
      <c r="G226" s="403"/>
      <c r="H226" s="420" t="s">
        <v>984</v>
      </c>
      <c r="I226" s="421"/>
      <c r="J226" s="1110" t="s">
        <v>986</v>
      </c>
      <c r="K226" s="1110"/>
      <c r="L226" s="1110" t="s">
        <v>985</v>
      </c>
      <c r="M226" s="1110"/>
      <c r="N226" s="437"/>
      <c r="O226" s="437" t="s">
        <v>1010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9" customFormat="1" ht="5.0999999999999996" customHeight="1" outlineLevel="3" x14ac:dyDescent="0.25">
      <c r="A227" s="376"/>
      <c r="B227" s="385"/>
      <c r="C227" s="378">
        <f>INT($C$40)+3.005</f>
        <v>4.0049999999999999</v>
      </c>
      <c r="D227" s="403" t="s">
        <v>434</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9"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29">
        <f>MIN(363,INT((J228 - DATE(YEAR(J228),1,1))))+364*(YEAR(J228)-i_startyear)</f>
        <v>339</v>
      </c>
      <c r="L228" s="504">
        <f>DATE(i_startyear,MONTH(MIN($N$695:$U$697)-21),DAY(MIN($N$695:$U$697)-21))</f>
        <v>43763</v>
      </c>
      <c r="M228" s="1029">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9" customFormat="1" outlineLevel="2" x14ac:dyDescent="0.25">
      <c r="A229" s="376"/>
      <c r="B229" s="385"/>
      <c r="C229" s="378">
        <f t="shared" ref="C229:C232" si="24">INT($C$40)+2</f>
        <v>3</v>
      </c>
      <c r="D229" s="403"/>
      <c r="E229" s="460"/>
      <c r="F229" s="460"/>
      <c r="G229" s="403"/>
      <c r="H229" s="408" t="str">
        <f t="shared" ref="H229:H230" si="25">H262</f>
        <v>Win</v>
      </c>
      <c r="I229" s="424"/>
      <c r="J229" s="504">
        <f>DATE(i_startyear,MONTH(MAX($N$719:$U$721)+21),DAY(MAX($N$719:$U$721)+21))</f>
        <v>43470</v>
      </c>
      <c r="K229" s="1029">
        <f>MIN(363,INT((J229 - DATE(YEAR(J229),1,1))))+364*(YEAR(J229)-i_startyear)</f>
        <v>4</v>
      </c>
      <c r="L229" s="504">
        <f>DATE(i_startyear,MONTH(MIN($N$719:$U$721)-21),DAY(MIN($N$719:$U$721)-21))</f>
        <v>43793</v>
      </c>
      <c r="M229" s="1029">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outlineLevel="2" x14ac:dyDescent="0.25">
      <c r="A230" s="376"/>
      <c r="B230" s="385"/>
      <c r="C230" s="378">
        <f t="shared" si="24"/>
        <v>3</v>
      </c>
      <c r="D230" s="403"/>
      <c r="E230" s="460"/>
      <c r="F230" s="460"/>
      <c r="G230" s="403"/>
      <c r="H230" s="408" t="str">
        <f t="shared" si="25"/>
        <v>Spr</v>
      </c>
      <c r="I230" s="424"/>
      <c r="J230" s="504">
        <f>DATE(i_startyear,MONTH(MAX($N$743:$U$745)+21),DAY(MAX($N$743:$U$745)+21))</f>
        <v>43501</v>
      </c>
      <c r="K230" s="1029">
        <f>MIN(363,INT((J230 - DATE(YEAR(J230),1,1))))+364*(YEAR(J230)-i_startyear)</f>
        <v>35</v>
      </c>
      <c r="L230" s="504">
        <f>DATE(i_startyear,MONTH(MIN($N$743:$U$745)-21),DAY(MIN($N$743:$U$745)-21))</f>
        <v>43824</v>
      </c>
      <c r="M230" s="1029">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outlineLevel="2" x14ac:dyDescent="0.25">
      <c r="A231" s="376"/>
      <c r="B231" s="385"/>
      <c r="C231" s="378">
        <f t="shared" si="24"/>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outlineLevel="2" x14ac:dyDescent="0.25">
      <c r="A232" s="376"/>
      <c r="B232" s="385"/>
      <c r="C232" s="378">
        <f t="shared" si="24"/>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438</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425</v>
      </c>
      <c r="F242" s="454"/>
      <c r="G242" s="390"/>
      <c r="H242" s="857"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427</v>
      </c>
      <c r="F243" s="457">
        <v>1</v>
      </c>
      <c r="G243" s="394"/>
      <c r="H243" s="395" t="s">
        <v>536</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468</v>
      </c>
      <c r="L247" s="461"/>
      <c r="M247" s="461"/>
      <c r="N247" s="461" t="s">
        <v>469</v>
      </c>
      <c r="O247" s="461"/>
      <c r="P247" s="461"/>
      <c r="Q247" s="461"/>
      <c r="R247" s="461" t="s">
        <v>471</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537</v>
      </c>
      <c r="M248" s="450" t="s">
        <v>4</v>
      </c>
      <c r="N248" s="450" t="s">
        <v>538</v>
      </c>
      <c r="O248" s="450" t="s">
        <v>539</v>
      </c>
      <c r="P248" s="450" t="s">
        <v>540</v>
      </c>
      <c r="Q248" s="450" t="s">
        <v>541</v>
      </c>
      <c r="R248" s="450" t="s">
        <v>538</v>
      </c>
      <c r="S248" s="450" t="s">
        <v>539</v>
      </c>
      <c r="T248" s="450" t="s">
        <v>540</v>
      </c>
      <c r="U248" s="450" t="s">
        <v>541</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431</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x14ac:dyDescent="0.25">
      <c r="A250" s="376"/>
      <c r="B250" s="385"/>
      <c r="C250" s="378">
        <f>INT(MAX($C$254:$C$367))</f>
        <v>4</v>
      </c>
      <c r="D250" s="403"/>
      <c r="E250" s="460"/>
      <c r="F250" s="460"/>
      <c r="G250" s="403"/>
      <c r="H250" s="460" t="s">
        <v>542</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outlineLevel="4" x14ac:dyDescent="0.25">
      <c r="A251" s="376"/>
      <c r="B251" s="385" t="s">
        <v>432</v>
      </c>
      <c r="C251" s="378">
        <f>INT(MAX($C$254:$C$367))+1</f>
        <v>5</v>
      </c>
      <c r="D251" s="403" t="s">
        <v>433</v>
      </c>
      <c r="E251" s="460"/>
      <c r="F251" s="460"/>
      <c r="G251" s="403"/>
      <c r="H251" s="460" t="s">
        <v>543</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outlineLevel="4" x14ac:dyDescent="0.25">
      <c r="A252" s="376"/>
      <c r="B252" s="385" t="s">
        <v>432</v>
      </c>
      <c r="C252" s="378">
        <f>INT(MAX($C$254:$C$367))+1</f>
        <v>5</v>
      </c>
      <c r="D252" s="403" t="s">
        <v>433</v>
      </c>
      <c r="E252" s="460"/>
      <c r="F252" s="460"/>
      <c r="G252" s="403"/>
      <c r="H252" s="460" t="s">
        <v>1097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544</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434</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545</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546</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438</v>
      </c>
      <c r="AP258" s="388"/>
      <c r="AQ258" s="376"/>
      <c r="AR258" s="376"/>
      <c r="AS258" s="376"/>
    </row>
    <row r="259" spans="1:45" outlineLevel="1" x14ac:dyDescent="0.25">
      <c r="A259" s="376"/>
      <c r="B259" s="385"/>
      <c r="C259" s="378">
        <f>INT($C$242)+1</f>
        <v>2</v>
      </c>
      <c r="D259" s="403"/>
      <c r="E259" s="460"/>
      <c r="F259" s="460"/>
      <c r="G259" s="403"/>
      <c r="H259" s="463" t="s">
        <v>547</v>
      </c>
      <c r="I259" s="391" t="s">
        <v>548</v>
      </c>
      <c r="J259" s="466"/>
      <c r="K259" s="391" t="s">
        <v>549</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434</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878</v>
      </c>
      <c r="I261" s="468" t="b">
        <v>0</v>
      </c>
      <c r="J261" s="425" t="b">
        <v>1</v>
      </c>
      <c r="K261" s="469">
        <f t="shared" ref="K261:Q261" si="26">DATE($I$264,MONTH(INDEX($N$270:$Q$270,1,K$250+1)),DAY(INDEX($N$270:$Q$270,1,K$250+1)))</f>
        <v>43586</v>
      </c>
      <c r="L261" s="469">
        <f t="shared" si="26"/>
        <v>43586</v>
      </c>
      <c r="M261" s="469">
        <f t="shared" si="26"/>
        <v>43586</v>
      </c>
      <c r="N261" s="469">
        <f t="shared" si="26"/>
        <v>43586</v>
      </c>
      <c r="O261" s="469">
        <f t="shared" si="26"/>
        <v>43586</v>
      </c>
      <c r="P261" s="469">
        <f t="shared" si="26"/>
        <v>43586</v>
      </c>
      <c r="Q261" s="469">
        <f t="shared" si="26"/>
        <v>43586</v>
      </c>
      <c r="R261" s="408"/>
      <c r="S261" s="408"/>
      <c r="T261" s="408"/>
      <c r="U261" s="408"/>
      <c r="V261" s="408"/>
      <c r="W261" s="430"/>
      <c r="X261" s="430"/>
      <c r="Y261" s="430"/>
      <c r="Z261" s="430"/>
      <c r="AA261" s="430"/>
      <c r="AB261" s="408"/>
      <c r="AC261" s="1077" t="s">
        <v>551</v>
      </c>
      <c r="AD261" s="1078"/>
      <c r="AE261" s="1078"/>
      <c r="AF261" s="1079"/>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5" t="s">
        <v>877</v>
      </c>
      <c r="I262" s="468" t="b">
        <v>0</v>
      </c>
      <c r="J262" s="425" t="b">
        <v>1</v>
      </c>
      <c r="K262" s="472">
        <f>DATE($I$264,MONTH(INDEX($N$278:$Q$278,1,K$250+1)),DAY(INDEX($N$278:$Q$278,1,K$250+1)))</f>
        <v>43641</v>
      </c>
      <c r="L262" s="472">
        <f t="shared" ref="L262:Q262" si="27">DATE($I$264,MONTH(INDEX($N$278:$Q$278,1,L$250+1)),DAY(INDEX($N$278:$Q$278,1,L$250+1)))</f>
        <v>43641</v>
      </c>
      <c r="M262" s="472">
        <f t="shared" si="27"/>
        <v>43641</v>
      </c>
      <c r="N262" s="472">
        <f t="shared" si="27"/>
        <v>43641</v>
      </c>
      <c r="O262" s="472">
        <f t="shared" si="27"/>
        <v>43641</v>
      </c>
      <c r="P262" s="472">
        <f t="shared" si="27"/>
        <v>43641</v>
      </c>
      <c r="Q262" s="472">
        <f t="shared" si="27"/>
        <v>43641</v>
      </c>
      <c r="R262" s="408"/>
      <c r="S262" s="408"/>
      <c r="T262" s="408"/>
      <c r="U262" s="408"/>
      <c r="V262" s="408"/>
      <c r="W262" s="430"/>
      <c r="X262" s="430"/>
      <c r="Y262" s="430"/>
      <c r="Z262" s="430"/>
      <c r="AA262" s="430"/>
      <c r="AB262" s="408"/>
      <c r="AC262" s="1080"/>
      <c r="AD262" s="1081"/>
      <c r="AE262" s="1081"/>
      <c r="AF262" s="1082"/>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876</v>
      </c>
      <c r="I263" s="471" t="b">
        <f>NOT(OR(I261,I262))</f>
        <v>1</v>
      </c>
      <c r="J263" s="425" t="b">
        <v>1</v>
      </c>
      <c r="K263" s="482">
        <f t="shared" ref="K263:Q263" si="28">DATE($I$264,MONTH(INDEX($N$286:$Q$286,1,K$250+1)),DAY(INDEX($N$286:$Q$286,1,K$250+1)))</f>
        <v>43684</v>
      </c>
      <c r="L263" s="482">
        <f t="shared" si="28"/>
        <v>43684</v>
      </c>
      <c r="M263" s="482">
        <f t="shared" si="28"/>
        <v>43684</v>
      </c>
      <c r="N263" s="482">
        <f t="shared" si="28"/>
        <v>43684</v>
      </c>
      <c r="O263" s="482">
        <f t="shared" si="28"/>
        <v>43684</v>
      </c>
      <c r="P263" s="482">
        <f t="shared" si="28"/>
        <v>43684</v>
      </c>
      <c r="Q263" s="482">
        <f t="shared" si="28"/>
        <v>43684</v>
      </c>
      <c r="R263" s="408"/>
      <c r="S263" s="408"/>
      <c r="T263" s="408"/>
      <c r="U263" s="408"/>
      <c r="V263" s="408"/>
      <c r="W263" s="424"/>
      <c r="X263" s="424"/>
      <c r="Y263" s="424"/>
      <c r="Z263" s="424"/>
      <c r="AA263" s="424"/>
      <c r="AB263" s="424"/>
      <c r="AC263" s="1083"/>
      <c r="AD263" s="1084"/>
      <c r="AE263" s="1084"/>
      <c r="AF263" s="1085"/>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552</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77" t="s">
        <v>1162</v>
      </c>
      <c r="AD264" s="1078"/>
      <c r="AE264" s="1078"/>
      <c r="AF264" s="1079"/>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553</v>
      </c>
      <c r="I265" s="408">
        <f>YEAR(MIN(N261:Q263)+MIN(R364:U366))</f>
        <v>2019</v>
      </c>
      <c r="J265" s="408"/>
      <c r="K265" s="408"/>
      <c r="L265" s="408"/>
      <c r="M265" s="408"/>
      <c r="N265" s="408"/>
      <c r="O265" s="408"/>
      <c r="P265" s="408"/>
      <c r="Q265" s="408"/>
      <c r="R265" s="408"/>
      <c r="S265" s="408"/>
      <c r="T265" s="408"/>
      <c r="U265" s="408"/>
      <c r="V265" s="408"/>
      <c r="W265" s="996" t="s">
        <v>550</v>
      </c>
      <c r="X265" s="408"/>
      <c r="Y265" s="408"/>
      <c r="Z265" s="408"/>
      <c r="AA265" s="408"/>
      <c r="AB265" s="408"/>
      <c r="AC265" s="1083"/>
      <c r="AD265" s="1084"/>
      <c r="AE265" s="1084"/>
      <c r="AF265" s="1085"/>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554</v>
      </c>
      <c r="F266" s="460"/>
      <c r="G266" s="403"/>
      <c r="H266" s="473" t="s">
        <v>555</v>
      </c>
      <c r="I266" s="431" t="s">
        <v>556</v>
      </c>
      <c r="J266" s="474"/>
      <c r="K266" s="411">
        <f>COUNTA($H$267:$H$322)</f>
        <v>3</v>
      </c>
      <c r="L266" s="411">
        <f>COUNTA($I$267:$I$322)/K266</f>
        <v>8</v>
      </c>
      <c r="M266" s="475">
        <v>-8</v>
      </c>
      <c r="N266" s="431" t="s">
        <v>838</v>
      </c>
      <c r="O266" s="431"/>
      <c r="P266" s="431"/>
      <c r="Q266" s="431"/>
      <c r="R266" s="431" t="s">
        <v>557</v>
      </c>
      <c r="S266" s="431"/>
      <c r="T266" s="431"/>
      <c r="U266" s="431"/>
      <c r="V266" s="408"/>
      <c r="W266" s="476" t="s">
        <v>558</v>
      </c>
      <c r="X266" s="476" t="s">
        <v>559</v>
      </c>
      <c r="Y266" s="476" t="s">
        <v>560</v>
      </c>
      <c r="Z266" s="476" t="s">
        <v>561</v>
      </c>
      <c r="AA266" s="477"/>
      <c r="AB266" s="408"/>
      <c r="AC266" s="476" t="s">
        <v>558</v>
      </c>
      <c r="AD266" s="476" t="s">
        <v>559</v>
      </c>
      <c r="AE266" s="476" t="s">
        <v>560</v>
      </c>
      <c r="AF266" s="476" t="s">
        <v>561</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562</v>
      </c>
      <c r="K267" s="480"/>
      <c r="L267" s="480"/>
      <c r="M267" s="408"/>
      <c r="N267" s="481">
        <v>43952</v>
      </c>
      <c r="O267" s="481">
        <v>43952</v>
      </c>
      <c r="P267" s="481">
        <v>43952</v>
      </c>
      <c r="Q267" s="481">
        <v>43952</v>
      </c>
      <c r="R267" s="482">
        <f t="shared" ref="R267:U290" si="29">DATE($I$264,MONTH(INDEX($N267:$Q267,1,R$250+1)),DAY(INDEX($N267:$Q267,1,R$250+1)))</f>
        <v>43586</v>
      </c>
      <c r="S267" s="482">
        <f t="shared" si="29"/>
        <v>43586</v>
      </c>
      <c r="T267" s="482">
        <f t="shared" si="29"/>
        <v>43586</v>
      </c>
      <c r="U267" s="482">
        <f t="shared" si="29"/>
        <v>43586</v>
      </c>
      <c r="V267" s="408"/>
      <c r="W267" s="483">
        <f>((N267-150)-INDEX(N$261:N$263,$E267,1))/30.5</f>
        <v>7.081967213114754</v>
      </c>
      <c r="X267" s="483">
        <f t="shared" ref="X267:X290" si="30">((O267-150)-INDEX(O$261:O$263,$E267,1))/30.5</f>
        <v>7.081967213114754</v>
      </c>
      <c r="Y267" s="483">
        <f t="shared" ref="Y267:Y290" si="31">((P267-150)-INDEX(P$261:P$263,$E267,1))/30.5</f>
        <v>7.081967213114754</v>
      </c>
      <c r="Z267" s="483">
        <f t="shared" ref="Z267:Z290" si="32">((Q267-150)-INDEX(Q$261:Q$263,$E267,1))/30.5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563</v>
      </c>
      <c r="K268" s="480"/>
      <c r="L268" s="480"/>
      <c r="M268" s="408"/>
      <c r="N268" s="481">
        <v>44317</v>
      </c>
      <c r="O268" s="481">
        <v>44317</v>
      </c>
      <c r="P268" s="481">
        <v>44317</v>
      </c>
      <c r="Q268" s="481">
        <v>44317</v>
      </c>
      <c r="R268" s="482">
        <f t="shared" si="29"/>
        <v>43586</v>
      </c>
      <c r="S268" s="482">
        <f t="shared" si="29"/>
        <v>43586</v>
      </c>
      <c r="T268" s="482">
        <f t="shared" si="29"/>
        <v>43586</v>
      </c>
      <c r="U268" s="482">
        <f t="shared" si="29"/>
        <v>43586</v>
      </c>
      <c r="V268" s="408"/>
      <c r="W268" s="489">
        <f t="shared" ref="W268:W290" si="33">((N268-150)-INDEX(N$261:N$263,$E268,1))/30.5</f>
        <v>19.049180327868854</v>
      </c>
      <c r="X268" s="489">
        <f t="shared" si="30"/>
        <v>19.049180327868854</v>
      </c>
      <c r="Y268" s="489">
        <f t="shared" si="31"/>
        <v>19.049180327868854</v>
      </c>
      <c r="Z268" s="489">
        <f t="shared" si="32"/>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4">INT($C$242+3)</f>
        <v>4</v>
      </c>
      <c r="D269" s="403"/>
      <c r="E269" s="460">
        <v>1</v>
      </c>
      <c r="F269" s="460"/>
      <c r="G269" s="403"/>
      <c r="H269" s="408"/>
      <c r="I269" s="478">
        <v>2</v>
      </c>
      <c r="J269" s="494" t="s">
        <v>564</v>
      </c>
      <c r="K269" s="495"/>
      <c r="L269" s="408"/>
      <c r="M269" s="408"/>
      <c r="N269" s="496">
        <f t="shared" ref="N269:Q274" si="35">DATEVALUE(DAY(N268)&amp;"/"&amp;MONTH(N268)&amp;"/"&amp;YEAR(N268)+1)</f>
        <v>44682</v>
      </c>
      <c r="O269" s="496">
        <f t="shared" si="35"/>
        <v>44682</v>
      </c>
      <c r="P269" s="496">
        <f t="shared" si="35"/>
        <v>44682</v>
      </c>
      <c r="Q269" s="496">
        <f t="shared" si="35"/>
        <v>44682</v>
      </c>
      <c r="R269" s="482">
        <f t="shared" si="29"/>
        <v>43586</v>
      </c>
      <c r="S269" s="482">
        <f t="shared" si="29"/>
        <v>43586</v>
      </c>
      <c r="T269" s="482">
        <f t="shared" si="29"/>
        <v>43586</v>
      </c>
      <c r="U269" s="482">
        <f t="shared" si="29"/>
        <v>43586</v>
      </c>
      <c r="V269" s="408"/>
      <c r="W269" s="489">
        <f t="shared" si="33"/>
        <v>31.016393442622952</v>
      </c>
      <c r="X269" s="489">
        <f t="shared" si="30"/>
        <v>31.016393442622952</v>
      </c>
      <c r="Y269" s="489">
        <f t="shared" si="31"/>
        <v>31.016393442622952</v>
      </c>
      <c r="Z269" s="489">
        <f t="shared" si="32"/>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4"/>
        <v>4</v>
      </c>
      <c r="D270" s="403"/>
      <c r="E270" s="460">
        <v>1</v>
      </c>
      <c r="F270" s="460"/>
      <c r="G270" s="403"/>
      <c r="H270" s="408"/>
      <c r="I270" s="408">
        <v>3</v>
      </c>
      <c r="J270" s="407" t="s">
        <v>565</v>
      </c>
      <c r="K270" s="408"/>
      <c r="L270" s="408"/>
      <c r="M270" s="408"/>
      <c r="N270" s="496">
        <f t="shared" si="35"/>
        <v>45047</v>
      </c>
      <c r="O270" s="496">
        <f t="shared" si="35"/>
        <v>45047</v>
      </c>
      <c r="P270" s="496">
        <f t="shared" si="35"/>
        <v>45047</v>
      </c>
      <c r="Q270" s="496">
        <f t="shared" si="35"/>
        <v>45047</v>
      </c>
      <c r="R270" s="482">
        <f t="shared" si="29"/>
        <v>43586</v>
      </c>
      <c r="S270" s="482">
        <f t="shared" si="29"/>
        <v>43586</v>
      </c>
      <c r="T270" s="482">
        <f t="shared" si="29"/>
        <v>43586</v>
      </c>
      <c r="U270" s="482">
        <f t="shared" si="29"/>
        <v>43586</v>
      </c>
      <c r="V270" s="408"/>
      <c r="W270" s="489">
        <f t="shared" si="33"/>
        <v>42.983606557377051</v>
      </c>
      <c r="X270" s="489">
        <f t="shared" si="30"/>
        <v>42.983606557377051</v>
      </c>
      <c r="Y270" s="489">
        <f t="shared" si="31"/>
        <v>42.983606557377051</v>
      </c>
      <c r="Z270" s="489">
        <f t="shared" si="32"/>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4"/>
        <v>4</v>
      </c>
      <c r="D271" s="403"/>
      <c r="E271" s="460">
        <v>1</v>
      </c>
      <c r="F271" s="460"/>
      <c r="G271" s="403"/>
      <c r="H271" s="408"/>
      <c r="I271" s="408">
        <v>4</v>
      </c>
      <c r="J271" s="408" t="s">
        <v>566</v>
      </c>
      <c r="K271" s="408"/>
      <c r="L271" s="408"/>
      <c r="M271" s="408"/>
      <c r="N271" s="496">
        <f t="shared" si="35"/>
        <v>45413</v>
      </c>
      <c r="O271" s="496">
        <f t="shared" si="35"/>
        <v>45413</v>
      </c>
      <c r="P271" s="496">
        <f t="shared" si="35"/>
        <v>45413</v>
      </c>
      <c r="Q271" s="496">
        <f t="shared" si="35"/>
        <v>45413</v>
      </c>
      <c r="R271" s="482">
        <f t="shared" si="29"/>
        <v>43586</v>
      </c>
      <c r="S271" s="482">
        <f>DATE($I$264,MONTH(INDEX($N271:$Q271,1,S$250+1)),DAY(INDEX($N271:$Q271,1,S$250+1)))</f>
        <v>43586</v>
      </c>
      <c r="T271" s="482">
        <f t="shared" si="29"/>
        <v>43586</v>
      </c>
      <c r="U271" s="482">
        <f t="shared" si="29"/>
        <v>43586</v>
      </c>
      <c r="V271" s="408"/>
      <c r="W271" s="489">
        <f t="shared" si="33"/>
        <v>54.983606557377051</v>
      </c>
      <c r="X271" s="489">
        <f t="shared" si="30"/>
        <v>54.983606557377051</v>
      </c>
      <c r="Y271" s="489">
        <f t="shared" si="31"/>
        <v>54.983606557377051</v>
      </c>
      <c r="Z271" s="489">
        <f t="shared" si="32"/>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4"/>
        <v>4</v>
      </c>
      <c r="D272" s="403"/>
      <c r="E272" s="460">
        <v>1</v>
      </c>
      <c r="F272" s="460"/>
      <c r="G272" s="403"/>
      <c r="H272" s="408"/>
      <c r="I272" s="408">
        <v>5</v>
      </c>
      <c r="J272" s="408" t="s">
        <v>567</v>
      </c>
      <c r="K272" s="408"/>
      <c r="L272" s="408"/>
      <c r="M272" s="408"/>
      <c r="N272" s="496">
        <f t="shared" si="35"/>
        <v>45778</v>
      </c>
      <c r="O272" s="496">
        <f t="shared" si="35"/>
        <v>45778</v>
      </c>
      <c r="P272" s="496">
        <f t="shared" si="35"/>
        <v>45778</v>
      </c>
      <c r="Q272" s="496">
        <f t="shared" si="35"/>
        <v>45778</v>
      </c>
      <c r="R272" s="482">
        <f t="shared" si="29"/>
        <v>43586</v>
      </c>
      <c r="S272" s="482">
        <f>DATE($I$264,MONTH(INDEX($N272:$Q272,1,S$250+1)),DAY(INDEX($N272:$Q272,1,S$250+1)))</f>
        <v>43586</v>
      </c>
      <c r="T272" s="482">
        <f t="shared" si="29"/>
        <v>43586</v>
      </c>
      <c r="U272" s="482">
        <f t="shared" si="29"/>
        <v>43586</v>
      </c>
      <c r="V272" s="408"/>
      <c r="W272" s="489">
        <f t="shared" si="33"/>
        <v>66.950819672131146</v>
      </c>
      <c r="X272" s="489">
        <f t="shared" si="30"/>
        <v>66.950819672131146</v>
      </c>
      <c r="Y272" s="489">
        <f t="shared" si="31"/>
        <v>66.950819672131146</v>
      </c>
      <c r="Z272" s="489">
        <f t="shared" si="32"/>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4"/>
        <v>4</v>
      </c>
      <c r="D273" s="403"/>
      <c r="E273" s="460">
        <v>1</v>
      </c>
      <c r="F273" s="460"/>
      <c r="G273" s="403"/>
      <c r="H273" s="408"/>
      <c r="I273" s="408">
        <v>6</v>
      </c>
      <c r="J273" s="408" t="s">
        <v>568</v>
      </c>
      <c r="K273" s="408"/>
      <c r="L273" s="408"/>
      <c r="M273" s="408"/>
      <c r="N273" s="496">
        <f t="shared" si="35"/>
        <v>46143</v>
      </c>
      <c r="O273" s="496">
        <f t="shared" si="35"/>
        <v>46143</v>
      </c>
      <c r="P273" s="496">
        <f t="shared" si="35"/>
        <v>46143</v>
      </c>
      <c r="Q273" s="496">
        <f t="shared" si="35"/>
        <v>46143</v>
      </c>
      <c r="R273" s="482">
        <f t="shared" si="29"/>
        <v>43586</v>
      </c>
      <c r="S273" s="482">
        <f t="shared" si="29"/>
        <v>43586</v>
      </c>
      <c r="T273" s="482">
        <f t="shared" si="29"/>
        <v>43586</v>
      </c>
      <c r="U273" s="482">
        <f t="shared" si="29"/>
        <v>43586</v>
      </c>
      <c r="V273" s="408"/>
      <c r="W273" s="489">
        <f t="shared" si="33"/>
        <v>78.918032786885249</v>
      </c>
      <c r="X273" s="489">
        <f t="shared" si="30"/>
        <v>78.918032786885249</v>
      </c>
      <c r="Y273" s="489">
        <f t="shared" si="31"/>
        <v>78.918032786885249</v>
      </c>
      <c r="Z273" s="489">
        <f t="shared" si="32"/>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4"/>
        <v>4</v>
      </c>
      <c r="D274" s="403"/>
      <c r="E274" s="460">
        <v>1</v>
      </c>
      <c r="F274" s="460"/>
      <c r="G274" s="403"/>
      <c r="H274" s="408"/>
      <c r="I274" s="408">
        <v>7</v>
      </c>
      <c r="J274" s="408" t="s">
        <v>569</v>
      </c>
      <c r="K274" s="408"/>
      <c r="L274" s="408"/>
      <c r="M274" s="408"/>
      <c r="N274" s="496">
        <f t="shared" si="35"/>
        <v>46508</v>
      </c>
      <c r="O274" s="496">
        <f t="shared" si="35"/>
        <v>46508</v>
      </c>
      <c r="P274" s="496">
        <f t="shared" si="35"/>
        <v>46508</v>
      </c>
      <c r="Q274" s="496">
        <f t="shared" si="35"/>
        <v>46508</v>
      </c>
      <c r="R274" s="482">
        <f t="shared" si="29"/>
        <v>43586</v>
      </c>
      <c r="S274" s="482">
        <f t="shared" si="29"/>
        <v>43586</v>
      </c>
      <c r="T274" s="482">
        <f t="shared" si="29"/>
        <v>43586</v>
      </c>
      <c r="U274" s="482">
        <f t="shared" si="29"/>
        <v>43586</v>
      </c>
      <c r="V274" s="408"/>
      <c r="W274" s="497">
        <f t="shared" si="33"/>
        <v>90.885245901639351</v>
      </c>
      <c r="X274" s="497">
        <f t="shared" si="30"/>
        <v>90.885245901639351</v>
      </c>
      <c r="Y274" s="497">
        <f t="shared" si="31"/>
        <v>90.885245901639351</v>
      </c>
      <c r="Z274" s="497">
        <f t="shared" si="32"/>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562</v>
      </c>
      <c r="K275" s="480"/>
      <c r="L275" s="480"/>
      <c r="M275" s="408"/>
      <c r="N275" s="481">
        <v>44007</v>
      </c>
      <c r="O275" s="481">
        <v>44007</v>
      </c>
      <c r="P275" s="481">
        <v>44007</v>
      </c>
      <c r="Q275" s="481">
        <v>44007</v>
      </c>
      <c r="R275" s="482">
        <f t="shared" si="29"/>
        <v>43641</v>
      </c>
      <c r="S275" s="482">
        <f t="shared" si="29"/>
        <v>43641</v>
      </c>
      <c r="T275" s="482">
        <f t="shared" si="29"/>
        <v>43641</v>
      </c>
      <c r="U275" s="482">
        <f t="shared" si="29"/>
        <v>43641</v>
      </c>
      <c r="V275" s="408"/>
      <c r="W275" s="483">
        <f t="shared" si="33"/>
        <v>7.081967213114754</v>
      </c>
      <c r="X275" s="483">
        <f t="shared" si="30"/>
        <v>7.081967213114754</v>
      </c>
      <c r="Y275" s="483">
        <f t="shared" si="31"/>
        <v>7.081967213114754</v>
      </c>
      <c r="Z275" s="483">
        <f t="shared" si="32"/>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563</v>
      </c>
      <c r="K276" s="480"/>
      <c r="L276" s="480"/>
      <c r="M276" s="408"/>
      <c r="N276" s="481">
        <v>44372</v>
      </c>
      <c r="O276" s="481">
        <v>44372</v>
      </c>
      <c r="P276" s="481">
        <v>44372</v>
      </c>
      <c r="Q276" s="481">
        <v>44372</v>
      </c>
      <c r="R276" s="482">
        <f t="shared" si="29"/>
        <v>43641</v>
      </c>
      <c r="S276" s="482">
        <f t="shared" si="29"/>
        <v>43641</v>
      </c>
      <c r="T276" s="482">
        <f t="shared" si="29"/>
        <v>43641</v>
      </c>
      <c r="U276" s="482">
        <f t="shared" si="29"/>
        <v>43641</v>
      </c>
      <c r="V276" s="408"/>
      <c r="W276" s="489">
        <f t="shared" si="33"/>
        <v>19.049180327868854</v>
      </c>
      <c r="X276" s="489">
        <f t="shared" si="30"/>
        <v>19.049180327868854</v>
      </c>
      <c r="Y276" s="489">
        <f t="shared" si="31"/>
        <v>19.049180327868854</v>
      </c>
      <c r="Z276" s="489">
        <f t="shared" si="32"/>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6">INT($C$242+3)</f>
        <v>4</v>
      </c>
      <c r="D277" s="403"/>
      <c r="E277" s="460">
        <v>2</v>
      </c>
      <c r="F277" s="460"/>
      <c r="G277" s="403"/>
      <c r="H277" s="408"/>
      <c r="I277" s="408">
        <v>2</v>
      </c>
      <c r="J277" s="488" t="s">
        <v>570</v>
      </c>
      <c r="K277" s="408"/>
      <c r="L277" s="408"/>
      <c r="M277" s="408"/>
      <c r="N277" s="496">
        <f t="shared" ref="N277:Q277" si="37">DATEVALUE(DAY(N276)&amp;"/"&amp;MONTH(N276)&amp;"/"&amp;YEAR(N276)+1)</f>
        <v>44737</v>
      </c>
      <c r="O277" s="496">
        <f t="shared" si="37"/>
        <v>44737</v>
      </c>
      <c r="P277" s="496">
        <f t="shared" si="37"/>
        <v>44737</v>
      </c>
      <c r="Q277" s="496">
        <f t="shared" si="37"/>
        <v>44737</v>
      </c>
      <c r="R277" s="482">
        <f t="shared" si="29"/>
        <v>43641</v>
      </c>
      <c r="S277" s="482">
        <f t="shared" si="29"/>
        <v>43641</v>
      </c>
      <c r="T277" s="482">
        <f t="shared" si="29"/>
        <v>43641</v>
      </c>
      <c r="U277" s="482">
        <f t="shared" si="29"/>
        <v>43641</v>
      </c>
      <c r="V277" s="408"/>
      <c r="W277" s="489">
        <f t="shared" si="33"/>
        <v>31.016393442622952</v>
      </c>
      <c r="X277" s="489">
        <f t="shared" si="30"/>
        <v>31.016393442622952</v>
      </c>
      <c r="Y277" s="489">
        <f t="shared" si="31"/>
        <v>31.016393442622952</v>
      </c>
      <c r="Z277" s="489">
        <f t="shared" si="32"/>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6"/>
        <v>4</v>
      </c>
      <c r="D278" s="403"/>
      <c r="E278" s="460">
        <v>2</v>
      </c>
      <c r="F278" s="460"/>
      <c r="G278" s="403"/>
      <c r="H278" s="408"/>
      <c r="I278" s="408">
        <v>3</v>
      </c>
      <c r="J278" s="488" t="s">
        <v>571</v>
      </c>
      <c r="K278" s="408"/>
      <c r="L278" s="408"/>
      <c r="M278" s="408"/>
      <c r="N278" s="496">
        <f t="shared" ref="N278:Q278" si="38">DATEVALUE(DAY(N277)&amp;"/"&amp;MONTH(N277)&amp;"/"&amp;YEAR(N277)+1)</f>
        <v>45102</v>
      </c>
      <c r="O278" s="496">
        <f t="shared" si="38"/>
        <v>45102</v>
      </c>
      <c r="P278" s="496">
        <f t="shared" si="38"/>
        <v>45102</v>
      </c>
      <c r="Q278" s="496">
        <f t="shared" si="38"/>
        <v>45102</v>
      </c>
      <c r="R278" s="482">
        <f t="shared" si="29"/>
        <v>43641</v>
      </c>
      <c r="S278" s="482">
        <f t="shared" si="29"/>
        <v>43641</v>
      </c>
      <c r="T278" s="482">
        <f t="shared" si="29"/>
        <v>43641</v>
      </c>
      <c r="U278" s="482">
        <f t="shared" si="29"/>
        <v>43641</v>
      </c>
      <c r="V278" s="408"/>
      <c r="W278" s="489">
        <f t="shared" si="33"/>
        <v>42.983606557377051</v>
      </c>
      <c r="X278" s="489">
        <f t="shared" si="30"/>
        <v>42.983606557377051</v>
      </c>
      <c r="Y278" s="489">
        <f t="shared" si="31"/>
        <v>42.983606557377051</v>
      </c>
      <c r="Z278" s="489">
        <f t="shared" si="32"/>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6"/>
        <v>4</v>
      </c>
      <c r="D279" s="403"/>
      <c r="E279" s="460">
        <v>2</v>
      </c>
      <c r="F279" s="460"/>
      <c r="G279" s="403"/>
      <c r="H279" s="408"/>
      <c r="I279" s="408">
        <v>4</v>
      </c>
      <c r="J279" s="488" t="s">
        <v>572</v>
      </c>
      <c r="K279" s="408"/>
      <c r="L279" s="408"/>
      <c r="M279" s="408"/>
      <c r="N279" s="496">
        <f t="shared" ref="N279:Q279" si="39">DATEVALUE(DAY(N278)&amp;"/"&amp;MONTH(N278)&amp;"/"&amp;YEAR(N278)+1)</f>
        <v>45468</v>
      </c>
      <c r="O279" s="496">
        <f t="shared" si="39"/>
        <v>45468</v>
      </c>
      <c r="P279" s="496">
        <f t="shared" si="39"/>
        <v>45468</v>
      </c>
      <c r="Q279" s="496">
        <f t="shared" si="39"/>
        <v>45468</v>
      </c>
      <c r="R279" s="482">
        <f t="shared" si="29"/>
        <v>43641</v>
      </c>
      <c r="S279" s="482">
        <f t="shared" si="29"/>
        <v>43641</v>
      </c>
      <c r="T279" s="482">
        <f t="shared" si="29"/>
        <v>43641</v>
      </c>
      <c r="U279" s="482">
        <f t="shared" si="29"/>
        <v>43641</v>
      </c>
      <c r="V279" s="408"/>
      <c r="W279" s="489">
        <f t="shared" si="33"/>
        <v>54.983606557377051</v>
      </c>
      <c r="X279" s="489">
        <f t="shared" si="30"/>
        <v>54.983606557377051</v>
      </c>
      <c r="Y279" s="489">
        <f t="shared" si="31"/>
        <v>54.983606557377051</v>
      </c>
      <c r="Z279" s="489">
        <f t="shared" si="32"/>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6"/>
        <v>4</v>
      </c>
      <c r="D280" s="403"/>
      <c r="E280" s="460">
        <v>2</v>
      </c>
      <c r="F280" s="460"/>
      <c r="G280" s="403"/>
      <c r="H280" s="408"/>
      <c r="I280" s="408">
        <v>5</v>
      </c>
      <c r="J280" s="488" t="s">
        <v>573</v>
      </c>
      <c r="K280" s="408"/>
      <c r="L280" s="408"/>
      <c r="M280" s="408"/>
      <c r="N280" s="496">
        <f t="shared" ref="N280:Q280" si="40">DATEVALUE(DAY(N279)&amp;"/"&amp;MONTH(N279)&amp;"/"&amp;YEAR(N279)+1)</f>
        <v>45833</v>
      </c>
      <c r="O280" s="496">
        <f t="shared" si="40"/>
        <v>45833</v>
      </c>
      <c r="P280" s="496">
        <f t="shared" si="40"/>
        <v>45833</v>
      </c>
      <c r="Q280" s="496">
        <f t="shared" si="40"/>
        <v>45833</v>
      </c>
      <c r="R280" s="482">
        <f t="shared" si="29"/>
        <v>43641</v>
      </c>
      <c r="S280" s="482">
        <f t="shared" si="29"/>
        <v>43641</v>
      </c>
      <c r="T280" s="482">
        <f t="shared" si="29"/>
        <v>43641</v>
      </c>
      <c r="U280" s="482">
        <f t="shared" si="29"/>
        <v>43641</v>
      </c>
      <c r="V280" s="408"/>
      <c r="W280" s="489">
        <f t="shared" si="33"/>
        <v>66.950819672131146</v>
      </c>
      <c r="X280" s="489">
        <f t="shared" si="30"/>
        <v>66.950819672131146</v>
      </c>
      <c r="Y280" s="489">
        <f t="shared" si="31"/>
        <v>66.950819672131146</v>
      </c>
      <c r="Z280" s="489">
        <f t="shared" si="32"/>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6"/>
        <v>4</v>
      </c>
      <c r="D281" s="403"/>
      <c r="E281" s="460">
        <v>2</v>
      </c>
      <c r="F281" s="460"/>
      <c r="G281" s="403"/>
      <c r="H281" s="408"/>
      <c r="I281" s="408">
        <v>6</v>
      </c>
      <c r="J281" s="488" t="s">
        <v>574</v>
      </c>
      <c r="K281" s="408"/>
      <c r="L281" s="408"/>
      <c r="M281" s="408"/>
      <c r="N281" s="496">
        <f t="shared" ref="N281:Q281" si="41">DATEVALUE(DAY(N280)&amp;"/"&amp;MONTH(N280)&amp;"/"&amp;YEAR(N280)+1)</f>
        <v>46198</v>
      </c>
      <c r="O281" s="496">
        <f t="shared" si="41"/>
        <v>46198</v>
      </c>
      <c r="P281" s="496">
        <f t="shared" si="41"/>
        <v>46198</v>
      </c>
      <c r="Q281" s="496">
        <f t="shared" si="41"/>
        <v>46198</v>
      </c>
      <c r="R281" s="482">
        <f t="shared" si="29"/>
        <v>43641</v>
      </c>
      <c r="S281" s="482">
        <f t="shared" si="29"/>
        <v>43641</v>
      </c>
      <c r="T281" s="482">
        <f t="shared" si="29"/>
        <v>43641</v>
      </c>
      <c r="U281" s="482">
        <f t="shared" si="29"/>
        <v>43641</v>
      </c>
      <c r="V281" s="408"/>
      <c r="W281" s="489">
        <f t="shared" si="33"/>
        <v>78.918032786885249</v>
      </c>
      <c r="X281" s="489">
        <f t="shared" si="30"/>
        <v>78.918032786885249</v>
      </c>
      <c r="Y281" s="489">
        <f t="shared" si="31"/>
        <v>78.918032786885249</v>
      </c>
      <c r="Z281" s="489">
        <f t="shared" si="32"/>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6"/>
        <v>4</v>
      </c>
      <c r="D282" s="403"/>
      <c r="E282" s="460">
        <v>2</v>
      </c>
      <c r="F282" s="460"/>
      <c r="G282" s="403"/>
      <c r="H282" s="408"/>
      <c r="I282" s="408">
        <v>7</v>
      </c>
      <c r="J282" s="737" t="s">
        <v>575</v>
      </c>
      <c r="K282" s="408"/>
      <c r="L282" s="408"/>
      <c r="M282" s="408"/>
      <c r="N282" s="496">
        <f t="shared" ref="N282:Q282" si="42">DATEVALUE(DAY(N281)&amp;"/"&amp;MONTH(N281)&amp;"/"&amp;YEAR(N281)+1)</f>
        <v>46563</v>
      </c>
      <c r="O282" s="496">
        <f t="shared" si="42"/>
        <v>46563</v>
      </c>
      <c r="P282" s="496">
        <f t="shared" si="42"/>
        <v>46563</v>
      </c>
      <c r="Q282" s="496">
        <f t="shared" si="42"/>
        <v>46563</v>
      </c>
      <c r="R282" s="482">
        <f t="shared" si="29"/>
        <v>43641</v>
      </c>
      <c r="S282" s="482">
        <f t="shared" si="29"/>
        <v>43641</v>
      </c>
      <c r="T282" s="482">
        <f t="shared" si="29"/>
        <v>43641</v>
      </c>
      <c r="U282" s="482">
        <f t="shared" si="29"/>
        <v>43641</v>
      </c>
      <c r="V282" s="408"/>
      <c r="W282" s="497">
        <f t="shared" si="33"/>
        <v>90.885245901639351</v>
      </c>
      <c r="X282" s="497">
        <f t="shared" si="30"/>
        <v>90.885245901639351</v>
      </c>
      <c r="Y282" s="497">
        <f t="shared" si="31"/>
        <v>90.885245901639351</v>
      </c>
      <c r="Z282" s="497">
        <f t="shared" si="32"/>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8" t="s">
        <v>562</v>
      </c>
      <c r="K283" s="736"/>
      <c r="L283" s="480"/>
      <c r="M283" s="408"/>
      <c r="N283" s="481">
        <v>44050</v>
      </c>
      <c r="O283" s="481">
        <v>44050</v>
      </c>
      <c r="P283" s="481">
        <v>44050</v>
      </c>
      <c r="Q283" s="481">
        <v>44050</v>
      </c>
      <c r="R283" s="482">
        <f t="shared" si="29"/>
        <v>43684</v>
      </c>
      <c r="S283" s="482">
        <f t="shared" si="29"/>
        <v>43684</v>
      </c>
      <c r="T283" s="482">
        <f t="shared" si="29"/>
        <v>43684</v>
      </c>
      <c r="U283" s="482">
        <f t="shared" si="29"/>
        <v>43684</v>
      </c>
      <c r="V283" s="408"/>
      <c r="W283" s="483">
        <f t="shared" si="33"/>
        <v>7.081967213114754</v>
      </c>
      <c r="X283" s="483">
        <f t="shared" si="30"/>
        <v>7.081967213114754</v>
      </c>
      <c r="Y283" s="483">
        <f t="shared" si="31"/>
        <v>7.081967213114754</v>
      </c>
      <c r="Z283" s="483">
        <f t="shared" si="32"/>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9" t="s">
        <v>563</v>
      </c>
      <c r="K284" s="736"/>
      <c r="L284" s="480"/>
      <c r="M284" s="408"/>
      <c r="N284" s="481">
        <v>44415</v>
      </c>
      <c r="O284" s="481">
        <v>44415</v>
      </c>
      <c r="P284" s="481">
        <v>44415</v>
      </c>
      <c r="Q284" s="481">
        <v>44415</v>
      </c>
      <c r="R284" s="482">
        <f t="shared" si="29"/>
        <v>43684</v>
      </c>
      <c r="S284" s="482">
        <f t="shared" si="29"/>
        <v>43684</v>
      </c>
      <c r="T284" s="482">
        <f t="shared" si="29"/>
        <v>43684</v>
      </c>
      <c r="U284" s="482">
        <f t="shared" si="29"/>
        <v>43684</v>
      </c>
      <c r="V284" s="408"/>
      <c r="W284" s="489">
        <f t="shared" si="33"/>
        <v>19.049180327868854</v>
      </c>
      <c r="X284" s="489">
        <f t="shared" si="30"/>
        <v>19.049180327868854</v>
      </c>
      <c r="Y284" s="489">
        <f t="shared" si="31"/>
        <v>19.049180327868854</v>
      </c>
      <c r="Z284" s="489">
        <f t="shared" si="32"/>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3">INT($C$242+3)</f>
        <v>4</v>
      </c>
      <c r="D285" s="403"/>
      <c r="E285" s="460">
        <v>3</v>
      </c>
      <c r="F285" s="460"/>
      <c r="G285" s="403"/>
      <c r="H285" s="408"/>
      <c r="I285" s="478">
        <v>2</v>
      </c>
      <c r="J285" s="739" t="s">
        <v>570</v>
      </c>
      <c r="K285" s="495"/>
      <c r="L285" s="408"/>
      <c r="M285" s="408"/>
      <c r="N285" s="496">
        <f t="shared" ref="N285:Q290" si="44">DATEVALUE(DAY(N284)&amp;"/"&amp;MONTH(N284)&amp;"/"&amp;YEAR(N284)+1)</f>
        <v>44780</v>
      </c>
      <c r="O285" s="496">
        <f t="shared" si="44"/>
        <v>44780</v>
      </c>
      <c r="P285" s="496">
        <f t="shared" si="44"/>
        <v>44780</v>
      </c>
      <c r="Q285" s="496">
        <f t="shared" si="44"/>
        <v>44780</v>
      </c>
      <c r="R285" s="482">
        <f t="shared" si="29"/>
        <v>43684</v>
      </c>
      <c r="S285" s="482">
        <f t="shared" si="29"/>
        <v>43684</v>
      </c>
      <c r="T285" s="482">
        <f t="shared" si="29"/>
        <v>43684</v>
      </c>
      <c r="U285" s="482">
        <f t="shared" si="29"/>
        <v>43684</v>
      </c>
      <c r="V285" s="408"/>
      <c r="W285" s="489">
        <f t="shared" si="33"/>
        <v>31.016393442622952</v>
      </c>
      <c r="X285" s="489">
        <f t="shared" si="30"/>
        <v>31.016393442622952</v>
      </c>
      <c r="Y285" s="489">
        <f t="shared" si="31"/>
        <v>31.016393442622952</v>
      </c>
      <c r="Z285" s="489">
        <f t="shared" si="32"/>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3"/>
        <v>4</v>
      </c>
      <c r="D286" s="403"/>
      <c r="E286" s="460">
        <v>3</v>
      </c>
      <c r="F286" s="460"/>
      <c r="G286" s="403"/>
      <c r="H286" s="408"/>
      <c r="I286" s="478">
        <v>3</v>
      </c>
      <c r="J286" s="739" t="s">
        <v>571</v>
      </c>
      <c r="K286" s="495"/>
      <c r="L286" s="408"/>
      <c r="M286" s="408"/>
      <c r="N286" s="496">
        <f t="shared" si="44"/>
        <v>45145</v>
      </c>
      <c r="O286" s="496">
        <f t="shared" si="44"/>
        <v>45145</v>
      </c>
      <c r="P286" s="496">
        <f t="shared" si="44"/>
        <v>45145</v>
      </c>
      <c r="Q286" s="496">
        <f t="shared" si="44"/>
        <v>45145</v>
      </c>
      <c r="R286" s="482">
        <f t="shared" si="29"/>
        <v>43684</v>
      </c>
      <c r="S286" s="482">
        <f t="shared" si="29"/>
        <v>43684</v>
      </c>
      <c r="T286" s="482">
        <f t="shared" si="29"/>
        <v>43684</v>
      </c>
      <c r="U286" s="482">
        <f t="shared" si="29"/>
        <v>43684</v>
      </c>
      <c r="V286" s="408"/>
      <c r="W286" s="489">
        <f t="shared" si="33"/>
        <v>42.983606557377051</v>
      </c>
      <c r="X286" s="489">
        <f t="shared" si="30"/>
        <v>42.983606557377051</v>
      </c>
      <c r="Y286" s="489">
        <f t="shared" si="31"/>
        <v>42.983606557377051</v>
      </c>
      <c r="Z286" s="489">
        <f t="shared" si="32"/>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3"/>
        <v>4</v>
      </c>
      <c r="D287" s="403"/>
      <c r="E287" s="460">
        <v>3</v>
      </c>
      <c r="F287" s="460"/>
      <c r="G287" s="403"/>
      <c r="H287" s="408"/>
      <c r="I287" s="478">
        <v>4</v>
      </c>
      <c r="J287" s="739" t="s">
        <v>572</v>
      </c>
      <c r="K287" s="495"/>
      <c r="L287" s="408"/>
      <c r="M287" s="408"/>
      <c r="N287" s="496">
        <f t="shared" si="44"/>
        <v>45511</v>
      </c>
      <c r="O287" s="496">
        <f t="shared" si="44"/>
        <v>45511</v>
      </c>
      <c r="P287" s="496">
        <f t="shared" si="44"/>
        <v>45511</v>
      </c>
      <c r="Q287" s="496">
        <f t="shared" si="44"/>
        <v>45511</v>
      </c>
      <c r="R287" s="482">
        <f t="shared" si="29"/>
        <v>43684</v>
      </c>
      <c r="S287" s="482">
        <f t="shared" si="29"/>
        <v>43684</v>
      </c>
      <c r="T287" s="482">
        <f t="shared" si="29"/>
        <v>43684</v>
      </c>
      <c r="U287" s="482">
        <f t="shared" si="29"/>
        <v>43684</v>
      </c>
      <c r="V287" s="408"/>
      <c r="W287" s="489">
        <f t="shared" si="33"/>
        <v>54.983606557377051</v>
      </c>
      <c r="X287" s="489">
        <f t="shared" si="30"/>
        <v>54.983606557377051</v>
      </c>
      <c r="Y287" s="489">
        <f t="shared" si="31"/>
        <v>54.983606557377051</v>
      </c>
      <c r="Z287" s="489">
        <f t="shared" si="32"/>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3"/>
        <v>4</v>
      </c>
      <c r="D288" s="403"/>
      <c r="E288" s="460">
        <v>3</v>
      </c>
      <c r="F288" s="460"/>
      <c r="G288" s="403"/>
      <c r="H288" s="408"/>
      <c r="I288" s="478">
        <v>5</v>
      </c>
      <c r="J288" s="739" t="s">
        <v>573</v>
      </c>
      <c r="K288" s="495"/>
      <c r="L288" s="408"/>
      <c r="M288" s="408"/>
      <c r="N288" s="496">
        <f t="shared" si="44"/>
        <v>45876</v>
      </c>
      <c r="O288" s="496">
        <f t="shared" si="44"/>
        <v>45876</v>
      </c>
      <c r="P288" s="496">
        <f t="shared" si="44"/>
        <v>45876</v>
      </c>
      <c r="Q288" s="496">
        <f t="shared" si="44"/>
        <v>45876</v>
      </c>
      <c r="R288" s="482">
        <f t="shared" si="29"/>
        <v>43684</v>
      </c>
      <c r="S288" s="482">
        <f t="shared" si="29"/>
        <v>43684</v>
      </c>
      <c r="T288" s="482">
        <f t="shared" si="29"/>
        <v>43684</v>
      </c>
      <c r="U288" s="482">
        <f t="shared" si="29"/>
        <v>43684</v>
      </c>
      <c r="V288" s="408"/>
      <c r="W288" s="489">
        <f t="shared" si="33"/>
        <v>66.950819672131146</v>
      </c>
      <c r="X288" s="489">
        <f t="shared" si="30"/>
        <v>66.950819672131146</v>
      </c>
      <c r="Y288" s="489">
        <f t="shared" si="31"/>
        <v>66.950819672131146</v>
      </c>
      <c r="Z288" s="489">
        <f t="shared" si="32"/>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outlineLevel="3" x14ac:dyDescent="0.25">
      <c r="A289" s="376"/>
      <c r="B289" s="385"/>
      <c r="C289" s="378">
        <f t="shared" si="43"/>
        <v>4</v>
      </c>
      <c r="D289" s="403"/>
      <c r="E289" s="460">
        <v>3</v>
      </c>
      <c r="F289" s="460"/>
      <c r="G289" s="403"/>
      <c r="H289" s="408"/>
      <c r="I289" s="478">
        <v>6</v>
      </c>
      <c r="J289" s="739" t="s">
        <v>574</v>
      </c>
      <c r="K289" s="495"/>
      <c r="L289" s="408"/>
      <c r="M289" s="408"/>
      <c r="N289" s="496">
        <f t="shared" si="44"/>
        <v>46241</v>
      </c>
      <c r="O289" s="496">
        <f t="shared" si="44"/>
        <v>46241</v>
      </c>
      <c r="P289" s="496">
        <f t="shared" si="44"/>
        <v>46241</v>
      </c>
      <c r="Q289" s="496">
        <f t="shared" si="44"/>
        <v>46241</v>
      </c>
      <c r="R289" s="482">
        <f t="shared" si="29"/>
        <v>43684</v>
      </c>
      <c r="S289" s="482">
        <f t="shared" si="29"/>
        <v>43684</v>
      </c>
      <c r="T289" s="482">
        <f t="shared" si="29"/>
        <v>43684</v>
      </c>
      <c r="U289" s="482">
        <f t="shared" si="29"/>
        <v>43684</v>
      </c>
      <c r="V289" s="408"/>
      <c r="W289" s="489">
        <f t="shared" si="33"/>
        <v>78.918032786885249</v>
      </c>
      <c r="X289" s="489">
        <f t="shared" si="30"/>
        <v>78.918032786885249</v>
      </c>
      <c r="Y289" s="489">
        <f t="shared" si="31"/>
        <v>78.918032786885249</v>
      </c>
      <c r="Z289" s="489">
        <f t="shared" si="32"/>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outlineLevel="3" x14ac:dyDescent="0.25">
      <c r="A290" s="376"/>
      <c r="B290" s="385"/>
      <c r="C290" s="378">
        <f t="shared" si="43"/>
        <v>4</v>
      </c>
      <c r="D290" s="403"/>
      <c r="E290" s="460">
        <v>3</v>
      </c>
      <c r="F290" s="460"/>
      <c r="G290" s="403"/>
      <c r="H290" s="408"/>
      <c r="I290" s="478">
        <v>7</v>
      </c>
      <c r="J290" s="739" t="s">
        <v>575</v>
      </c>
      <c r="K290" s="495"/>
      <c r="L290" s="408"/>
      <c r="M290" s="408"/>
      <c r="N290" s="496">
        <f t="shared" si="44"/>
        <v>46606</v>
      </c>
      <c r="O290" s="496">
        <f t="shared" si="44"/>
        <v>46606</v>
      </c>
      <c r="P290" s="496">
        <f t="shared" si="44"/>
        <v>46606</v>
      </c>
      <c r="Q290" s="496">
        <f t="shared" si="44"/>
        <v>46606</v>
      </c>
      <c r="R290" s="482">
        <f t="shared" si="29"/>
        <v>43684</v>
      </c>
      <c r="S290" s="482">
        <f t="shared" si="29"/>
        <v>43684</v>
      </c>
      <c r="T290" s="482">
        <f t="shared" si="29"/>
        <v>43684</v>
      </c>
      <c r="U290" s="482">
        <f t="shared" si="29"/>
        <v>43684</v>
      </c>
      <c r="V290" s="408"/>
      <c r="W290" s="497">
        <f t="shared" si="33"/>
        <v>90.885245901639351</v>
      </c>
      <c r="X290" s="497">
        <f t="shared" si="30"/>
        <v>90.885245901639351</v>
      </c>
      <c r="Y290" s="497">
        <f t="shared" si="31"/>
        <v>90.885245901639351</v>
      </c>
      <c r="Z290" s="497">
        <f t="shared" si="32"/>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5" s="689"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3"/>
      <c r="AP291" s="388"/>
      <c r="AQ291" s="376"/>
      <c r="AR291" s="376"/>
      <c r="AS291" s="376"/>
    </row>
    <row r="292" spans="1:45" s="689" customFormat="1" outlineLevel="3" x14ac:dyDescent="0.25">
      <c r="A292" s="376"/>
      <c r="B292" s="385"/>
      <c r="C292" s="378"/>
      <c r="D292" s="403"/>
      <c r="E292" s="460"/>
      <c r="F292" s="460"/>
      <c r="G292" s="403"/>
      <c r="H292" s="408"/>
      <c r="I292" s="465"/>
      <c r="J292" s="465"/>
      <c r="K292" s="1026" t="s">
        <v>1163</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outlineLevel="3" x14ac:dyDescent="0.25">
      <c r="A294" s="376"/>
      <c r="B294" s="385"/>
      <c r="C294" s="378"/>
      <c r="D294" s="403"/>
      <c r="E294" s="460"/>
      <c r="F294" s="460"/>
      <c r="G294" s="403"/>
      <c r="H294" s="408"/>
      <c r="I294" s="465"/>
      <c r="J294" s="465"/>
      <c r="K294" s="1029">
        <f t="shared" ref="K294:Q296" si="45">MIN(363,INT((K261 - DATE(YEAR(K261),1,1))))+364*(YEAR(K261)-i_startyear)</f>
        <v>120</v>
      </c>
      <c r="L294" s="1029">
        <f t="shared" si="45"/>
        <v>120</v>
      </c>
      <c r="M294" s="1029">
        <f t="shared" si="45"/>
        <v>120</v>
      </c>
      <c r="N294" s="1029">
        <f t="shared" si="45"/>
        <v>120</v>
      </c>
      <c r="O294" s="1029">
        <f t="shared" si="45"/>
        <v>120</v>
      </c>
      <c r="P294" s="1029">
        <f t="shared" si="45"/>
        <v>120</v>
      </c>
      <c r="Q294" s="1029">
        <f t="shared" si="45"/>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outlineLevel="3" x14ac:dyDescent="0.25">
      <c r="A295" s="376"/>
      <c r="B295" s="385"/>
      <c r="C295" s="378"/>
      <c r="D295" s="403"/>
      <c r="E295" s="460"/>
      <c r="F295" s="460"/>
      <c r="G295" s="403"/>
      <c r="H295" s="408"/>
      <c r="I295" s="465"/>
      <c r="J295" s="465"/>
      <c r="K295" s="1029">
        <f t="shared" si="45"/>
        <v>175</v>
      </c>
      <c r="L295" s="1029">
        <f t="shared" si="45"/>
        <v>175</v>
      </c>
      <c r="M295" s="1029">
        <f t="shared" si="45"/>
        <v>175</v>
      </c>
      <c r="N295" s="1029">
        <f t="shared" si="45"/>
        <v>175</v>
      </c>
      <c r="O295" s="1029">
        <f t="shared" si="45"/>
        <v>175</v>
      </c>
      <c r="P295" s="1029">
        <f t="shared" si="45"/>
        <v>175</v>
      </c>
      <c r="Q295" s="1029">
        <f t="shared" si="45"/>
        <v>175</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outlineLevel="3" x14ac:dyDescent="0.25">
      <c r="A296" s="376"/>
      <c r="B296" s="385"/>
      <c r="C296" s="378"/>
      <c r="D296" s="403"/>
      <c r="E296" s="460"/>
      <c r="F296" s="460"/>
      <c r="G296" s="403"/>
      <c r="H296" s="408"/>
      <c r="I296" s="465"/>
      <c r="J296" s="465"/>
      <c r="K296" s="1029">
        <f t="shared" si="45"/>
        <v>218</v>
      </c>
      <c r="L296" s="1029">
        <f t="shared" si="45"/>
        <v>218</v>
      </c>
      <c r="M296" s="1029">
        <f t="shared" si="45"/>
        <v>218</v>
      </c>
      <c r="N296" s="1029">
        <f t="shared" si="45"/>
        <v>218</v>
      </c>
      <c r="O296" s="1029">
        <f t="shared" si="45"/>
        <v>218</v>
      </c>
      <c r="P296" s="1029">
        <f t="shared" si="45"/>
        <v>218</v>
      </c>
      <c r="Q296" s="1029">
        <f t="shared" si="45"/>
        <v>218</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outlineLevel="3" x14ac:dyDescent="0.25">
      <c r="A298" s="376"/>
      <c r="B298" s="385"/>
      <c r="C298" s="378"/>
      <c r="D298" s="403"/>
      <c r="E298" s="460"/>
      <c r="F298" s="460"/>
      <c r="G298" s="403"/>
      <c r="H298" s="408"/>
      <c r="I298" s="465"/>
      <c r="J298" s="465"/>
      <c r="K298" s="465"/>
      <c r="L298" s="408"/>
      <c r="M298" s="408"/>
      <c r="N298" s="1029">
        <f>MIN(363,INT((N267 - DATE(YEAR(N267),1,1))))+364*INT(YEAR(N267)-i_startyear)</f>
        <v>485</v>
      </c>
      <c r="O298" s="1029">
        <f t="shared" ref="O298:U307" si="46">MIN(363,INT((O267 - DATE(YEAR(O267),1,1))))+364*(YEAR(O267)-i_startyear)</f>
        <v>485</v>
      </c>
      <c r="P298" s="1029">
        <f t="shared" si="46"/>
        <v>485</v>
      </c>
      <c r="Q298" s="1029">
        <f t="shared" si="46"/>
        <v>485</v>
      </c>
      <c r="R298" s="1030">
        <f t="shared" si="46"/>
        <v>120</v>
      </c>
      <c r="S298" s="1030">
        <f t="shared" si="46"/>
        <v>120</v>
      </c>
      <c r="T298" s="1030">
        <f t="shared" si="46"/>
        <v>120</v>
      </c>
      <c r="U298" s="1030">
        <f t="shared" si="46"/>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outlineLevel="3" x14ac:dyDescent="0.25">
      <c r="A299" s="376"/>
      <c r="B299" s="385"/>
      <c r="C299" s="378"/>
      <c r="D299" s="403"/>
      <c r="E299" s="460"/>
      <c r="F299" s="460"/>
      <c r="G299" s="403"/>
      <c r="H299" s="408"/>
      <c r="I299" s="465"/>
      <c r="J299" s="465"/>
      <c r="K299" s="465"/>
      <c r="L299" s="408"/>
      <c r="M299" s="408"/>
      <c r="N299" s="1029">
        <f t="shared" ref="N299:N321" si="47">MIN(363,INT((N268 - DATE(YEAR(N268),1,1))))+364*(YEAR(N268)-i_startyear)</f>
        <v>848</v>
      </c>
      <c r="O299" s="1029">
        <f t="shared" si="46"/>
        <v>848</v>
      </c>
      <c r="P299" s="1029">
        <f t="shared" si="46"/>
        <v>848</v>
      </c>
      <c r="Q299" s="1029">
        <f t="shared" si="46"/>
        <v>848</v>
      </c>
      <c r="R299" s="1030">
        <f t="shared" si="46"/>
        <v>120</v>
      </c>
      <c r="S299" s="1030">
        <f t="shared" si="46"/>
        <v>120</v>
      </c>
      <c r="T299" s="1030">
        <f t="shared" si="46"/>
        <v>120</v>
      </c>
      <c r="U299" s="1030">
        <f t="shared" si="46"/>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outlineLevel="3" x14ac:dyDescent="0.25">
      <c r="A300" s="376"/>
      <c r="B300" s="385"/>
      <c r="C300" s="378"/>
      <c r="D300" s="403"/>
      <c r="E300" s="460"/>
      <c r="F300" s="460"/>
      <c r="G300" s="403"/>
      <c r="H300" s="408"/>
      <c r="I300" s="465"/>
      <c r="J300" s="465"/>
      <c r="K300" s="465"/>
      <c r="L300" s="408"/>
      <c r="M300" s="408"/>
      <c r="N300" s="1029">
        <f t="shared" si="47"/>
        <v>1212</v>
      </c>
      <c r="O300" s="1029">
        <f t="shared" si="46"/>
        <v>1212</v>
      </c>
      <c r="P300" s="1029">
        <f t="shared" si="46"/>
        <v>1212</v>
      </c>
      <c r="Q300" s="1029">
        <f t="shared" si="46"/>
        <v>1212</v>
      </c>
      <c r="R300" s="1030">
        <f t="shared" si="46"/>
        <v>120</v>
      </c>
      <c r="S300" s="1030">
        <f t="shared" si="46"/>
        <v>120</v>
      </c>
      <c r="T300" s="1030">
        <f t="shared" si="46"/>
        <v>120</v>
      </c>
      <c r="U300" s="1030">
        <f t="shared" si="46"/>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outlineLevel="3" x14ac:dyDescent="0.25">
      <c r="A301" s="376"/>
      <c r="B301" s="385"/>
      <c r="C301" s="378"/>
      <c r="D301" s="403"/>
      <c r="E301" s="460"/>
      <c r="F301" s="460"/>
      <c r="G301" s="403"/>
      <c r="H301" s="408"/>
      <c r="I301" s="465"/>
      <c r="J301" s="465"/>
      <c r="K301" s="465"/>
      <c r="L301" s="408"/>
      <c r="M301" s="408"/>
      <c r="N301" s="1029">
        <f t="shared" si="47"/>
        <v>1576</v>
      </c>
      <c r="O301" s="1029">
        <f t="shared" si="46"/>
        <v>1576</v>
      </c>
      <c r="P301" s="1029">
        <f t="shared" si="46"/>
        <v>1576</v>
      </c>
      <c r="Q301" s="1029">
        <f t="shared" si="46"/>
        <v>1576</v>
      </c>
      <c r="R301" s="1030">
        <f t="shared" si="46"/>
        <v>120</v>
      </c>
      <c r="S301" s="1030">
        <f t="shared" si="46"/>
        <v>120</v>
      </c>
      <c r="T301" s="1030">
        <f t="shared" si="46"/>
        <v>120</v>
      </c>
      <c r="U301" s="1030">
        <f t="shared" si="46"/>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outlineLevel="3" x14ac:dyDescent="0.25">
      <c r="A302" s="376"/>
      <c r="B302" s="385"/>
      <c r="C302" s="378"/>
      <c r="D302" s="403"/>
      <c r="E302" s="460"/>
      <c r="F302" s="460"/>
      <c r="G302" s="403"/>
      <c r="H302" s="408"/>
      <c r="I302" s="465"/>
      <c r="J302" s="465"/>
      <c r="K302" s="465"/>
      <c r="L302" s="408"/>
      <c r="M302" s="408"/>
      <c r="N302" s="1029">
        <f t="shared" si="47"/>
        <v>1941</v>
      </c>
      <c r="O302" s="1029">
        <f t="shared" si="46"/>
        <v>1941</v>
      </c>
      <c r="P302" s="1029">
        <f t="shared" si="46"/>
        <v>1941</v>
      </c>
      <c r="Q302" s="1029">
        <f t="shared" si="46"/>
        <v>1941</v>
      </c>
      <c r="R302" s="1030">
        <f t="shared" si="46"/>
        <v>120</v>
      </c>
      <c r="S302" s="1030">
        <f t="shared" si="46"/>
        <v>120</v>
      </c>
      <c r="T302" s="1030">
        <f t="shared" si="46"/>
        <v>120</v>
      </c>
      <c r="U302" s="1030">
        <f t="shared" si="46"/>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outlineLevel="3" x14ac:dyDescent="0.25">
      <c r="A303" s="376"/>
      <c r="B303" s="385"/>
      <c r="C303" s="378"/>
      <c r="D303" s="403"/>
      <c r="E303" s="460"/>
      <c r="F303" s="460"/>
      <c r="G303" s="403"/>
      <c r="H303" s="408"/>
      <c r="I303" s="465"/>
      <c r="J303" s="465"/>
      <c r="K303" s="465"/>
      <c r="L303" s="408"/>
      <c r="M303" s="408"/>
      <c r="N303" s="1029">
        <f t="shared" si="47"/>
        <v>2304</v>
      </c>
      <c r="O303" s="1029">
        <f t="shared" si="46"/>
        <v>2304</v>
      </c>
      <c r="P303" s="1029">
        <f t="shared" si="46"/>
        <v>2304</v>
      </c>
      <c r="Q303" s="1029">
        <f t="shared" si="46"/>
        <v>2304</v>
      </c>
      <c r="R303" s="1030">
        <f t="shared" si="46"/>
        <v>120</v>
      </c>
      <c r="S303" s="1030">
        <f t="shared" si="46"/>
        <v>120</v>
      </c>
      <c r="T303" s="1030">
        <f t="shared" si="46"/>
        <v>120</v>
      </c>
      <c r="U303" s="1030">
        <f t="shared" si="46"/>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outlineLevel="3" x14ac:dyDescent="0.25">
      <c r="A304" s="376"/>
      <c r="B304" s="385"/>
      <c r="C304" s="378"/>
      <c r="D304" s="403"/>
      <c r="E304" s="460"/>
      <c r="F304" s="460"/>
      <c r="G304" s="403"/>
      <c r="H304" s="408"/>
      <c r="I304" s="465"/>
      <c r="J304" s="465"/>
      <c r="K304" s="465"/>
      <c r="L304" s="408"/>
      <c r="M304" s="408"/>
      <c r="N304" s="1029">
        <f t="shared" si="47"/>
        <v>2668</v>
      </c>
      <c r="O304" s="1029">
        <f t="shared" si="46"/>
        <v>2668</v>
      </c>
      <c r="P304" s="1029">
        <f t="shared" si="46"/>
        <v>2668</v>
      </c>
      <c r="Q304" s="1029">
        <f t="shared" si="46"/>
        <v>2668</v>
      </c>
      <c r="R304" s="1030">
        <f t="shared" si="46"/>
        <v>120</v>
      </c>
      <c r="S304" s="1030">
        <f t="shared" si="46"/>
        <v>120</v>
      </c>
      <c r="T304" s="1030">
        <f t="shared" si="46"/>
        <v>120</v>
      </c>
      <c r="U304" s="1030">
        <f t="shared" si="46"/>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outlineLevel="3" x14ac:dyDescent="0.25">
      <c r="A305" s="376"/>
      <c r="B305" s="385"/>
      <c r="C305" s="378"/>
      <c r="D305" s="403"/>
      <c r="E305" s="460"/>
      <c r="F305" s="460"/>
      <c r="G305" s="403"/>
      <c r="H305" s="408"/>
      <c r="I305" s="465"/>
      <c r="J305" s="465"/>
      <c r="K305" s="465"/>
      <c r="L305" s="408"/>
      <c r="M305" s="408"/>
      <c r="N305" s="1029">
        <f t="shared" si="47"/>
        <v>3032</v>
      </c>
      <c r="O305" s="1029">
        <f t="shared" si="46"/>
        <v>3032</v>
      </c>
      <c r="P305" s="1029">
        <f t="shared" si="46"/>
        <v>3032</v>
      </c>
      <c r="Q305" s="1029">
        <f t="shared" si="46"/>
        <v>3032</v>
      </c>
      <c r="R305" s="1030">
        <f t="shared" si="46"/>
        <v>120</v>
      </c>
      <c r="S305" s="1030">
        <f t="shared" si="46"/>
        <v>120</v>
      </c>
      <c r="T305" s="1030">
        <f t="shared" si="46"/>
        <v>120</v>
      </c>
      <c r="U305" s="1030">
        <f t="shared" si="46"/>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outlineLevel="3" x14ac:dyDescent="0.25">
      <c r="A306" s="376"/>
      <c r="B306" s="385"/>
      <c r="C306" s="378"/>
      <c r="D306" s="403"/>
      <c r="E306" s="460"/>
      <c r="F306" s="460"/>
      <c r="G306" s="403"/>
      <c r="H306" s="408"/>
      <c r="I306" s="465"/>
      <c r="J306" s="465"/>
      <c r="K306" s="465"/>
      <c r="L306" s="408"/>
      <c r="M306" s="408"/>
      <c r="N306" s="1029">
        <f t="shared" si="47"/>
        <v>540</v>
      </c>
      <c r="O306" s="1029">
        <f t="shared" si="46"/>
        <v>540</v>
      </c>
      <c r="P306" s="1029">
        <f t="shared" si="46"/>
        <v>540</v>
      </c>
      <c r="Q306" s="1029">
        <f t="shared" si="46"/>
        <v>540</v>
      </c>
      <c r="R306" s="1030">
        <f t="shared" si="46"/>
        <v>175</v>
      </c>
      <c r="S306" s="1030">
        <f t="shared" si="46"/>
        <v>175</v>
      </c>
      <c r="T306" s="1030">
        <f t="shared" si="46"/>
        <v>175</v>
      </c>
      <c r="U306" s="1030">
        <f t="shared" si="46"/>
        <v>175</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outlineLevel="3" x14ac:dyDescent="0.25">
      <c r="A307" s="376"/>
      <c r="B307" s="385"/>
      <c r="C307" s="378"/>
      <c r="D307" s="403"/>
      <c r="E307" s="460"/>
      <c r="F307" s="460"/>
      <c r="G307" s="403"/>
      <c r="H307" s="408"/>
      <c r="I307" s="465"/>
      <c r="J307" s="465"/>
      <c r="K307" s="465"/>
      <c r="L307" s="408"/>
      <c r="M307" s="408"/>
      <c r="N307" s="1029">
        <f t="shared" si="47"/>
        <v>903</v>
      </c>
      <c r="O307" s="1029">
        <f t="shared" si="46"/>
        <v>903</v>
      </c>
      <c r="P307" s="1029">
        <f t="shared" si="46"/>
        <v>903</v>
      </c>
      <c r="Q307" s="1029">
        <f t="shared" si="46"/>
        <v>903</v>
      </c>
      <c r="R307" s="1030">
        <f t="shared" si="46"/>
        <v>175</v>
      </c>
      <c r="S307" s="1030">
        <f t="shared" si="46"/>
        <v>175</v>
      </c>
      <c r="T307" s="1030">
        <f t="shared" si="46"/>
        <v>175</v>
      </c>
      <c r="U307" s="1030">
        <f t="shared" si="46"/>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outlineLevel="3" x14ac:dyDescent="0.25">
      <c r="A308" s="376"/>
      <c r="B308" s="385"/>
      <c r="C308" s="378"/>
      <c r="D308" s="403"/>
      <c r="E308" s="460"/>
      <c r="F308" s="460"/>
      <c r="G308" s="403"/>
      <c r="H308" s="408"/>
      <c r="I308" s="465"/>
      <c r="J308" s="465"/>
      <c r="K308" s="465"/>
      <c r="L308" s="408"/>
      <c r="M308" s="408"/>
      <c r="N308" s="1029">
        <f t="shared" si="47"/>
        <v>1267</v>
      </c>
      <c r="O308" s="1029">
        <f t="shared" ref="O308:U317" si="48">MIN(363,INT((O277 - DATE(YEAR(O277),1,1))))+364*(YEAR(O277)-i_startyear)</f>
        <v>1267</v>
      </c>
      <c r="P308" s="1029">
        <f t="shared" si="48"/>
        <v>1267</v>
      </c>
      <c r="Q308" s="1029">
        <f t="shared" si="48"/>
        <v>1267</v>
      </c>
      <c r="R308" s="1030">
        <f t="shared" si="48"/>
        <v>175</v>
      </c>
      <c r="S308" s="1030">
        <f t="shared" si="48"/>
        <v>175</v>
      </c>
      <c r="T308" s="1030">
        <f t="shared" si="48"/>
        <v>175</v>
      </c>
      <c r="U308" s="1030">
        <f t="shared" si="48"/>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outlineLevel="3" x14ac:dyDescent="0.25">
      <c r="A309" s="376"/>
      <c r="B309" s="385"/>
      <c r="C309" s="378"/>
      <c r="D309" s="403"/>
      <c r="E309" s="460"/>
      <c r="F309" s="460"/>
      <c r="G309" s="403"/>
      <c r="H309" s="408"/>
      <c r="I309" s="465"/>
      <c r="J309" s="465"/>
      <c r="K309" s="465"/>
      <c r="L309" s="408"/>
      <c r="M309" s="408"/>
      <c r="N309" s="1029">
        <f t="shared" si="47"/>
        <v>1631</v>
      </c>
      <c r="O309" s="1029">
        <f t="shared" si="48"/>
        <v>1631</v>
      </c>
      <c r="P309" s="1029">
        <f t="shared" si="48"/>
        <v>1631</v>
      </c>
      <c r="Q309" s="1029">
        <f t="shared" si="48"/>
        <v>1631</v>
      </c>
      <c r="R309" s="1030">
        <f t="shared" si="48"/>
        <v>175</v>
      </c>
      <c r="S309" s="1030">
        <f t="shared" si="48"/>
        <v>175</v>
      </c>
      <c r="T309" s="1030">
        <f t="shared" si="48"/>
        <v>175</v>
      </c>
      <c r="U309" s="1030">
        <f t="shared" si="48"/>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outlineLevel="3" x14ac:dyDescent="0.25">
      <c r="A310" s="376"/>
      <c r="B310" s="385"/>
      <c r="C310" s="378"/>
      <c r="D310" s="403"/>
      <c r="E310" s="460"/>
      <c r="F310" s="460"/>
      <c r="G310" s="403"/>
      <c r="H310" s="408"/>
      <c r="I310" s="465"/>
      <c r="J310" s="465"/>
      <c r="K310" s="465"/>
      <c r="L310" s="408"/>
      <c r="M310" s="408"/>
      <c r="N310" s="1029">
        <f t="shared" si="47"/>
        <v>1996</v>
      </c>
      <c r="O310" s="1029">
        <f t="shared" si="48"/>
        <v>1996</v>
      </c>
      <c r="P310" s="1029">
        <f t="shared" si="48"/>
        <v>1996</v>
      </c>
      <c r="Q310" s="1029">
        <f t="shared" si="48"/>
        <v>1996</v>
      </c>
      <c r="R310" s="1030">
        <f t="shared" si="48"/>
        <v>175</v>
      </c>
      <c r="S310" s="1030">
        <f t="shared" si="48"/>
        <v>175</v>
      </c>
      <c r="T310" s="1030">
        <f t="shared" si="48"/>
        <v>175</v>
      </c>
      <c r="U310" s="1030">
        <f t="shared" si="48"/>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outlineLevel="3" x14ac:dyDescent="0.25">
      <c r="A311" s="376"/>
      <c r="B311" s="385"/>
      <c r="C311" s="378"/>
      <c r="D311" s="403"/>
      <c r="E311" s="460"/>
      <c r="F311" s="460"/>
      <c r="G311" s="403"/>
      <c r="H311" s="408"/>
      <c r="I311" s="465"/>
      <c r="J311" s="465"/>
      <c r="K311" s="465"/>
      <c r="L311" s="408"/>
      <c r="M311" s="408"/>
      <c r="N311" s="1029">
        <f t="shared" si="47"/>
        <v>2359</v>
      </c>
      <c r="O311" s="1029">
        <f t="shared" si="48"/>
        <v>2359</v>
      </c>
      <c r="P311" s="1029">
        <f t="shared" si="48"/>
        <v>2359</v>
      </c>
      <c r="Q311" s="1029">
        <f t="shared" si="48"/>
        <v>2359</v>
      </c>
      <c r="R311" s="1030">
        <f t="shared" si="48"/>
        <v>175</v>
      </c>
      <c r="S311" s="1030">
        <f t="shared" si="48"/>
        <v>175</v>
      </c>
      <c r="T311" s="1030">
        <f t="shared" si="48"/>
        <v>175</v>
      </c>
      <c r="U311" s="1030">
        <f t="shared" si="48"/>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outlineLevel="3" x14ac:dyDescent="0.25">
      <c r="A312" s="376"/>
      <c r="B312" s="385"/>
      <c r="C312" s="378"/>
      <c r="D312" s="403"/>
      <c r="E312" s="460"/>
      <c r="F312" s="460"/>
      <c r="G312" s="403"/>
      <c r="H312" s="408"/>
      <c r="I312" s="465"/>
      <c r="J312" s="465"/>
      <c r="K312" s="465"/>
      <c r="L312" s="408"/>
      <c r="M312" s="408"/>
      <c r="N312" s="1029">
        <f t="shared" si="47"/>
        <v>2723</v>
      </c>
      <c r="O312" s="1029">
        <f t="shared" si="48"/>
        <v>2723</v>
      </c>
      <c r="P312" s="1029">
        <f t="shared" si="48"/>
        <v>2723</v>
      </c>
      <c r="Q312" s="1029">
        <f t="shared" si="48"/>
        <v>2723</v>
      </c>
      <c r="R312" s="1030">
        <f t="shared" si="48"/>
        <v>175</v>
      </c>
      <c r="S312" s="1030">
        <f t="shared" si="48"/>
        <v>175</v>
      </c>
      <c r="T312" s="1030">
        <f t="shared" si="48"/>
        <v>175</v>
      </c>
      <c r="U312" s="1030">
        <f t="shared" si="48"/>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outlineLevel="3" x14ac:dyDescent="0.25">
      <c r="A313" s="376"/>
      <c r="B313" s="385"/>
      <c r="C313" s="378"/>
      <c r="D313" s="403"/>
      <c r="E313" s="460"/>
      <c r="F313" s="460"/>
      <c r="G313" s="403"/>
      <c r="H313" s="408"/>
      <c r="I313" s="465"/>
      <c r="J313" s="465"/>
      <c r="K313" s="465"/>
      <c r="L313" s="408"/>
      <c r="M313" s="408"/>
      <c r="N313" s="1029">
        <f t="shared" si="47"/>
        <v>3087</v>
      </c>
      <c r="O313" s="1029">
        <f t="shared" si="48"/>
        <v>3087</v>
      </c>
      <c r="P313" s="1029">
        <f t="shared" si="48"/>
        <v>3087</v>
      </c>
      <c r="Q313" s="1029">
        <f t="shared" si="48"/>
        <v>3087</v>
      </c>
      <c r="R313" s="1030">
        <f t="shared" si="48"/>
        <v>175</v>
      </c>
      <c r="S313" s="1030">
        <f t="shared" si="48"/>
        <v>175</v>
      </c>
      <c r="T313" s="1030">
        <f t="shared" si="48"/>
        <v>175</v>
      </c>
      <c r="U313" s="1030">
        <f t="shared" si="48"/>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outlineLevel="3" x14ac:dyDescent="0.25">
      <c r="A314" s="376"/>
      <c r="B314" s="385"/>
      <c r="C314" s="378"/>
      <c r="D314" s="403"/>
      <c r="E314" s="460"/>
      <c r="F314" s="460"/>
      <c r="G314" s="403"/>
      <c r="H314" s="408"/>
      <c r="I314" s="465"/>
      <c r="J314" s="465"/>
      <c r="K314" s="465"/>
      <c r="L314" s="408"/>
      <c r="M314" s="408"/>
      <c r="N314" s="1029">
        <f t="shared" si="47"/>
        <v>583</v>
      </c>
      <c r="O314" s="1029">
        <f t="shared" si="48"/>
        <v>583</v>
      </c>
      <c r="P314" s="1029">
        <f t="shared" si="48"/>
        <v>583</v>
      </c>
      <c r="Q314" s="1029">
        <f t="shared" si="48"/>
        <v>583</v>
      </c>
      <c r="R314" s="1030">
        <f t="shared" si="48"/>
        <v>218</v>
      </c>
      <c r="S314" s="1030">
        <f t="shared" si="48"/>
        <v>218</v>
      </c>
      <c r="T314" s="1030">
        <f t="shared" si="48"/>
        <v>218</v>
      </c>
      <c r="U314" s="1030">
        <f t="shared" si="48"/>
        <v>218</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outlineLevel="3" x14ac:dyDescent="0.25">
      <c r="A315" s="376"/>
      <c r="B315" s="385"/>
      <c r="C315" s="378"/>
      <c r="D315" s="403"/>
      <c r="E315" s="460"/>
      <c r="F315" s="460"/>
      <c r="G315" s="403"/>
      <c r="H315" s="408"/>
      <c r="I315" s="465"/>
      <c r="J315" s="465"/>
      <c r="K315" s="465"/>
      <c r="L315" s="408"/>
      <c r="M315" s="408"/>
      <c r="N315" s="1029">
        <f t="shared" si="47"/>
        <v>946</v>
      </c>
      <c r="O315" s="1029">
        <f t="shared" si="48"/>
        <v>946</v>
      </c>
      <c r="P315" s="1029">
        <f t="shared" si="48"/>
        <v>946</v>
      </c>
      <c r="Q315" s="1029">
        <f t="shared" si="48"/>
        <v>946</v>
      </c>
      <c r="R315" s="1030">
        <f t="shared" si="48"/>
        <v>218</v>
      </c>
      <c r="S315" s="1030">
        <f t="shared" si="48"/>
        <v>218</v>
      </c>
      <c r="T315" s="1030">
        <f t="shared" si="48"/>
        <v>218</v>
      </c>
      <c r="U315" s="1030">
        <f t="shared" si="48"/>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outlineLevel="3" x14ac:dyDescent="0.25">
      <c r="A316" s="376"/>
      <c r="B316" s="385"/>
      <c r="C316" s="378"/>
      <c r="D316" s="403"/>
      <c r="E316" s="460"/>
      <c r="F316" s="460"/>
      <c r="G316" s="403"/>
      <c r="H316" s="408"/>
      <c r="I316" s="465"/>
      <c r="J316" s="465"/>
      <c r="K316" s="465"/>
      <c r="L316" s="408"/>
      <c r="M316" s="408"/>
      <c r="N316" s="1029">
        <f t="shared" si="47"/>
        <v>1310</v>
      </c>
      <c r="O316" s="1029">
        <f t="shared" si="48"/>
        <v>1310</v>
      </c>
      <c r="P316" s="1029">
        <f t="shared" si="48"/>
        <v>1310</v>
      </c>
      <c r="Q316" s="1029">
        <f t="shared" si="48"/>
        <v>1310</v>
      </c>
      <c r="R316" s="1030">
        <f t="shared" si="48"/>
        <v>218</v>
      </c>
      <c r="S316" s="1030">
        <f t="shared" si="48"/>
        <v>218</v>
      </c>
      <c r="T316" s="1030">
        <f t="shared" si="48"/>
        <v>218</v>
      </c>
      <c r="U316" s="1030">
        <f t="shared" si="48"/>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outlineLevel="3" x14ac:dyDescent="0.25">
      <c r="A317" s="376"/>
      <c r="B317" s="385"/>
      <c r="C317" s="378"/>
      <c r="D317" s="403"/>
      <c r="E317" s="460"/>
      <c r="F317" s="460"/>
      <c r="G317" s="403"/>
      <c r="H317" s="408"/>
      <c r="I317" s="465"/>
      <c r="J317" s="465"/>
      <c r="K317" s="465"/>
      <c r="L317" s="408"/>
      <c r="M317" s="408"/>
      <c r="N317" s="1029">
        <f t="shared" si="47"/>
        <v>1674</v>
      </c>
      <c r="O317" s="1029">
        <f t="shared" si="48"/>
        <v>1674</v>
      </c>
      <c r="P317" s="1029">
        <f t="shared" si="48"/>
        <v>1674</v>
      </c>
      <c r="Q317" s="1029">
        <f t="shared" si="48"/>
        <v>1674</v>
      </c>
      <c r="R317" s="1030">
        <f t="shared" si="48"/>
        <v>218</v>
      </c>
      <c r="S317" s="1030">
        <f t="shared" si="48"/>
        <v>218</v>
      </c>
      <c r="T317" s="1030">
        <f t="shared" si="48"/>
        <v>218</v>
      </c>
      <c r="U317" s="1030">
        <f t="shared" si="48"/>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outlineLevel="3" x14ac:dyDescent="0.25">
      <c r="A318" s="376"/>
      <c r="B318" s="385"/>
      <c r="C318" s="378"/>
      <c r="D318" s="403"/>
      <c r="E318" s="460"/>
      <c r="F318" s="460"/>
      <c r="G318" s="403"/>
      <c r="H318" s="408"/>
      <c r="I318" s="465"/>
      <c r="J318" s="465"/>
      <c r="K318" s="465"/>
      <c r="L318" s="408"/>
      <c r="M318" s="408"/>
      <c r="N318" s="1029">
        <f t="shared" si="47"/>
        <v>2039</v>
      </c>
      <c r="O318" s="1029">
        <f t="shared" ref="O318:U321" si="49">MIN(363,INT((O287 - DATE(YEAR(O287),1,1))))+364*(YEAR(O287)-i_startyear)</f>
        <v>2039</v>
      </c>
      <c r="P318" s="1029">
        <f t="shared" si="49"/>
        <v>2039</v>
      </c>
      <c r="Q318" s="1029">
        <f t="shared" si="49"/>
        <v>2039</v>
      </c>
      <c r="R318" s="1030">
        <f t="shared" si="49"/>
        <v>218</v>
      </c>
      <c r="S318" s="1030">
        <f t="shared" si="49"/>
        <v>218</v>
      </c>
      <c r="T318" s="1030">
        <f t="shared" si="49"/>
        <v>218</v>
      </c>
      <c r="U318" s="1030">
        <f t="shared" si="49"/>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outlineLevel="3" x14ac:dyDescent="0.25">
      <c r="A319" s="376"/>
      <c r="B319" s="385"/>
      <c r="C319" s="378"/>
      <c r="D319" s="403"/>
      <c r="E319" s="460"/>
      <c r="F319" s="460"/>
      <c r="G319" s="403"/>
      <c r="H319" s="408"/>
      <c r="I319" s="465"/>
      <c r="J319" s="465"/>
      <c r="K319" s="465"/>
      <c r="L319" s="408"/>
      <c r="M319" s="408"/>
      <c r="N319" s="1029">
        <f t="shared" si="47"/>
        <v>2402</v>
      </c>
      <c r="O319" s="1029">
        <f t="shared" si="49"/>
        <v>2402</v>
      </c>
      <c r="P319" s="1029">
        <f t="shared" si="49"/>
        <v>2402</v>
      </c>
      <c r="Q319" s="1029">
        <f t="shared" si="49"/>
        <v>2402</v>
      </c>
      <c r="R319" s="1030">
        <f t="shared" si="49"/>
        <v>218</v>
      </c>
      <c r="S319" s="1030">
        <f t="shared" si="49"/>
        <v>218</v>
      </c>
      <c r="T319" s="1030">
        <f t="shared" si="49"/>
        <v>218</v>
      </c>
      <c r="U319" s="1030">
        <f t="shared" si="49"/>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outlineLevel="3" x14ac:dyDescent="0.25">
      <c r="A320" s="376"/>
      <c r="B320" s="385"/>
      <c r="C320" s="378"/>
      <c r="D320" s="403"/>
      <c r="E320" s="460"/>
      <c r="F320" s="460"/>
      <c r="G320" s="403"/>
      <c r="H320" s="408"/>
      <c r="I320" s="465"/>
      <c r="J320" s="465"/>
      <c r="K320" s="465"/>
      <c r="L320" s="408"/>
      <c r="M320" s="408"/>
      <c r="N320" s="1029">
        <f t="shared" si="47"/>
        <v>2766</v>
      </c>
      <c r="O320" s="1029">
        <f t="shared" si="49"/>
        <v>2766</v>
      </c>
      <c r="P320" s="1029">
        <f t="shared" si="49"/>
        <v>2766</v>
      </c>
      <c r="Q320" s="1029">
        <f t="shared" si="49"/>
        <v>2766</v>
      </c>
      <c r="R320" s="1030">
        <f t="shared" si="49"/>
        <v>218</v>
      </c>
      <c r="S320" s="1030">
        <f t="shared" si="49"/>
        <v>218</v>
      </c>
      <c r="T320" s="1030">
        <f t="shared" si="49"/>
        <v>218</v>
      </c>
      <c r="U320" s="1030">
        <f t="shared" si="49"/>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outlineLevel="3" x14ac:dyDescent="0.25">
      <c r="A321" s="376"/>
      <c r="B321" s="385"/>
      <c r="C321" s="378"/>
      <c r="D321" s="403"/>
      <c r="E321" s="460"/>
      <c r="F321" s="460"/>
      <c r="G321" s="403"/>
      <c r="H321" s="408"/>
      <c r="I321" s="465"/>
      <c r="J321" s="465"/>
      <c r="K321" s="465"/>
      <c r="L321" s="408"/>
      <c r="M321" s="408"/>
      <c r="N321" s="1029">
        <f t="shared" si="47"/>
        <v>3130</v>
      </c>
      <c r="O321" s="1029">
        <f t="shared" si="49"/>
        <v>3130</v>
      </c>
      <c r="P321" s="1029">
        <f t="shared" si="49"/>
        <v>3130</v>
      </c>
      <c r="Q321" s="1029">
        <f t="shared" si="49"/>
        <v>3130</v>
      </c>
      <c r="R321" s="1030">
        <f t="shared" si="49"/>
        <v>218</v>
      </c>
      <c r="S321" s="1030">
        <f t="shared" si="49"/>
        <v>218</v>
      </c>
      <c r="T321" s="1030">
        <f t="shared" si="49"/>
        <v>218</v>
      </c>
      <c r="U321" s="1030">
        <f t="shared" si="49"/>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438</v>
      </c>
      <c r="AP322" s="388"/>
      <c r="AQ322" s="376"/>
      <c r="AR322" s="376"/>
      <c r="AS322" s="376"/>
    </row>
    <row r="323" spans="1:45" outlineLevel="2" x14ac:dyDescent="0.25">
      <c r="A323" s="376"/>
      <c r="B323" s="385"/>
      <c r="C323" s="378">
        <f>INT($C$242)+2</f>
        <v>3</v>
      </c>
      <c r="D323" s="403"/>
      <c r="E323" s="460" t="s">
        <v>554</v>
      </c>
      <c r="F323" s="460"/>
      <c r="G323" s="403"/>
      <c r="H323" s="473" t="s">
        <v>555</v>
      </c>
      <c r="I323" s="431" t="s">
        <v>556</v>
      </c>
      <c r="J323" s="431"/>
      <c r="K323" s="408"/>
      <c r="L323" s="408"/>
      <c r="M323" s="408"/>
      <c r="N323" s="431" t="s">
        <v>576</v>
      </c>
      <c r="O323" s="431"/>
      <c r="P323" s="431"/>
      <c r="Q323" s="431"/>
      <c r="R323" s="408" t="s">
        <v>577</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5" outlineLevel="2" x14ac:dyDescent="0.25">
      <c r="A324" s="376"/>
      <c r="B324" s="385"/>
      <c r="C324" s="378">
        <f>INT($C$242)+2</f>
        <v>3</v>
      </c>
      <c r="D324" s="403"/>
      <c r="E324" s="460">
        <v>1</v>
      </c>
      <c r="F324" s="460"/>
      <c r="G324" s="403"/>
      <c r="H324" s="424" t="str">
        <f>H$261</f>
        <v>Aut</v>
      </c>
      <c r="I324" s="408">
        <v>0</v>
      </c>
      <c r="J324" s="408" t="s">
        <v>578</v>
      </c>
      <c r="K324" s="408"/>
      <c r="L324" s="408"/>
      <c r="M324" s="408"/>
      <c r="N324" s="502">
        <v>2.5000000000000001E-2</v>
      </c>
      <c r="O324" s="502">
        <v>2.5000000000000001E-2</v>
      </c>
      <c r="P324" s="502">
        <v>2.5000000000000001E-2</v>
      </c>
      <c r="Q324" s="502">
        <v>2.5000000000000001E-2</v>
      </c>
      <c r="R324" s="503">
        <f t="shared" ref="R324:R347" si="50">N267-150</f>
        <v>43802</v>
      </c>
      <c r="S324" s="503">
        <f t="shared" ref="S324:S347" si="51">O267-150</f>
        <v>43802</v>
      </c>
      <c r="T324" s="503">
        <f t="shared" ref="T324:T347" si="52">P267-150</f>
        <v>43802</v>
      </c>
      <c r="U324" s="503">
        <f t="shared" ref="U324:U347" si="53">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5" outlineLevel="3" x14ac:dyDescent="0.25">
      <c r="A325" s="376"/>
      <c r="B325" s="385"/>
      <c r="C325" s="378">
        <f>INT($C$242)+3</f>
        <v>4</v>
      </c>
      <c r="D325" s="403"/>
      <c r="E325" s="460">
        <v>1</v>
      </c>
      <c r="F325" s="460"/>
      <c r="G325" s="403"/>
      <c r="H325" s="408"/>
      <c r="I325" s="408">
        <v>1</v>
      </c>
      <c r="J325" s="408" t="s">
        <v>579</v>
      </c>
      <c r="K325" s="408"/>
      <c r="L325" s="408"/>
      <c r="M325" s="408"/>
      <c r="N325" s="502">
        <v>2.5000000000000001E-2</v>
      </c>
      <c r="O325" s="502">
        <v>2.5000000000000001E-2</v>
      </c>
      <c r="P325" s="502">
        <v>2.5000000000000001E-2</v>
      </c>
      <c r="Q325" s="502">
        <v>2.5000000000000001E-2</v>
      </c>
      <c r="R325" s="503">
        <f t="shared" si="50"/>
        <v>44167</v>
      </c>
      <c r="S325" s="503">
        <f t="shared" si="51"/>
        <v>44167</v>
      </c>
      <c r="T325" s="503">
        <f t="shared" si="52"/>
        <v>44167</v>
      </c>
      <c r="U325" s="503">
        <f t="shared" si="53"/>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outlineLevel="3" x14ac:dyDescent="0.25">
      <c r="A326" s="376"/>
      <c r="B326" s="385"/>
      <c r="C326" s="378">
        <f t="shared" ref="C326:C331" si="54">INT($C$242+3)</f>
        <v>4</v>
      </c>
      <c r="D326" s="403"/>
      <c r="E326" s="460">
        <v>1</v>
      </c>
      <c r="F326" s="460"/>
      <c r="G326" s="403"/>
      <c r="H326" s="408"/>
      <c r="I326" s="408">
        <v>2</v>
      </c>
      <c r="J326" s="408" t="s">
        <v>580</v>
      </c>
      <c r="K326" s="408"/>
      <c r="L326" s="408"/>
      <c r="M326" s="408"/>
      <c r="N326" s="502">
        <v>1.4999999999999999E-2</v>
      </c>
      <c r="O326" s="502">
        <v>1.4999999999999999E-2</v>
      </c>
      <c r="P326" s="502">
        <v>1.4999999999999999E-2</v>
      </c>
      <c r="Q326" s="502">
        <v>1.4999999999999999E-2</v>
      </c>
      <c r="R326" s="503">
        <f t="shared" si="50"/>
        <v>44532</v>
      </c>
      <c r="S326" s="503">
        <f t="shared" si="51"/>
        <v>44532</v>
      </c>
      <c r="T326" s="503">
        <f t="shared" si="52"/>
        <v>44532</v>
      </c>
      <c r="U326" s="503">
        <f t="shared" si="53"/>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outlineLevel="3" x14ac:dyDescent="0.25">
      <c r="A327" s="376"/>
      <c r="B327" s="385"/>
      <c r="C327" s="378">
        <f t="shared" si="54"/>
        <v>4</v>
      </c>
      <c r="D327" s="403"/>
      <c r="E327" s="460">
        <v>1</v>
      </c>
      <c r="F327" s="460"/>
      <c r="G327" s="403"/>
      <c r="H327" s="408"/>
      <c r="I327" s="408">
        <v>3</v>
      </c>
      <c r="J327" s="408" t="s">
        <v>565</v>
      </c>
      <c r="K327" s="408"/>
      <c r="L327" s="408"/>
      <c r="M327" s="408"/>
      <c r="N327" s="502">
        <v>1.4999999999999999E-2</v>
      </c>
      <c r="O327" s="502">
        <v>1.4999999999999999E-2</v>
      </c>
      <c r="P327" s="502">
        <v>1.4999999999999999E-2</v>
      </c>
      <c r="Q327" s="502">
        <v>1.4999999999999999E-2</v>
      </c>
      <c r="R327" s="503">
        <f t="shared" si="50"/>
        <v>44897</v>
      </c>
      <c r="S327" s="503">
        <f t="shared" si="51"/>
        <v>44897</v>
      </c>
      <c r="T327" s="503">
        <f t="shared" si="52"/>
        <v>44897</v>
      </c>
      <c r="U327" s="503">
        <f t="shared" si="53"/>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outlineLevel="3" x14ac:dyDescent="0.25">
      <c r="A328" s="376"/>
      <c r="B328" s="385"/>
      <c r="C328" s="378">
        <f t="shared" si="54"/>
        <v>4</v>
      </c>
      <c r="D328" s="403"/>
      <c r="E328" s="460">
        <v>1</v>
      </c>
      <c r="F328" s="460"/>
      <c r="G328" s="403"/>
      <c r="H328" s="408"/>
      <c r="I328" s="408">
        <v>4</v>
      </c>
      <c r="J328" s="408" t="s">
        <v>566</v>
      </c>
      <c r="K328" s="408"/>
      <c r="L328" s="408"/>
      <c r="M328" s="408"/>
      <c r="N328" s="502">
        <v>1.4999999999999999E-2</v>
      </c>
      <c r="O328" s="502">
        <v>1.4999999999999999E-2</v>
      </c>
      <c r="P328" s="502">
        <v>1.4999999999999999E-2</v>
      </c>
      <c r="Q328" s="502">
        <v>1.4999999999999999E-2</v>
      </c>
      <c r="R328" s="503">
        <f t="shared" si="50"/>
        <v>45263</v>
      </c>
      <c r="S328" s="503">
        <f t="shared" si="51"/>
        <v>45263</v>
      </c>
      <c r="T328" s="503">
        <f t="shared" si="52"/>
        <v>45263</v>
      </c>
      <c r="U328" s="503">
        <f t="shared" si="53"/>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outlineLevel="3" x14ac:dyDescent="0.25">
      <c r="A329" s="376"/>
      <c r="B329" s="385"/>
      <c r="C329" s="378">
        <f t="shared" si="54"/>
        <v>4</v>
      </c>
      <c r="D329" s="403"/>
      <c r="E329" s="460">
        <v>1</v>
      </c>
      <c r="F329" s="460"/>
      <c r="G329" s="403"/>
      <c r="H329" s="408"/>
      <c r="I329" s="408">
        <v>5</v>
      </c>
      <c r="J329" s="408" t="s">
        <v>567</v>
      </c>
      <c r="K329" s="408"/>
      <c r="L329" s="408"/>
      <c r="M329" s="408"/>
      <c r="N329" s="502">
        <v>1.4999999999999999E-2</v>
      </c>
      <c r="O329" s="502">
        <v>1.4999999999999999E-2</v>
      </c>
      <c r="P329" s="502">
        <v>1.4999999999999999E-2</v>
      </c>
      <c r="Q329" s="502">
        <v>1.4999999999999999E-2</v>
      </c>
      <c r="R329" s="503">
        <f t="shared" si="50"/>
        <v>45628</v>
      </c>
      <c r="S329" s="503">
        <f t="shared" si="51"/>
        <v>45628</v>
      </c>
      <c r="T329" s="503">
        <f t="shared" si="52"/>
        <v>45628</v>
      </c>
      <c r="U329" s="503">
        <f t="shared" si="53"/>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outlineLevel="3" x14ac:dyDescent="0.25">
      <c r="A330" s="376"/>
      <c r="B330" s="385"/>
      <c r="C330" s="378">
        <f t="shared" si="54"/>
        <v>4</v>
      </c>
      <c r="D330" s="403"/>
      <c r="E330" s="460">
        <v>1</v>
      </c>
      <c r="F330" s="460"/>
      <c r="G330" s="403"/>
      <c r="H330" s="408"/>
      <c r="I330" s="408">
        <v>6</v>
      </c>
      <c r="J330" s="408" t="s">
        <v>568</v>
      </c>
      <c r="K330" s="408"/>
      <c r="L330" s="408"/>
      <c r="M330" s="408"/>
      <c r="N330" s="502">
        <v>1.4999999999999999E-2</v>
      </c>
      <c r="O330" s="502">
        <v>1.4999999999999999E-2</v>
      </c>
      <c r="P330" s="502">
        <v>1.4999999999999999E-2</v>
      </c>
      <c r="Q330" s="502">
        <v>1.4999999999999999E-2</v>
      </c>
      <c r="R330" s="503">
        <f t="shared" si="50"/>
        <v>45993</v>
      </c>
      <c r="S330" s="503">
        <f t="shared" si="51"/>
        <v>45993</v>
      </c>
      <c r="T330" s="503">
        <f t="shared" si="52"/>
        <v>45993</v>
      </c>
      <c r="U330" s="503">
        <f t="shared" si="53"/>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outlineLevel="3" x14ac:dyDescent="0.25">
      <c r="A331" s="376"/>
      <c r="B331" s="385"/>
      <c r="C331" s="378">
        <f t="shared" si="54"/>
        <v>4</v>
      </c>
      <c r="D331" s="403"/>
      <c r="E331" s="460">
        <v>1</v>
      </c>
      <c r="F331" s="460"/>
      <c r="G331" s="403"/>
      <c r="H331" s="408"/>
      <c r="I331" s="408">
        <v>7</v>
      </c>
      <c r="J331" s="408" t="s">
        <v>569</v>
      </c>
      <c r="K331" s="408"/>
      <c r="L331" s="408"/>
      <c r="M331" s="408"/>
      <c r="N331" s="502">
        <v>1.4999999999999999E-2</v>
      </c>
      <c r="O331" s="502">
        <v>1.4999999999999999E-2</v>
      </c>
      <c r="P331" s="502">
        <v>1.4999999999999999E-2</v>
      </c>
      <c r="Q331" s="502">
        <v>1.4999999999999999E-2</v>
      </c>
      <c r="R331" s="503">
        <f t="shared" si="50"/>
        <v>46358</v>
      </c>
      <c r="S331" s="503">
        <f t="shared" si="51"/>
        <v>46358</v>
      </c>
      <c r="T331" s="503">
        <f t="shared" si="52"/>
        <v>46358</v>
      </c>
      <c r="U331" s="503">
        <f t="shared" si="53"/>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outlineLevel="2" x14ac:dyDescent="0.25">
      <c r="A332" s="376"/>
      <c r="B332" s="385"/>
      <c r="C332" s="378">
        <f>INT($C$242)+2</f>
        <v>3</v>
      </c>
      <c r="D332" s="403"/>
      <c r="E332" s="460">
        <v>2</v>
      </c>
      <c r="F332" s="460"/>
      <c r="G332" s="403"/>
      <c r="H332" s="424" t="str">
        <f>H$262</f>
        <v>Win</v>
      </c>
      <c r="I332" s="408">
        <v>0</v>
      </c>
      <c r="J332" s="408" t="s">
        <v>578</v>
      </c>
      <c r="K332" s="408"/>
      <c r="L332" s="408"/>
      <c r="M332" s="408"/>
      <c r="N332" s="502">
        <v>2.5000000000000001E-2</v>
      </c>
      <c r="O332" s="502">
        <v>2.5000000000000001E-2</v>
      </c>
      <c r="P332" s="502">
        <v>2.5000000000000001E-2</v>
      </c>
      <c r="Q332" s="502">
        <v>2.5000000000000001E-2</v>
      </c>
      <c r="R332" s="503">
        <f t="shared" si="50"/>
        <v>43857</v>
      </c>
      <c r="S332" s="503">
        <f t="shared" si="51"/>
        <v>43857</v>
      </c>
      <c r="T332" s="503">
        <f t="shared" si="52"/>
        <v>43857</v>
      </c>
      <c r="U332" s="503">
        <f t="shared" si="53"/>
        <v>43857</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outlineLevel="3" x14ac:dyDescent="0.25">
      <c r="A333" s="376"/>
      <c r="B333" s="385"/>
      <c r="C333" s="378">
        <f>INT($C$242)+3</f>
        <v>4</v>
      </c>
      <c r="D333" s="403"/>
      <c r="E333" s="460">
        <v>2</v>
      </c>
      <c r="F333" s="460"/>
      <c r="G333" s="403"/>
      <c r="H333" s="408"/>
      <c r="I333" s="408">
        <v>1</v>
      </c>
      <c r="J333" s="408" t="s">
        <v>579</v>
      </c>
      <c r="K333" s="408"/>
      <c r="L333" s="408"/>
      <c r="M333" s="408"/>
      <c r="N333" s="502">
        <v>2.5000000000000001E-2</v>
      </c>
      <c r="O333" s="502">
        <v>2.5000000000000001E-2</v>
      </c>
      <c r="P333" s="502">
        <v>2.5000000000000001E-2</v>
      </c>
      <c r="Q333" s="502">
        <v>2.5000000000000001E-2</v>
      </c>
      <c r="R333" s="503">
        <f t="shared" si="50"/>
        <v>44222</v>
      </c>
      <c r="S333" s="503">
        <f t="shared" si="51"/>
        <v>44222</v>
      </c>
      <c r="T333" s="503">
        <f t="shared" si="52"/>
        <v>44222</v>
      </c>
      <c r="U333" s="503">
        <f t="shared" si="53"/>
        <v>44222</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outlineLevel="3" x14ac:dyDescent="0.25">
      <c r="A334" s="376"/>
      <c r="B334" s="385"/>
      <c r="C334" s="378">
        <f t="shared" ref="C334:C339" si="55">INT($C$242+3)</f>
        <v>4</v>
      </c>
      <c r="D334" s="403"/>
      <c r="E334" s="460">
        <v>2</v>
      </c>
      <c r="F334" s="460"/>
      <c r="G334" s="403"/>
      <c r="H334" s="408"/>
      <c r="I334" s="408">
        <v>2</v>
      </c>
      <c r="J334" s="408" t="s">
        <v>580</v>
      </c>
      <c r="K334" s="408"/>
      <c r="L334" s="408"/>
      <c r="M334" s="408"/>
      <c r="N334" s="502">
        <v>1.4999999999999999E-2</v>
      </c>
      <c r="O334" s="502">
        <v>1.4999999999999999E-2</v>
      </c>
      <c r="P334" s="502">
        <v>1.4999999999999999E-2</v>
      </c>
      <c r="Q334" s="502">
        <v>1.4999999999999999E-2</v>
      </c>
      <c r="R334" s="503">
        <f t="shared" si="50"/>
        <v>44587</v>
      </c>
      <c r="S334" s="503">
        <f t="shared" si="51"/>
        <v>44587</v>
      </c>
      <c r="T334" s="503">
        <f t="shared" si="52"/>
        <v>44587</v>
      </c>
      <c r="U334" s="503">
        <f t="shared" si="53"/>
        <v>44587</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outlineLevel="3" x14ac:dyDescent="0.25">
      <c r="A335" s="376"/>
      <c r="B335" s="385"/>
      <c r="C335" s="378">
        <f t="shared" si="55"/>
        <v>4</v>
      </c>
      <c r="D335" s="403"/>
      <c r="E335" s="460">
        <v>2</v>
      </c>
      <c r="F335" s="460"/>
      <c r="G335" s="403"/>
      <c r="H335" s="408"/>
      <c r="I335" s="408">
        <v>3</v>
      </c>
      <c r="J335" s="408" t="s">
        <v>565</v>
      </c>
      <c r="K335" s="408"/>
      <c r="L335" s="408"/>
      <c r="M335" s="408"/>
      <c r="N335" s="502">
        <v>1.4999999999999999E-2</v>
      </c>
      <c r="O335" s="502">
        <v>1.4999999999999999E-2</v>
      </c>
      <c r="P335" s="502">
        <v>1.4999999999999999E-2</v>
      </c>
      <c r="Q335" s="502">
        <v>1.4999999999999999E-2</v>
      </c>
      <c r="R335" s="503">
        <f t="shared" si="50"/>
        <v>44952</v>
      </c>
      <c r="S335" s="503">
        <f t="shared" si="51"/>
        <v>44952</v>
      </c>
      <c r="T335" s="503">
        <f t="shared" si="52"/>
        <v>44952</v>
      </c>
      <c r="U335" s="503">
        <f t="shared" si="53"/>
        <v>44952</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outlineLevel="3" x14ac:dyDescent="0.25">
      <c r="A336" s="376"/>
      <c r="B336" s="385"/>
      <c r="C336" s="378">
        <f t="shared" si="55"/>
        <v>4</v>
      </c>
      <c r="D336" s="403"/>
      <c r="E336" s="460">
        <v>2</v>
      </c>
      <c r="F336" s="460"/>
      <c r="G336" s="403"/>
      <c r="H336" s="408"/>
      <c r="I336" s="408">
        <v>4</v>
      </c>
      <c r="J336" s="408" t="s">
        <v>566</v>
      </c>
      <c r="K336" s="408"/>
      <c r="L336" s="408"/>
      <c r="M336" s="408"/>
      <c r="N336" s="502">
        <v>1.4999999999999999E-2</v>
      </c>
      <c r="O336" s="502">
        <v>1.4999999999999999E-2</v>
      </c>
      <c r="P336" s="502">
        <v>1.4999999999999999E-2</v>
      </c>
      <c r="Q336" s="502">
        <v>1.4999999999999999E-2</v>
      </c>
      <c r="R336" s="503">
        <f t="shared" si="50"/>
        <v>45318</v>
      </c>
      <c r="S336" s="503">
        <f t="shared" si="51"/>
        <v>45318</v>
      </c>
      <c r="T336" s="503">
        <f t="shared" si="52"/>
        <v>45318</v>
      </c>
      <c r="U336" s="503">
        <f t="shared" si="53"/>
        <v>45318</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5"/>
        <v>4</v>
      </c>
      <c r="D337" s="403"/>
      <c r="E337" s="460">
        <v>2</v>
      </c>
      <c r="F337" s="460"/>
      <c r="G337" s="403"/>
      <c r="H337" s="408"/>
      <c r="I337" s="408">
        <v>5</v>
      </c>
      <c r="J337" s="408" t="s">
        <v>567</v>
      </c>
      <c r="K337" s="408"/>
      <c r="L337" s="408"/>
      <c r="M337" s="408"/>
      <c r="N337" s="502">
        <v>1.4999999999999999E-2</v>
      </c>
      <c r="O337" s="502">
        <v>1.4999999999999999E-2</v>
      </c>
      <c r="P337" s="502">
        <v>1.4999999999999999E-2</v>
      </c>
      <c r="Q337" s="502">
        <v>1.4999999999999999E-2</v>
      </c>
      <c r="R337" s="503">
        <f t="shared" si="50"/>
        <v>45683</v>
      </c>
      <c r="S337" s="503">
        <f t="shared" si="51"/>
        <v>45683</v>
      </c>
      <c r="T337" s="503">
        <f t="shared" si="52"/>
        <v>45683</v>
      </c>
      <c r="U337" s="503">
        <f t="shared" si="53"/>
        <v>45683</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5"/>
        <v>4</v>
      </c>
      <c r="D338" s="403"/>
      <c r="E338" s="460">
        <v>2</v>
      </c>
      <c r="F338" s="460"/>
      <c r="G338" s="403"/>
      <c r="H338" s="408"/>
      <c r="I338" s="408">
        <v>6</v>
      </c>
      <c r="J338" s="408" t="s">
        <v>568</v>
      </c>
      <c r="K338" s="408"/>
      <c r="L338" s="408"/>
      <c r="M338" s="408"/>
      <c r="N338" s="502">
        <v>1.4999999999999999E-2</v>
      </c>
      <c r="O338" s="502">
        <v>1.4999999999999999E-2</v>
      </c>
      <c r="P338" s="502">
        <v>1.4999999999999999E-2</v>
      </c>
      <c r="Q338" s="502">
        <v>1.4999999999999999E-2</v>
      </c>
      <c r="R338" s="503">
        <f t="shared" si="50"/>
        <v>46048</v>
      </c>
      <c r="S338" s="503">
        <f t="shared" si="51"/>
        <v>46048</v>
      </c>
      <c r="T338" s="503">
        <f t="shared" si="52"/>
        <v>46048</v>
      </c>
      <c r="U338" s="503">
        <f t="shared" si="53"/>
        <v>46048</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5"/>
        <v>4</v>
      </c>
      <c r="D339" s="403"/>
      <c r="E339" s="460">
        <v>2</v>
      </c>
      <c r="F339" s="460"/>
      <c r="G339" s="403"/>
      <c r="H339" s="408"/>
      <c r="I339" s="408">
        <v>7</v>
      </c>
      <c r="J339" s="408" t="s">
        <v>569</v>
      </c>
      <c r="K339" s="408"/>
      <c r="L339" s="408"/>
      <c r="M339" s="408"/>
      <c r="N339" s="502">
        <v>1.4999999999999999E-2</v>
      </c>
      <c r="O339" s="502">
        <v>1.4999999999999999E-2</v>
      </c>
      <c r="P339" s="502">
        <v>1.4999999999999999E-2</v>
      </c>
      <c r="Q339" s="502">
        <v>1.4999999999999999E-2</v>
      </c>
      <c r="R339" s="503">
        <f t="shared" si="50"/>
        <v>46413</v>
      </c>
      <c r="S339" s="503">
        <f t="shared" si="51"/>
        <v>46413</v>
      </c>
      <c r="T339" s="503">
        <f t="shared" si="52"/>
        <v>46413</v>
      </c>
      <c r="U339" s="503">
        <f t="shared" si="53"/>
        <v>46413</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578</v>
      </c>
      <c r="K340" s="408"/>
      <c r="L340" s="408"/>
      <c r="M340" s="408"/>
      <c r="N340" s="502">
        <v>2.5000000000000001E-2</v>
      </c>
      <c r="O340" s="502">
        <v>2.5000000000000001E-2</v>
      </c>
      <c r="P340" s="502">
        <v>2.5000000000000001E-2</v>
      </c>
      <c r="Q340" s="502">
        <v>2.5000000000000001E-2</v>
      </c>
      <c r="R340" s="503">
        <f t="shared" si="50"/>
        <v>43900</v>
      </c>
      <c r="S340" s="503">
        <f t="shared" si="51"/>
        <v>43900</v>
      </c>
      <c r="T340" s="503">
        <f t="shared" si="52"/>
        <v>43900</v>
      </c>
      <c r="U340" s="503">
        <f t="shared" si="53"/>
        <v>43900</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579</v>
      </c>
      <c r="K341" s="408"/>
      <c r="L341" s="408"/>
      <c r="M341" s="408"/>
      <c r="N341" s="502">
        <v>2.5000000000000001E-2</v>
      </c>
      <c r="O341" s="502">
        <v>2.5000000000000001E-2</v>
      </c>
      <c r="P341" s="502">
        <v>2.5000000000000001E-2</v>
      </c>
      <c r="Q341" s="502">
        <v>2.5000000000000001E-2</v>
      </c>
      <c r="R341" s="503">
        <f t="shared" si="50"/>
        <v>44265</v>
      </c>
      <c r="S341" s="503">
        <f t="shared" si="51"/>
        <v>44265</v>
      </c>
      <c r="T341" s="503">
        <f t="shared" si="52"/>
        <v>44265</v>
      </c>
      <c r="U341" s="503">
        <f t="shared" si="53"/>
        <v>44265</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6">INT($C$242+3)</f>
        <v>4</v>
      </c>
      <c r="D342" s="403"/>
      <c r="E342" s="460">
        <v>3</v>
      </c>
      <c r="F342" s="460"/>
      <c r="G342" s="403"/>
      <c r="H342" s="408"/>
      <c r="I342" s="408">
        <v>2</v>
      </c>
      <c r="J342" s="408" t="s">
        <v>580</v>
      </c>
      <c r="K342" s="408"/>
      <c r="L342" s="408"/>
      <c r="M342" s="408"/>
      <c r="N342" s="502">
        <v>1.4999999999999999E-2</v>
      </c>
      <c r="O342" s="502">
        <v>1.4999999999999999E-2</v>
      </c>
      <c r="P342" s="502">
        <v>1.4999999999999999E-2</v>
      </c>
      <c r="Q342" s="502">
        <v>1.4999999999999999E-2</v>
      </c>
      <c r="R342" s="503">
        <f t="shared" si="50"/>
        <v>44630</v>
      </c>
      <c r="S342" s="503">
        <f t="shared" si="51"/>
        <v>44630</v>
      </c>
      <c r="T342" s="503">
        <f t="shared" si="52"/>
        <v>44630</v>
      </c>
      <c r="U342" s="503">
        <f t="shared" si="53"/>
        <v>44630</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6"/>
        <v>4</v>
      </c>
      <c r="D343" s="403"/>
      <c r="E343" s="460">
        <v>3</v>
      </c>
      <c r="F343" s="460"/>
      <c r="G343" s="403"/>
      <c r="H343" s="408"/>
      <c r="I343" s="408">
        <v>3</v>
      </c>
      <c r="J343" s="408" t="s">
        <v>565</v>
      </c>
      <c r="K343" s="408"/>
      <c r="L343" s="408"/>
      <c r="M343" s="408"/>
      <c r="N343" s="502">
        <v>1.4999999999999999E-2</v>
      </c>
      <c r="O343" s="502">
        <v>1.4999999999999999E-2</v>
      </c>
      <c r="P343" s="502">
        <v>1.4999999999999999E-2</v>
      </c>
      <c r="Q343" s="502">
        <v>1.4999999999999999E-2</v>
      </c>
      <c r="R343" s="503">
        <f t="shared" si="50"/>
        <v>44995</v>
      </c>
      <c r="S343" s="503">
        <f t="shared" si="51"/>
        <v>44995</v>
      </c>
      <c r="T343" s="503">
        <f t="shared" si="52"/>
        <v>44995</v>
      </c>
      <c r="U343" s="503">
        <f t="shared" si="53"/>
        <v>44995</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6"/>
        <v>4</v>
      </c>
      <c r="D344" s="403"/>
      <c r="E344" s="460">
        <v>3</v>
      </c>
      <c r="F344" s="460"/>
      <c r="G344" s="403"/>
      <c r="H344" s="408"/>
      <c r="I344" s="408">
        <v>4</v>
      </c>
      <c r="J344" s="408" t="s">
        <v>566</v>
      </c>
      <c r="K344" s="408"/>
      <c r="L344" s="408"/>
      <c r="M344" s="408"/>
      <c r="N344" s="502">
        <v>1.4999999999999999E-2</v>
      </c>
      <c r="O344" s="502">
        <v>1.4999999999999999E-2</v>
      </c>
      <c r="P344" s="502">
        <v>1.4999999999999999E-2</v>
      </c>
      <c r="Q344" s="502">
        <v>1.4999999999999999E-2</v>
      </c>
      <c r="R344" s="503">
        <f t="shared" si="50"/>
        <v>45361</v>
      </c>
      <c r="S344" s="503">
        <f t="shared" si="51"/>
        <v>45361</v>
      </c>
      <c r="T344" s="503">
        <f t="shared" si="52"/>
        <v>45361</v>
      </c>
      <c r="U344" s="503">
        <f t="shared" si="53"/>
        <v>45361</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6"/>
        <v>4</v>
      </c>
      <c r="D345" s="403"/>
      <c r="E345" s="460">
        <v>3</v>
      </c>
      <c r="F345" s="460"/>
      <c r="G345" s="403"/>
      <c r="H345" s="408"/>
      <c r="I345" s="408">
        <v>5</v>
      </c>
      <c r="J345" s="408" t="s">
        <v>567</v>
      </c>
      <c r="K345" s="408"/>
      <c r="L345" s="408"/>
      <c r="M345" s="408"/>
      <c r="N345" s="502">
        <v>1.4999999999999999E-2</v>
      </c>
      <c r="O345" s="502">
        <v>1.4999999999999999E-2</v>
      </c>
      <c r="P345" s="502">
        <v>1.4999999999999999E-2</v>
      </c>
      <c r="Q345" s="502">
        <v>1.4999999999999999E-2</v>
      </c>
      <c r="R345" s="503">
        <f t="shared" si="50"/>
        <v>45726</v>
      </c>
      <c r="S345" s="503">
        <f t="shared" si="51"/>
        <v>45726</v>
      </c>
      <c r="T345" s="503">
        <f t="shared" si="52"/>
        <v>45726</v>
      </c>
      <c r="U345" s="503">
        <f t="shared" si="53"/>
        <v>45726</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6"/>
        <v>4</v>
      </c>
      <c r="D346" s="403"/>
      <c r="E346" s="460">
        <v>3</v>
      </c>
      <c r="F346" s="460"/>
      <c r="G346" s="403"/>
      <c r="H346" s="408"/>
      <c r="I346" s="408">
        <v>6</v>
      </c>
      <c r="J346" s="408" t="s">
        <v>568</v>
      </c>
      <c r="K346" s="408"/>
      <c r="L346" s="408"/>
      <c r="M346" s="408"/>
      <c r="N346" s="502">
        <v>1.4999999999999999E-2</v>
      </c>
      <c r="O346" s="502">
        <v>1.4999999999999999E-2</v>
      </c>
      <c r="P346" s="502">
        <v>1.4999999999999999E-2</v>
      </c>
      <c r="Q346" s="502">
        <v>1.4999999999999999E-2</v>
      </c>
      <c r="R346" s="503">
        <f t="shared" si="50"/>
        <v>46091</v>
      </c>
      <c r="S346" s="503">
        <f t="shared" si="51"/>
        <v>46091</v>
      </c>
      <c r="T346" s="503">
        <f t="shared" si="52"/>
        <v>46091</v>
      </c>
      <c r="U346" s="503">
        <f t="shared" si="53"/>
        <v>46091</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6"/>
        <v>4</v>
      </c>
      <c r="D347" s="403"/>
      <c r="E347" s="460">
        <v>3</v>
      </c>
      <c r="F347" s="460"/>
      <c r="G347" s="403"/>
      <c r="H347" s="408"/>
      <c r="I347" s="408">
        <v>7</v>
      </c>
      <c r="J347" s="408" t="s">
        <v>569</v>
      </c>
      <c r="K347" s="408"/>
      <c r="L347" s="408"/>
      <c r="M347" s="408"/>
      <c r="N347" s="502">
        <v>1.4999999999999999E-2</v>
      </c>
      <c r="O347" s="502">
        <v>1.4999999999999999E-2</v>
      </c>
      <c r="P347" s="502">
        <v>1.4999999999999999E-2</v>
      </c>
      <c r="Q347" s="502">
        <v>1.4999999999999999E-2</v>
      </c>
      <c r="R347" s="503">
        <f t="shared" si="50"/>
        <v>46456</v>
      </c>
      <c r="S347" s="503">
        <f t="shared" si="51"/>
        <v>46456</v>
      </c>
      <c r="T347" s="503">
        <f t="shared" si="52"/>
        <v>46456</v>
      </c>
      <c r="U347" s="503">
        <f t="shared" si="53"/>
        <v>46456</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438</v>
      </c>
      <c r="AP348" s="388"/>
      <c r="AQ348" s="376"/>
      <c r="AR348" s="376"/>
      <c r="AS348" s="376"/>
    </row>
    <row r="349" spans="1:45" outlineLevel="2" x14ac:dyDescent="0.25">
      <c r="A349" s="376"/>
      <c r="B349" s="385"/>
      <c r="C349" s="378">
        <f>INT($C$242+3)</f>
        <v>4</v>
      </c>
      <c r="D349" s="403"/>
      <c r="E349" s="460"/>
      <c r="F349" s="460"/>
      <c r="G349" s="403"/>
      <c r="H349" s="473" t="s">
        <v>581</v>
      </c>
      <c r="I349" s="431" t="s">
        <v>582</v>
      </c>
      <c r="J349" s="430"/>
      <c r="K349" s="408"/>
      <c r="L349" s="408"/>
      <c r="M349" s="408"/>
      <c r="N349" s="408"/>
      <c r="O349" s="1086" t="s">
        <v>1091</v>
      </c>
      <c r="P349" s="1087"/>
      <c r="Q349" s="1087"/>
      <c r="R349" s="1087"/>
      <c r="S349" s="1087"/>
      <c r="T349" s="1087"/>
      <c r="U349" s="1087"/>
      <c r="V349" s="1087"/>
      <c r="W349" s="1087"/>
      <c r="X349" s="1088"/>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9"/>
      <c r="P350" s="1090"/>
      <c r="Q350" s="1090"/>
      <c r="R350" s="1090"/>
      <c r="S350" s="1090"/>
      <c r="T350" s="1090"/>
      <c r="U350" s="1090"/>
      <c r="V350" s="1090"/>
      <c r="W350" s="1090"/>
      <c r="X350" s="1091"/>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1176</v>
      </c>
      <c r="I351" s="408">
        <v>1</v>
      </c>
      <c r="J351" s="408" t="b">
        <f>COUNTA(K351:M351)&gt;0</f>
        <v>0</v>
      </c>
      <c r="K351" s="425"/>
      <c r="L351" s="425"/>
      <c r="M351" s="425"/>
      <c r="N351" s="408"/>
      <c r="O351" s="1089"/>
      <c r="P351" s="1090"/>
      <c r="Q351" s="1090"/>
      <c r="R351" s="1090"/>
      <c r="S351" s="1090"/>
      <c r="T351" s="1090"/>
      <c r="U351" s="1090"/>
      <c r="V351" s="1090"/>
      <c r="W351" s="1090"/>
      <c r="X351" s="1091"/>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92"/>
      <c r="P352" s="1093"/>
      <c r="Q352" s="1093"/>
      <c r="R352" s="1093"/>
      <c r="S352" s="1093"/>
      <c r="T352" s="1093"/>
      <c r="U352" s="1093"/>
      <c r="V352" s="1093"/>
      <c r="W352" s="1093"/>
      <c r="X352" s="1094"/>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s="689"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outlineLevel="3" x14ac:dyDescent="0.25">
      <c r="A354" s="376"/>
      <c r="B354" s="385"/>
      <c r="C354" s="378"/>
      <c r="D354" s="403"/>
      <c r="E354" s="460"/>
      <c r="F354" s="460"/>
      <c r="G354" s="403"/>
      <c r="H354" s="424"/>
      <c r="I354" s="408"/>
      <c r="J354" s="480" t="s">
        <v>1168</v>
      </c>
      <c r="K354" s="1036">
        <f t="shared" ref="K354:M356" si="57">MIN(363,INT((K350 - DATE(YEAR(K350),1,1))))+364*INT(YEAR(K350)-i_startyear)</f>
        <v>0</v>
      </c>
      <c r="L354" s="1036">
        <f t="shared" si="57"/>
        <v>0</v>
      </c>
      <c r="M354" s="1036">
        <f t="shared" si="57"/>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outlineLevel="3" x14ac:dyDescent="0.25">
      <c r="A355" s="376"/>
      <c r="B355" s="385"/>
      <c r="C355" s="378"/>
      <c r="D355" s="403"/>
      <c r="E355" s="460"/>
      <c r="F355" s="460"/>
      <c r="G355" s="403"/>
      <c r="H355" s="424"/>
      <c r="I355" s="408"/>
      <c r="J355" s="480"/>
      <c r="K355" s="1036">
        <f t="shared" si="57"/>
        <v>-43317</v>
      </c>
      <c r="L355" s="1036">
        <f t="shared" si="57"/>
        <v>-43317</v>
      </c>
      <c r="M355" s="1036">
        <f t="shared" si="57"/>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outlineLevel="3" x14ac:dyDescent="0.25">
      <c r="A356" s="376"/>
      <c r="B356" s="385"/>
      <c r="C356" s="378"/>
      <c r="D356" s="403"/>
      <c r="E356" s="460"/>
      <c r="F356" s="460"/>
      <c r="G356" s="403"/>
      <c r="H356" s="424"/>
      <c r="I356" s="408"/>
      <c r="J356" s="480"/>
      <c r="K356" s="1036">
        <f t="shared" si="57"/>
        <v>-43317</v>
      </c>
      <c r="L356" s="1036">
        <f t="shared" si="57"/>
        <v>-43317</v>
      </c>
      <c r="M356" s="1036">
        <f t="shared" si="57"/>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438</v>
      </c>
      <c r="AP357" s="388"/>
      <c r="AQ357" s="376"/>
      <c r="AR357" s="376"/>
      <c r="AS357" s="376"/>
    </row>
    <row r="358" spans="1:45" outlineLevel="2" x14ac:dyDescent="0.25">
      <c r="A358" s="376"/>
      <c r="B358" s="385"/>
      <c r="C358" s="378">
        <f>INT($C$242+3)</f>
        <v>4</v>
      </c>
      <c r="D358" s="403"/>
      <c r="E358" s="460"/>
      <c r="F358" s="460"/>
      <c r="G358" s="403"/>
      <c r="H358" s="473" t="s">
        <v>555</v>
      </c>
      <c r="I358" s="408" t="s">
        <v>583</v>
      </c>
      <c r="J358" s="408"/>
      <c r="K358" s="408"/>
      <c r="L358" s="408"/>
      <c r="M358" s="408"/>
      <c r="N358" s="431" t="s">
        <v>584</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5" outlineLevel="3" x14ac:dyDescent="0.25">
      <c r="A359" s="376"/>
      <c r="B359" s="385"/>
      <c r="C359" s="378">
        <f>INT($C$242+3)</f>
        <v>4</v>
      </c>
      <c r="D359" s="403"/>
      <c r="E359" s="460"/>
      <c r="F359" s="460"/>
      <c r="G359" s="403"/>
      <c r="H359" s="424" t="str">
        <f>H$261</f>
        <v>Aut</v>
      </c>
      <c r="I359" s="441">
        <v>0.7</v>
      </c>
      <c r="J359" s="408"/>
      <c r="K359" s="408"/>
      <c r="L359" s="410" t="s">
        <v>585</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438</v>
      </c>
      <c r="AP362" s="388"/>
      <c r="AQ362" s="376"/>
      <c r="AR362" s="376"/>
      <c r="AS362" s="376"/>
    </row>
    <row r="363" spans="1:45" outlineLevel="2" x14ac:dyDescent="0.25">
      <c r="A363" s="376"/>
      <c r="B363" s="385"/>
      <c r="C363" s="378">
        <f>INT($C$242+3)</f>
        <v>4</v>
      </c>
      <c r="D363" s="403"/>
      <c r="E363" s="460"/>
      <c r="F363" s="460"/>
      <c r="G363" s="403"/>
      <c r="H363" s="506" t="s">
        <v>586</v>
      </c>
      <c r="I363" s="424" t="s">
        <v>535</v>
      </c>
      <c r="J363" s="408"/>
      <c r="K363" s="410" t="s">
        <v>587</v>
      </c>
      <c r="L363" s="424">
        <f>COUNTA($H$364:$H$367)</f>
        <v>3</v>
      </c>
      <c r="M363" s="411">
        <v>-6</v>
      </c>
      <c r="N363" s="408"/>
      <c r="O363" s="408"/>
      <c r="P363" s="408"/>
      <c r="Q363" s="408"/>
      <c r="R363" s="431" t="s">
        <v>588</v>
      </c>
      <c r="S363" s="430"/>
      <c r="T363" s="430"/>
      <c r="U363" s="430"/>
      <c r="V363" s="408"/>
      <c r="W363" s="408" t="s">
        <v>589</v>
      </c>
      <c r="X363" s="408" t="s">
        <v>590</v>
      </c>
      <c r="Y363" s="408" t="s">
        <v>591</v>
      </c>
      <c r="Z363" s="408" t="s">
        <v>592</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5" outlineLevel="3" x14ac:dyDescent="0.25">
      <c r="A364" s="376"/>
      <c r="B364" s="385"/>
      <c r="C364" s="378">
        <f>INT($C$242+3)</f>
        <v>4</v>
      </c>
      <c r="D364" s="403"/>
      <c r="E364" s="460"/>
      <c r="F364" s="460"/>
      <c r="G364" s="403"/>
      <c r="H364" s="507" t="s">
        <v>593</v>
      </c>
      <c r="I364" s="468" t="b">
        <v>1</v>
      </c>
      <c r="J364" s="424">
        <f>MAX(0.0001,IF(COUNTIF(i_mask_a,TRUE)=1,1,1-SUM(J365:J366)))</f>
        <v>1</v>
      </c>
      <c r="K364" s="408"/>
      <c r="L364" s="408"/>
      <c r="M364" s="408"/>
      <c r="N364" s="408"/>
      <c r="O364" s="408"/>
      <c r="P364" s="408"/>
      <c r="Q364" s="480"/>
      <c r="R364" s="450">
        <f>(56+35)</f>
        <v>91</v>
      </c>
      <c r="S364" s="450">
        <f t="shared" ref="S364:U364" si="58">(56+35)</f>
        <v>91</v>
      </c>
      <c r="T364" s="450">
        <f t="shared" si="58"/>
        <v>91</v>
      </c>
      <c r="U364" s="450">
        <f t="shared" si="58"/>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outlineLevel="3" x14ac:dyDescent="0.25">
      <c r="A365" s="376"/>
      <c r="B365" s="385"/>
      <c r="C365" s="378">
        <f>INT($C$242)+3</f>
        <v>4</v>
      </c>
      <c r="D365" s="403"/>
      <c r="E365" s="460"/>
      <c r="F365" s="460"/>
      <c r="G365" s="403"/>
      <c r="H365" s="508" t="s">
        <v>849</v>
      </c>
      <c r="I365" s="468" t="b">
        <v>0</v>
      </c>
      <c r="J365" s="411">
        <v>1E-3</v>
      </c>
      <c r="K365" s="408"/>
      <c r="L365" s="408">
        <f>SUMPRODUCT(--i_mask_a)</f>
        <v>1</v>
      </c>
      <c r="M365" s="408"/>
      <c r="N365" s="408"/>
      <c r="O365" s="408"/>
      <c r="P365" s="408"/>
      <c r="Q365" s="408"/>
      <c r="R365" s="450">
        <f t="shared" ref="R365:U366" si="59">R364+30</f>
        <v>121</v>
      </c>
      <c r="S365" s="450">
        <f t="shared" si="59"/>
        <v>121</v>
      </c>
      <c r="T365" s="450">
        <f t="shared" si="59"/>
        <v>121</v>
      </c>
      <c r="U365" s="450">
        <f t="shared" si="59"/>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outlineLevel="3" x14ac:dyDescent="0.25">
      <c r="A366" s="376"/>
      <c r="B366" s="385"/>
      <c r="C366" s="378">
        <f>INT($C$242)+3</f>
        <v>4</v>
      </c>
      <c r="D366" s="403"/>
      <c r="E366" s="460"/>
      <c r="F366" s="460"/>
      <c r="G366" s="403"/>
      <c r="H366" s="509" t="s">
        <v>850</v>
      </c>
      <c r="I366" s="468" t="b">
        <v>0</v>
      </c>
      <c r="J366" s="411">
        <v>1E-3</v>
      </c>
      <c r="K366" s="408"/>
      <c r="L366" s="408">
        <f>COUNTIF(i_mask_a,TRUE)</f>
        <v>1</v>
      </c>
      <c r="M366" s="408"/>
      <c r="N366" s="408"/>
      <c r="O366" s="408"/>
      <c r="P366" s="408"/>
      <c r="Q366" s="480"/>
      <c r="R366" s="450">
        <f t="shared" si="59"/>
        <v>151</v>
      </c>
      <c r="S366" s="450">
        <f t="shared" si="59"/>
        <v>151</v>
      </c>
      <c r="T366" s="450">
        <f t="shared" si="59"/>
        <v>151</v>
      </c>
      <c r="U366" s="450">
        <f t="shared" si="59"/>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438</v>
      </c>
      <c r="AP367" s="388"/>
      <c r="AQ367" s="376"/>
      <c r="AR367" s="376"/>
      <c r="AS367" s="376"/>
    </row>
    <row r="368" spans="1:45" outlineLevel="1" x14ac:dyDescent="0.25">
      <c r="A368" s="376"/>
      <c r="B368" s="385"/>
      <c r="C368" s="378">
        <f>INT($C$242)+1</f>
        <v>2</v>
      </c>
      <c r="D368" s="403"/>
      <c r="E368" s="460"/>
      <c r="F368" s="460"/>
      <c r="G368" s="403"/>
      <c r="H368" s="463" t="s">
        <v>594</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434</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556</v>
      </c>
      <c r="J370" s="431"/>
      <c r="K370" s="408"/>
      <c r="L370" s="408"/>
      <c r="M370" s="408"/>
      <c r="N370" s="431" t="s">
        <v>595</v>
      </c>
      <c r="O370" s="431"/>
      <c r="P370" s="431"/>
      <c r="Q370" s="431"/>
      <c r="R370" s="408"/>
      <c r="S370" s="408"/>
      <c r="T370" s="408"/>
      <c r="U370" s="408"/>
      <c r="V370" s="408" t="s">
        <v>596</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578</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579</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580</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565</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566</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567</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568</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569</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438</v>
      </c>
      <c r="AP379" s="388"/>
      <c r="AQ379" s="376"/>
      <c r="AR379" s="376"/>
      <c r="AS379" s="376"/>
    </row>
    <row r="380" spans="1:45" outlineLevel="2" x14ac:dyDescent="0.25">
      <c r="A380" s="376"/>
      <c r="B380" s="385"/>
      <c r="C380" s="378">
        <f>INT($C$242+3)</f>
        <v>4</v>
      </c>
      <c r="D380" s="403"/>
      <c r="E380" s="460"/>
      <c r="F380" s="460"/>
      <c r="G380" s="403"/>
      <c r="H380" s="473"/>
      <c r="I380" s="431" t="s">
        <v>556</v>
      </c>
      <c r="J380" s="431"/>
      <c r="K380" s="408"/>
      <c r="L380" s="408"/>
      <c r="M380" s="408"/>
      <c r="N380" s="431" t="s">
        <v>853</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578</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579</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580</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565</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566</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567</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568</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569</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438</v>
      </c>
      <c r="AP389" s="388"/>
      <c r="AQ389" s="376"/>
      <c r="AR389" s="376"/>
      <c r="AS389" s="376"/>
    </row>
    <row r="390" spans="1:45" outlineLevel="2" x14ac:dyDescent="0.25">
      <c r="A390" s="376"/>
      <c r="B390" s="385"/>
      <c r="C390" s="378">
        <f>INT($C$242+3)</f>
        <v>4</v>
      </c>
      <c r="D390" s="403"/>
      <c r="E390" s="460"/>
      <c r="F390" s="460"/>
      <c r="G390" s="403"/>
      <c r="H390" s="473"/>
      <c r="I390" s="431" t="s">
        <v>556</v>
      </c>
      <c r="J390" s="431"/>
      <c r="K390" s="408"/>
      <c r="L390" s="408"/>
      <c r="M390" s="408"/>
      <c r="N390" s="431" t="s">
        <v>597</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578</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579</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580</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565</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566</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567</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568</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569</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438</v>
      </c>
      <c r="AP399" s="388"/>
      <c r="AQ399" s="376"/>
      <c r="AR399" s="376"/>
      <c r="AS399" s="376"/>
    </row>
    <row r="400" spans="1:45" outlineLevel="2" x14ac:dyDescent="0.25">
      <c r="A400" s="376"/>
      <c r="B400" s="385"/>
      <c r="C400" s="378">
        <f t="shared" ref="C400:C405" si="64">INT($C$242)+3</f>
        <v>4</v>
      </c>
      <c r="D400" s="403"/>
      <c r="E400" s="460"/>
      <c r="F400" s="460"/>
      <c r="G400" s="403"/>
      <c r="H400" s="408" t="s">
        <v>1164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598</v>
      </c>
      <c r="I401" s="447">
        <v>55</v>
      </c>
      <c r="J401" s="408" t="s">
        <v>599</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600</v>
      </c>
      <c r="I402" s="768">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601</v>
      </c>
      <c r="I403" s="768">
        <f>50</f>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602</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603</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1092</v>
      </c>
      <c r="I407" s="408"/>
      <c r="J407" s="408"/>
      <c r="K407" s="408"/>
      <c r="L407" s="408" t="s">
        <v>604</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9" customFormat="1" outlineLevel="3" x14ac:dyDescent="0.25">
      <c r="A408" s="376"/>
      <c r="B408" s="385"/>
      <c r="C408" s="378"/>
      <c r="D408" s="403"/>
      <c r="E408" s="460"/>
      <c r="F408" s="460"/>
      <c r="G408" s="403"/>
      <c r="H408" s="510"/>
      <c r="I408" s="408" t="s">
        <v>1084</v>
      </c>
      <c r="J408" s="408" t="s">
        <v>1085</v>
      </c>
      <c r="K408" s="964"/>
      <c r="L408" s="424" t="s">
        <v>605</v>
      </c>
      <c r="M408" s="424" t="s">
        <v>1087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1086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579</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580</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565</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566</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567</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568</v>
      </c>
      <c r="I415" s="511" t="b">
        <v>0</v>
      </c>
      <c r="J415" s="425" t="b">
        <v>0</v>
      </c>
      <c r="K415" s="408"/>
      <c r="L415" s="441">
        <f t="shared" si="67"/>
        <v>1</v>
      </c>
      <c r="M415" s="441">
        <f t="shared" si="66"/>
        <v>1</v>
      </c>
      <c r="N415" s="478"/>
      <c r="O415" s="797"/>
      <c r="P415" s="1095" t="s">
        <v>953</v>
      </c>
      <c r="Q415" s="1095"/>
      <c r="R415" s="1095"/>
      <c r="S415" s="1095"/>
      <c r="T415" s="1095"/>
      <c r="U415" s="1095"/>
      <c r="V415" s="1095"/>
      <c r="W415" s="1095"/>
      <c r="X415" s="1095"/>
      <c r="Y415" s="1095"/>
      <c r="Z415" s="1096"/>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569</v>
      </c>
      <c r="I416" s="511" t="b">
        <v>0</v>
      </c>
      <c r="J416" s="425" t="b">
        <v>0</v>
      </c>
      <c r="K416" s="408"/>
      <c r="L416" s="441">
        <f t="shared" si="67"/>
        <v>1</v>
      </c>
      <c r="M416" s="441">
        <f t="shared" si="66"/>
        <v>1</v>
      </c>
      <c r="N416" s="478"/>
      <c r="O416" s="797"/>
      <c r="P416" s="1097"/>
      <c r="Q416" s="1097"/>
      <c r="R416" s="1097"/>
      <c r="S416" s="1097"/>
      <c r="T416" s="1097"/>
      <c r="U416" s="1097"/>
      <c r="V416" s="1097"/>
      <c r="W416" s="1097"/>
      <c r="X416" s="1097"/>
      <c r="Y416" s="1097"/>
      <c r="Z416" s="1098"/>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8"/>
      <c r="O417" s="798"/>
      <c r="P417" s="1097"/>
      <c r="Q417" s="1097"/>
      <c r="R417" s="1097"/>
      <c r="S417" s="1097"/>
      <c r="T417" s="1097"/>
      <c r="U417" s="1097"/>
      <c r="V417" s="1097"/>
      <c r="W417" s="1097"/>
      <c r="X417" s="1097"/>
      <c r="Y417" s="1097"/>
      <c r="Z417" s="1098"/>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606</v>
      </c>
      <c r="I418" s="561"/>
      <c r="J418" s="561"/>
      <c r="K418" s="561"/>
      <c r="L418" s="561"/>
      <c r="M418" s="561"/>
      <c r="N418" s="561"/>
      <c r="O418" s="796"/>
      <c r="P418" s="1097"/>
      <c r="Q418" s="1097"/>
      <c r="R418" s="1097"/>
      <c r="S418" s="1097"/>
      <c r="T418" s="1097"/>
      <c r="U418" s="1097"/>
      <c r="V418" s="1097"/>
      <c r="W418" s="1097"/>
      <c r="X418" s="1097"/>
      <c r="Y418" s="1097"/>
      <c r="Z418" s="1098"/>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607</v>
      </c>
      <c r="L419" s="430"/>
      <c r="M419" s="430"/>
      <c r="N419" s="514"/>
      <c r="O419" s="794"/>
      <c r="P419" s="1097"/>
      <c r="Q419" s="1097"/>
      <c r="R419" s="1097"/>
      <c r="S419" s="1097"/>
      <c r="T419" s="1097"/>
      <c r="U419" s="1097"/>
      <c r="V419" s="1097"/>
      <c r="W419" s="1097"/>
      <c r="X419" s="1097"/>
      <c r="Y419" s="1097"/>
      <c r="Z419" s="1098"/>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586</v>
      </c>
      <c r="J420" s="515" t="s">
        <v>608</v>
      </c>
      <c r="K420" s="516" t="s">
        <v>609</v>
      </c>
      <c r="L420" s="424" t="s">
        <v>610</v>
      </c>
      <c r="M420" s="424" t="s">
        <v>611</v>
      </c>
      <c r="N420" s="517" t="s">
        <v>586</v>
      </c>
      <c r="O420" s="795"/>
      <c r="P420" s="1097"/>
      <c r="Q420" s="1097"/>
      <c r="R420" s="1097"/>
      <c r="S420" s="1097"/>
      <c r="T420" s="1097"/>
      <c r="U420" s="1097"/>
      <c r="V420" s="1097"/>
      <c r="W420" s="1097"/>
      <c r="X420" s="1097"/>
      <c r="Y420" s="1097"/>
      <c r="Z420" s="1098"/>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469</v>
      </c>
      <c r="I421" s="511" t="b">
        <v>1</v>
      </c>
      <c r="J421" s="511" t="b">
        <v>1</v>
      </c>
      <c r="K421" s="516" t="b">
        <v>0</v>
      </c>
      <c r="L421" s="425" t="b">
        <v>1</v>
      </c>
      <c r="M421" s="425" t="b">
        <v>1</v>
      </c>
      <c r="N421" s="519" t="b">
        <v>1</v>
      </c>
      <c r="O421" s="795"/>
      <c r="P421" s="1097"/>
      <c r="Q421" s="1097"/>
      <c r="R421" s="1097"/>
      <c r="S421" s="1097"/>
      <c r="T421" s="1097"/>
      <c r="U421" s="1097"/>
      <c r="V421" s="1097"/>
      <c r="W421" s="1097"/>
      <c r="X421" s="1097"/>
      <c r="Y421" s="1097"/>
      <c r="Z421" s="1098"/>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471</v>
      </c>
      <c r="I422" s="511" t="b">
        <v>1</v>
      </c>
      <c r="J422" s="511" t="b">
        <v>1</v>
      </c>
      <c r="K422" s="516" t="b">
        <v>0</v>
      </c>
      <c r="L422" s="425" t="b">
        <v>1</v>
      </c>
      <c r="M422" s="425" t="b">
        <v>1</v>
      </c>
      <c r="N422" s="519" t="b">
        <v>1</v>
      </c>
      <c r="O422" s="795"/>
      <c r="P422" s="1099"/>
      <c r="Q422" s="1099"/>
      <c r="R422" s="1099"/>
      <c r="S422" s="1099"/>
      <c r="T422" s="1099"/>
      <c r="U422" s="1099"/>
      <c r="V422" s="1099"/>
      <c r="W422" s="1099"/>
      <c r="X422" s="1099"/>
      <c r="Y422" s="1099"/>
      <c r="Z422" s="1100"/>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438</v>
      </c>
      <c r="AP423" s="388"/>
      <c r="AQ423" s="376"/>
      <c r="AR423" s="376"/>
      <c r="AS423" s="376"/>
    </row>
    <row r="424" spans="1:45" outlineLevel="1" x14ac:dyDescent="0.25">
      <c r="A424" s="376"/>
      <c r="B424" s="385"/>
      <c r="C424" s="378">
        <f>INT($C$242)+1</f>
        <v>2</v>
      </c>
      <c r="D424" s="403"/>
      <c r="E424" s="460"/>
      <c r="F424" s="460"/>
      <c r="G424" s="403"/>
      <c r="H424" s="463" t="s">
        <v>937</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434</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613</v>
      </c>
      <c r="I426" s="431" t="s">
        <v>614</v>
      </c>
      <c r="J426" s="520"/>
      <c r="K426" s="431" t="s">
        <v>839</v>
      </c>
      <c r="L426" s="431"/>
      <c r="M426" s="431"/>
      <c r="N426" s="431" t="s">
        <v>840</v>
      </c>
      <c r="O426" s="431"/>
      <c r="P426" s="431"/>
      <c r="Q426" s="431"/>
      <c r="R426" s="431" t="s">
        <v>1170</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841</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438</v>
      </c>
      <c r="AP438" s="388"/>
      <c r="AQ438" s="376"/>
      <c r="AR438" s="376"/>
      <c r="AS438" s="376"/>
    </row>
    <row r="439" spans="1:45" outlineLevel="1" x14ac:dyDescent="0.25">
      <c r="A439" s="376"/>
      <c r="B439" s="385"/>
      <c r="C439" s="378">
        <f>INT($C$242)+1</f>
        <v>2</v>
      </c>
      <c r="D439" s="403"/>
      <c r="E439" s="460"/>
      <c r="F439" s="460"/>
      <c r="G439" s="403"/>
      <c r="H439" s="463" t="s">
        <v>612</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434</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613</v>
      </c>
      <c r="I441" s="431" t="s">
        <v>615</v>
      </c>
      <c r="J441" s="520"/>
      <c r="K441" s="521">
        <f>COUNTA($H442:$H$472)</f>
        <v>30</v>
      </c>
      <c r="L441" s="521">
        <f>COUNTA($I$442:$I$472)/K441</f>
        <v>1</v>
      </c>
      <c r="M441" s="411">
        <v>-9</v>
      </c>
      <c r="N441" s="431" t="s">
        <v>616</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x14ac:dyDescent="0.25">
      <c r="A442" s="376"/>
      <c r="B442" s="385"/>
      <c r="C442" s="378">
        <f t="shared" ref="C442:C462" si="73">INT($C$242)+3</f>
        <v>4</v>
      </c>
      <c r="D442" s="403"/>
      <c r="E442" s="460"/>
      <c r="F442" s="460"/>
      <c r="G442" s="403"/>
      <c r="H442" s="424" t="str">
        <f t="shared" ref="H442:H451" si="74">H$261</f>
        <v>Aut</v>
      </c>
      <c r="I442" s="430" t="s">
        <v>848</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x14ac:dyDescent="0.25">
      <c r="A452" s="376"/>
      <c r="B452" s="385"/>
      <c r="C452" s="378">
        <f t="shared" si="73"/>
        <v>4</v>
      </c>
      <c r="D452" s="403"/>
      <c r="E452" s="460"/>
      <c r="F452" s="460"/>
      <c r="G452" s="403"/>
      <c r="H452" s="424" t="str">
        <f>H$262</f>
        <v>Win</v>
      </c>
      <c r="I452" s="430" t="s">
        <v>848</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x14ac:dyDescent="0.25">
      <c r="A462" s="376"/>
      <c r="B462" s="385"/>
      <c r="C462" s="378">
        <f t="shared" si="73"/>
        <v>4</v>
      </c>
      <c r="D462" s="403"/>
      <c r="E462" s="460"/>
      <c r="F462" s="460"/>
      <c r="G462" s="403"/>
      <c r="H462" s="424" t="str">
        <f t="shared" ref="H462:H471" si="78">H$263</f>
        <v>Spr</v>
      </c>
      <c r="I462" s="430" t="s">
        <v>848</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438</v>
      </c>
      <c r="AP472" s="388"/>
      <c r="AQ472" s="376"/>
      <c r="AR472" s="376"/>
      <c r="AS472" s="376"/>
    </row>
    <row r="473" spans="1:45" outlineLevel="2" x14ac:dyDescent="0.25">
      <c r="A473" s="376"/>
      <c r="B473" s="385"/>
      <c r="C473" s="378">
        <f>INT($C$242)+2</f>
        <v>3</v>
      </c>
      <c r="D473" s="403"/>
      <c r="E473" s="460"/>
      <c r="F473" s="460"/>
      <c r="G473" s="403"/>
      <c r="H473" s="473" t="s">
        <v>613</v>
      </c>
      <c r="I473" s="431" t="s">
        <v>617</v>
      </c>
      <c r="J473" s="431"/>
      <c r="K473" s="523">
        <f>COUNTA($H474:$H$486)</f>
        <v>3</v>
      </c>
      <c r="L473" s="521">
        <f>COUNTA($I$474:$I$486)/K473</f>
        <v>4</v>
      </c>
      <c r="M473" s="495"/>
      <c r="N473" s="408"/>
      <c r="O473" s="431" t="s">
        <v>618</v>
      </c>
      <c r="P473" s="431"/>
      <c r="Q473" s="431"/>
      <c r="R473" s="431" t="s">
        <v>619</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620</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5">
        <f>IF(N475=0,0,N475+72)</f>
        <v>0</v>
      </c>
      <c r="P475" s="776">
        <f>O475</f>
        <v>0</v>
      </c>
      <c r="Q475" s="775">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5">
        <f>IF(N476=0,0,N476+72)</f>
        <v>91</v>
      </c>
      <c r="P476" s="776">
        <f t="shared" ref="P476:P477" si="81">O476</f>
        <v>91</v>
      </c>
      <c r="Q476" s="775">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5">
        <f>IF(N477=0,0,N477+72)</f>
        <v>91</v>
      </c>
      <c r="P477" s="776">
        <f t="shared" si="81"/>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7">
        <f>IF(N475=0,0,N475+24)</f>
        <v>0</v>
      </c>
      <c r="O479" s="775">
        <f>IF(N479=0,0,N479+72)</f>
        <v>0</v>
      </c>
      <c r="P479" s="776">
        <f>O479</f>
        <v>0</v>
      </c>
      <c r="Q479" s="775">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7">
        <f>IF(N476=0,0,N476+24)</f>
        <v>43</v>
      </c>
      <c r="O480" s="775">
        <f>IF(N480=0,0,N480+72)</f>
        <v>115</v>
      </c>
      <c r="P480" s="776">
        <f t="shared" ref="P480:P481" si="83">O480</f>
        <v>115</v>
      </c>
      <c r="Q480" s="775">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7">
        <f>IF(N477=0,0,N477+24)</f>
        <v>43</v>
      </c>
      <c r="O481" s="775">
        <f>IF(N481=0,0,N481+72)</f>
        <v>115</v>
      </c>
      <c r="P481" s="776">
        <f t="shared" si="83"/>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7">
        <f>IF(N479=0,0,N479+24)</f>
        <v>0</v>
      </c>
      <c r="O483" s="775">
        <f>IF(N483=0,0,N483+72)</f>
        <v>0</v>
      </c>
      <c r="P483" s="776">
        <f>O483</f>
        <v>0</v>
      </c>
      <c r="Q483" s="775">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7">
        <f>IF(N480=0,0,N480+24)</f>
        <v>67</v>
      </c>
      <c r="O484" s="775">
        <f>IF(N484=0,0,N484+72)</f>
        <v>139</v>
      </c>
      <c r="P484" s="776">
        <f t="shared" ref="P484:P485" si="84">O484</f>
        <v>139</v>
      </c>
      <c r="Q484" s="775">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7">
        <f>IF(N481=0,0,N481+24)</f>
        <v>67</v>
      </c>
      <c r="O485" s="775">
        <f>IF(N485=0,0,N485+72)</f>
        <v>139</v>
      </c>
      <c r="P485" s="776">
        <f t="shared" si="84"/>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438</v>
      </c>
      <c r="AP486" s="388"/>
      <c r="AQ486" s="376"/>
      <c r="AR486" s="376"/>
      <c r="AS486" s="376"/>
    </row>
    <row r="487" spans="1:45" outlineLevel="2" x14ac:dyDescent="0.25">
      <c r="A487" s="376"/>
      <c r="B487" s="385"/>
      <c r="C487" s="378">
        <f>INT($C$242)+2</f>
        <v>3</v>
      </c>
      <c r="D487" s="403"/>
      <c r="E487" s="460"/>
      <c r="F487" s="460"/>
      <c r="G487" s="403"/>
      <c r="H487" s="473" t="s">
        <v>613</v>
      </c>
      <c r="I487" s="431" t="s">
        <v>621</v>
      </c>
      <c r="J487" s="431"/>
      <c r="K487" s="523"/>
      <c r="L487" s="521">
        <f>COUNTA($I488:$I$500)/COUNTA($H488:$H$500)</f>
        <v>4</v>
      </c>
      <c r="M487" s="408"/>
      <c r="N487" s="431" t="s">
        <v>622</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620</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623</v>
      </c>
      <c r="J489" s="430"/>
      <c r="K489" s="408"/>
      <c r="L489" s="408"/>
      <c r="M489" s="408"/>
      <c r="N489" s="425">
        <v>15</v>
      </c>
      <c r="O489" s="775">
        <f>IF(N489=0,0,N489+72)</f>
        <v>87</v>
      </c>
      <c r="P489" s="776">
        <f t="shared" ref="P489:P491" si="86">O489</f>
        <v>87</v>
      </c>
      <c r="Q489" s="775">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624</v>
      </c>
      <c r="J490" s="430"/>
      <c r="K490" s="408"/>
      <c r="L490" s="408"/>
      <c r="M490" s="408"/>
      <c r="N490" s="425">
        <v>16</v>
      </c>
      <c r="O490" s="775">
        <f>IF(N490=0,0,N490+72)</f>
        <v>88</v>
      </c>
      <c r="P490" s="776">
        <f t="shared" si="86"/>
        <v>88</v>
      </c>
      <c r="Q490" s="775">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625</v>
      </c>
      <c r="J491" s="430"/>
      <c r="K491" s="408"/>
      <c r="L491" s="408"/>
      <c r="M491" s="408"/>
      <c r="N491" s="425">
        <v>17</v>
      </c>
      <c r="O491" s="775">
        <f>IF(N491=0,0,N491+72)</f>
        <v>89</v>
      </c>
      <c r="P491" s="776">
        <f t="shared" si="86"/>
        <v>89</v>
      </c>
      <c r="Q491" s="775">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620</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623</v>
      </c>
      <c r="J493" s="430"/>
      <c r="K493" s="408"/>
      <c r="L493" s="408"/>
      <c r="M493" s="408"/>
      <c r="N493" s="777">
        <f>IF(N489=0,0,N489+24)</f>
        <v>39</v>
      </c>
      <c r="O493" s="775">
        <f>IF(N493=0,0,N493+72)</f>
        <v>111</v>
      </c>
      <c r="P493" s="776">
        <f>O493</f>
        <v>111</v>
      </c>
      <c r="Q493" s="775">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624</v>
      </c>
      <c r="J494" s="430"/>
      <c r="K494" s="408"/>
      <c r="L494" s="408"/>
      <c r="M494" s="408"/>
      <c r="N494" s="777">
        <f>IF(N490=0,0,N490+24)</f>
        <v>40</v>
      </c>
      <c r="O494" s="775">
        <f>IF(N494=0,0,N494+72)</f>
        <v>112</v>
      </c>
      <c r="P494" s="776">
        <f t="shared" ref="P494:P495" si="87">O494</f>
        <v>112</v>
      </c>
      <c r="Q494" s="775">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625</v>
      </c>
      <c r="J495" s="430"/>
      <c r="K495" s="408"/>
      <c r="L495" s="408"/>
      <c r="M495" s="408"/>
      <c r="N495" s="777">
        <f>IF(N491=0,0,N491+24)</f>
        <v>41</v>
      </c>
      <c r="O495" s="775">
        <f>IF(N495=0,0,N495+72)</f>
        <v>113</v>
      </c>
      <c r="P495" s="776">
        <f t="shared" si="87"/>
        <v>113</v>
      </c>
      <c r="Q495" s="775">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620</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623</v>
      </c>
      <c r="J497" s="430"/>
      <c r="K497" s="408"/>
      <c r="L497" s="408"/>
      <c r="M497" s="408"/>
      <c r="N497" s="777">
        <f>IF(N493=0,0,N493+24)</f>
        <v>63</v>
      </c>
      <c r="O497" s="775">
        <f>IF(N497=0,0,N497+72)</f>
        <v>135</v>
      </c>
      <c r="P497" s="776">
        <f>O497</f>
        <v>135</v>
      </c>
      <c r="Q497" s="775">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624</v>
      </c>
      <c r="J498" s="430"/>
      <c r="K498" s="408"/>
      <c r="L498" s="408"/>
      <c r="M498" s="408"/>
      <c r="N498" s="777">
        <f>IF(N494=0,0,N494+24)</f>
        <v>64</v>
      </c>
      <c r="O498" s="775">
        <f>IF(N498=0,0,N498+72)</f>
        <v>136</v>
      </c>
      <c r="P498" s="776">
        <f t="shared" ref="P498:P499" si="88">O498</f>
        <v>136</v>
      </c>
      <c r="Q498" s="775">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625</v>
      </c>
      <c r="J499" s="430"/>
      <c r="K499" s="408"/>
      <c r="L499" s="408"/>
      <c r="M499" s="408"/>
      <c r="N499" s="777">
        <f>IF(N495=0,0,N495+24)</f>
        <v>65</v>
      </c>
      <c r="O499" s="775">
        <f>IF(N499=0,0,N499+72)</f>
        <v>137</v>
      </c>
      <c r="P499" s="776">
        <f t="shared" si="88"/>
        <v>137</v>
      </c>
      <c r="Q499" s="775">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438</v>
      </c>
      <c r="AP500" s="388"/>
      <c r="AQ500" s="376"/>
      <c r="AR500" s="376"/>
      <c r="AS500" s="376"/>
    </row>
    <row r="501" spans="1:45" outlineLevel="2" x14ac:dyDescent="0.25">
      <c r="A501" s="376"/>
      <c r="B501" s="385"/>
      <c r="C501" s="378">
        <f>INT($C$242)+2</f>
        <v>3</v>
      </c>
      <c r="D501" s="403"/>
      <c r="E501" s="460"/>
      <c r="F501" s="460"/>
      <c r="G501" s="403"/>
      <c r="H501" s="473" t="s">
        <v>613</v>
      </c>
      <c r="I501" s="473" t="s">
        <v>925</v>
      </c>
      <c r="J501" s="431" t="s">
        <v>940</v>
      </c>
      <c r="K501" s="431"/>
      <c r="L501" s="521">
        <f>COUNTA($J502:$J$622)/COUNTA($I502:$I$622)</f>
        <v>8</v>
      </c>
      <c r="M501" s="408"/>
      <c r="N501" s="431" t="s">
        <v>622</v>
      </c>
      <c r="O501" s="431"/>
      <c r="P501" s="431"/>
      <c r="Q501" s="431"/>
      <c r="R501" s="780" t="s">
        <v>938</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926</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927</v>
      </c>
      <c r="K503" s="430"/>
      <c r="L503" s="408"/>
      <c r="M503" s="408"/>
      <c r="N503" s="425">
        <v>1</v>
      </c>
      <c r="O503" s="775">
        <f t="shared" ref="O503" si="90">IF(N503=0,0,N503+72)</f>
        <v>73</v>
      </c>
      <c r="P503" s="776">
        <f t="shared" ref="P503" si="91">O503</f>
        <v>73</v>
      </c>
      <c r="Q503" s="775">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152</v>
      </c>
      <c r="K504" s="430"/>
      <c r="L504" s="408"/>
      <c r="M504" s="408"/>
      <c r="N504" s="425">
        <v>0</v>
      </c>
      <c r="O504" s="775">
        <f t="shared" ref="O504:O509" si="93">IF(N504=0,0,N504+72)</f>
        <v>0</v>
      </c>
      <c r="P504" s="776">
        <f t="shared" ref="P504:P509" si="94">O504</f>
        <v>0</v>
      </c>
      <c r="Q504" s="775">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626</v>
      </c>
      <c r="K505" s="430"/>
      <c r="L505" s="408"/>
      <c r="M505" s="408"/>
      <c r="N505" s="425">
        <v>0</v>
      </c>
      <c r="O505" s="775">
        <f t="shared" si="93"/>
        <v>0</v>
      </c>
      <c r="P505" s="776">
        <f t="shared" si="94"/>
        <v>0</v>
      </c>
      <c r="Q505" s="775">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627</v>
      </c>
      <c r="K506" s="430"/>
      <c r="L506" s="408"/>
      <c r="M506" s="408"/>
      <c r="N506" s="425">
        <v>0</v>
      </c>
      <c r="O506" s="775">
        <f t="shared" si="93"/>
        <v>0</v>
      </c>
      <c r="P506" s="776">
        <f t="shared" si="94"/>
        <v>0</v>
      </c>
      <c r="Q506" s="775">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628</v>
      </c>
      <c r="K507" s="430"/>
      <c r="L507" s="408"/>
      <c r="M507" s="408"/>
      <c r="N507" s="425">
        <v>0</v>
      </c>
      <c r="O507" s="775">
        <f t="shared" si="93"/>
        <v>0</v>
      </c>
      <c r="P507" s="776">
        <f t="shared" si="94"/>
        <v>0</v>
      </c>
      <c r="Q507" s="775">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629</v>
      </c>
      <c r="K508" s="430"/>
      <c r="L508" s="408"/>
      <c r="M508" s="408"/>
      <c r="N508" s="425">
        <v>0</v>
      </c>
      <c r="O508" s="775">
        <f t="shared" si="93"/>
        <v>0</v>
      </c>
      <c r="P508" s="776">
        <f t="shared" si="94"/>
        <v>0</v>
      </c>
      <c r="Q508" s="775">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602</v>
      </c>
      <c r="K509" s="430"/>
      <c r="L509" s="408"/>
      <c r="M509" s="408"/>
      <c r="N509" s="425">
        <v>0</v>
      </c>
      <c r="O509" s="775">
        <f t="shared" si="93"/>
        <v>0</v>
      </c>
      <c r="P509" s="776">
        <f t="shared" si="94"/>
        <v>0</v>
      </c>
      <c r="Q509" s="775">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926</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927</v>
      </c>
      <c r="K511" s="430"/>
      <c r="L511" s="408"/>
      <c r="M511" s="408"/>
      <c r="N511" s="425">
        <v>1</v>
      </c>
      <c r="O511" s="775">
        <f t="shared" ref="O511" si="96">IF(N511=0,0,N511+72)</f>
        <v>73</v>
      </c>
      <c r="P511" s="776">
        <f t="shared" ref="P511" si="97">O511</f>
        <v>73</v>
      </c>
      <c r="Q511" s="775">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152</v>
      </c>
      <c r="K512" s="430"/>
      <c r="L512" s="408"/>
      <c r="M512" s="408"/>
      <c r="N512" s="425">
        <v>2</v>
      </c>
      <c r="O512" s="775">
        <f t="shared" ref="O512:O517" si="99">IF(N512=0,0,N512+72)</f>
        <v>74</v>
      </c>
      <c r="P512" s="776">
        <f t="shared" ref="P512:P517" si="100">O512</f>
        <v>74</v>
      </c>
      <c r="Q512" s="775">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626</v>
      </c>
      <c r="K513" s="430"/>
      <c r="L513" s="408"/>
      <c r="M513" s="408"/>
      <c r="N513" s="425">
        <v>3</v>
      </c>
      <c r="O513" s="775">
        <f t="shared" si="99"/>
        <v>75</v>
      </c>
      <c r="P513" s="776">
        <f t="shared" si="100"/>
        <v>75</v>
      </c>
      <c r="Q513" s="775">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627</v>
      </c>
      <c r="K514" s="430"/>
      <c r="L514" s="408"/>
      <c r="M514" s="408"/>
      <c r="N514" s="425">
        <v>3</v>
      </c>
      <c r="O514" s="775">
        <f t="shared" si="99"/>
        <v>75</v>
      </c>
      <c r="P514" s="776">
        <f t="shared" si="100"/>
        <v>75</v>
      </c>
      <c r="Q514" s="775">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628</v>
      </c>
      <c r="K515" s="430"/>
      <c r="L515" s="408"/>
      <c r="M515" s="408"/>
      <c r="N515" s="425">
        <v>3</v>
      </c>
      <c r="O515" s="775">
        <f t="shared" si="99"/>
        <v>75</v>
      </c>
      <c r="P515" s="776">
        <f t="shared" si="100"/>
        <v>75</v>
      </c>
      <c r="Q515" s="775">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629</v>
      </c>
      <c r="K516" s="430"/>
      <c r="L516" s="408"/>
      <c r="M516" s="408"/>
      <c r="N516" s="425">
        <v>3</v>
      </c>
      <c r="O516" s="775">
        <f t="shared" si="99"/>
        <v>75</v>
      </c>
      <c r="P516" s="776">
        <f t="shared" si="100"/>
        <v>75</v>
      </c>
      <c r="Q516" s="775">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602</v>
      </c>
      <c r="K517" s="430"/>
      <c r="L517" s="408"/>
      <c r="M517" s="408"/>
      <c r="N517" s="425">
        <v>3</v>
      </c>
      <c r="O517" s="775">
        <f t="shared" si="99"/>
        <v>75</v>
      </c>
      <c r="P517" s="776">
        <f t="shared" si="100"/>
        <v>75</v>
      </c>
      <c r="Q517" s="775">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926</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927</v>
      </c>
      <c r="K519" s="430"/>
      <c r="L519" s="408"/>
      <c r="M519" s="408"/>
      <c r="N519" s="425">
        <v>1</v>
      </c>
      <c r="O519" s="775">
        <f t="shared" ref="O519" si="102">IF(N519=0,0,N519+72)</f>
        <v>73</v>
      </c>
      <c r="P519" s="776">
        <f t="shared" ref="P519" si="103">O519</f>
        <v>73</v>
      </c>
      <c r="Q519" s="775">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152</v>
      </c>
      <c r="K520" s="430"/>
      <c r="L520" s="408"/>
      <c r="M520" s="408"/>
      <c r="N520" s="425">
        <v>4</v>
      </c>
      <c r="O520" s="775">
        <f t="shared" ref="O520:O525" si="105">IF(N520=0,0,N520+72)</f>
        <v>76</v>
      </c>
      <c r="P520" s="776">
        <f t="shared" ref="P520:P525" si="106">O520</f>
        <v>76</v>
      </c>
      <c r="Q520" s="775">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626</v>
      </c>
      <c r="K521" s="430"/>
      <c r="L521" s="408"/>
      <c r="M521" s="408"/>
      <c r="N521" s="425">
        <v>5</v>
      </c>
      <c r="O521" s="775">
        <f t="shared" si="105"/>
        <v>77</v>
      </c>
      <c r="P521" s="776">
        <f t="shared" si="106"/>
        <v>77</v>
      </c>
      <c r="Q521" s="775">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627</v>
      </c>
      <c r="K522" s="430"/>
      <c r="L522" s="408"/>
      <c r="M522" s="408"/>
      <c r="N522" s="425">
        <v>5</v>
      </c>
      <c r="O522" s="775">
        <f t="shared" si="105"/>
        <v>77</v>
      </c>
      <c r="P522" s="776">
        <f t="shared" si="106"/>
        <v>77</v>
      </c>
      <c r="Q522" s="775">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628</v>
      </c>
      <c r="K523" s="430"/>
      <c r="L523" s="408"/>
      <c r="M523" s="408"/>
      <c r="N523" s="425">
        <v>6</v>
      </c>
      <c r="O523" s="775">
        <f t="shared" si="105"/>
        <v>78</v>
      </c>
      <c r="P523" s="776">
        <f t="shared" si="106"/>
        <v>78</v>
      </c>
      <c r="Q523" s="775">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629</v>
      </c>
      <c r="K524" s="430"/>
      <c r="L524" s="408"/>
      <c r="M524" s="408"/>
      <c r="N524" s="425">
        <v>6</v>
      </c>
      <c r="O524" s="775">
        <f t="shared" si="105"/>
        <v>78</v>
      </c>
      <c r="P524" s="776">
        <f t="shared" si="106"/>
        <v>78</v>
      </c>
      <c r="Q524" s="775">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602</v>
      </c>
      <c r="K525" s="430"/>
      <c r="L525" s="408"/>
      <c r="M525" s="408"/>
      <c r="N525" s="425">
        <v>6</v>
      </c>
      <c r="O525" s="775">
        <f t="shared" si="105"/>
        <v>78</v>
      </c>
      <c r="P525" s="776">
        <f t="shared" si="106"/>
        <v>78</v>
      </c>
      <c r="Q525" s="775">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926</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927</v>
      </c>
      <c r="K527" s="430"/>
      <c r="L527" s="408"/>
      <c r="M527" s="408"/>
      <c r="N527" s="425">
        <v>1</v>
      </c>
      <c r="O527" s="775">
        <f t="shared" ref="O527" si="108">IF(N527=0,0,N527+72)</f>
        <v>73</v>
      </c>
      <c r="P527" s="776">
        <f t="shared" ref="P527" si="109">O527</f>
        <v>73</v>
      </c>
      <c r="Q527" s="775">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152</v>
      </c>
      <c r="K528" s="430"/>
      <c r="L528" s="408"/>
      <c r="M528" s="408"/>
      <c r="N528" s="425">
        <v>7</v>
      </c>
      <c r="O528" s="775">
        <f t="shared" ref="O528:O533" si="111">IF(N528=0,0,N528+72)</f>
        <v>79</v>
      </c>
      <c r="P528" s="776">
        <f t="shared" ref="P528:P533" si="112">O528</f>
        <v>79</v>
      </c>
      <c r="Q528" s="775">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626</v>
      </c>
      <c r="K529" s="430"/>
      <c r="L529" s="408"/>
      <c r="M529" s="408"/>
      <c r="N529" s="425">
        <v>8</v>
      </c>
      <c r="O529" s="775">
        <f t="shared" si="111"/>
        <v>80</v>
      </c>
      <c r="P529" s="776">
        <f t="shared" si="112"/>
        <v>80</v>
      </c>
      <c r="Q529" s="775">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627</v>
      </c>
      <c r="K530" s="430"/>
      <c r="L530" s="408"/>
      <c r="M530" s="408"/>
      <c r="N530" s="425">
        <v>8</v>
      </c>
      <c r="O530" s="775">
        <f t="shared" si="111"/>
        <v>80</v>
      </c>
      <c r="P530" s="776">
        <f t="shared" si="112"/>
        <v>80</v>
      </c>
      <c r="Q530" s="775">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628</v>
      </c>
      <c r="K531" s="430"/>
      <c r="L531" s="408"/>
      <c r="M531" s="408"/>
      <c r="N531" s="425">
        <v>9</v>
      </c>
      <c r="O531" s="775">
        <f t="shared" si="111"/>
        <v>81</v>
      </c>
      <c r="P531" s="776">
        <f t="shared" si="112"/>
        <v>81</v>
      </c>
      <c r="Q531" s="775">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629</v>
      </c>
      <c r="K532" s="430"/>
      <c r="L532" s="408"/>
      <c r="M532" s="408"/>
      <c r="N532" s="425">
        <v>9</v>
      </c>
      <c r="O532" s="775">
        <f t="shared" si="111"/>
        <v>81</v>
      </c>
      <c r="P532" s="776">
        <f t="shared" si="112"/>
        <v>81</v>
      </c>
      <c r="Q532" s="775">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602</v>
      </c>
      <c r="K533" s="430"/>
      <c r="L533" s="408"/>
      <c r="M533" s="408"/>
      <c r="N533" s="425">
        <v>10</v>
      </c>
      <c r="O533" s="775">
        <f t="shared" si="111"/>
        <v>82</v>
      </c>
      <c r="P533" s="776">
        <f t="shared" si="112"/>
        <v>82</v>
      </c>
      <c r="Q533" s="775">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926</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927</v>
      </c>
      <c r="K535" s="430"/>
      <c r="L535" s="408"/>
      <c r="M535" s="408"/>
      <c r="N535" s="425">
        <v>1</v>
      </c>
      <c r="O535" s="775">
        <f t="shared" ref="O535" si="114">IF(N535=0,0,N535+72)</f>
        <v>73</v>
      </c>
      <c r="P535" s="776">
        <f t="shared" ref="P535" si="115">O535</f>
        <v>73</v>
      </c>
      <c r="Q535" s="775">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152</v>
      </c>
      <c r="K536" s="430"/>
      <c r="L536" s="408"/>
      <c r="M536" s="408"/>
      <c r="N536" s="425">
        <v>11</v>
      </c>
      <c r="O536" s="775">
        <f t="shared" ref="O536:O541" si="117">IF(N536=0,0,N536+72)</f>
        <v>83</v>
      </c>
      <c r="P536" s="776">
        <f t="shared" ref="P536:P541" si="118">O536</f>
        <v>83</v>
      </c>
      <c r="Q536" s="775">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626</v>
      </c>
      <c r="K537" s="430"/>
      <c r="L537" s="408"/>
      <c r="M537" s="408"/>
      <c r="N537" s="425">
        <v>12</v>
      </c>
      <c r="O537" s="775">
        <f t="shared" si="117"/>
        <v>84</v>
      </c>
      <c r="P537" s="776">
        <f t="shared" si="118"/>
        <v>84</v>
      </c>
      <c r="Q537" s="775">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627</v>
      </c>
      <c r="K538" s="430"/>
      <c r="L538" s="408"/>
      <c r="M538" s="408"/>
      <c r="N538" s="425">
        <v>12</v>
      </c>
      <c r="O538" s="775">
        <f t="shared" si="117"/>
        <v>84</v>
      </c>
      <c r="P538" s="776">
        <f t="shared" si="118"/>
        <v>84</v>
      </c>
      <c r="Q538" s="775">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628</v>
      </c>
      <c r="K539" s="430"/>
      <c r="L539" s="408"/>
      <c r="M539" s="408"/>
      <c r="N539" s="425">
        <v>13</v>
      </c>
      <c r="O539" s="775">
        <f t="shared" si="117"/>
        <v>85</v>
      </c>
      <c r="P539" s="776">
        <f t="shared" si="118"/>
        <v>85</v>
      </c>
      <c r="Q539" s="775">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629</v>
      </c>
      <c r="K540" s="430"/>
      <c r="L540" s="408"/>
      <c r="M540" s="408"/>
      <c r="N540" s="425">
        <v>13</v>
      </c>
      <c r="O540" s="775">
        <f t="shared" si="117"/>
        <v>85</v>
      </c>
      <c r="P540" s="776">
        <f t="shared" si="118"/>
        <v>85</v>
      </c>
      <c r="Q540" s="775">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x14ac:dyDescent="0.25">
      <c r="A541" s="376"/>
      <c r="B541" s="385"/>
      <c r="C541" s="378">
        <f t="shared" si="89"/>
        <v>4</v>
      </c>
      <c r="D541" s="403"/>
      <c r="E541" s="460"/>
      <c r="F541" s="460"/>
      <c r="G541" s="403"/>
      <c r="H541" s="408"/>
      <c r="I541" s="424"/>
      <c r="J541" s="430" t="s">
        <v>602</v>
      </c>
      <c r="K541" s="430"/>
      <c r="L541" s="408"/>
      <c r="M541" s="408"/>
      <c r="N541" s="425">
        <v>14</v>
      </c>
      <c r="O541" s="775">
        <f t="shared" si="117"/>
        <v>86</v>
      </c>
      <c r="P541" s="776">
        <f t="shared" si="118"/>
        <v>86</v>
      </c>
      <c r="Q541" s="775">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outlineLevel="4" x14ac:dyDescent="0.25">
      <c r="A542" s="376"/>
      <c r="B542" s="385"/>
      <c r="C542" s="378">
        <f>INT($C$242)+4</f>
        <v>5</v>
      </c>
      <c r="D542" s="403"/>
      <c r="E542" s="460"/>
      <c r="F542" s="460"/>
      <c r="G542" s="403"/>
      <c r="H542" s="424" t="str">
        <f>H$262</f>
        <v>Win</v>
      </c>
      <c r="I542" s="424">
        <v>0</v>
      </c>
      <c r="J542" s="430" t="s">
        <v>620</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x14ac:dyDescent="0.25">
      <c r="A543" s="376"/>
      <c r="B543" s="385"/>
      <c r="C543" s="378">
        <f t="shared" si="89"/>
        <v>4</v>
      </c>
      <c r="D543" s="403"/>
      <c r="E543" s="460"/>
      <c r="F543" s="460"/>
      <c r="G543" s="403"/>
      <c r="H543" s="408"/>
      <c r="I543" s="424"/>
      <c r="J543" s="430" t="s">
        <v>927</v>
      </c>
      <c r="K543" s="430"/>
      <c r="L543" s="408"/>
      <c r="M543" s="408"/>
      <c r="N543" s="778">
        <f t="shared" ref="N543:N549" si="120">IF(N503=0,0,N503+24)</f>
        <v>25</v>
      </c>
      <c r="O543" s="775">
        <f t="shared" ref="O543" si="121">IF(N543=0,0,N543+72)</f>
        <v>97</v>
      </c>
      <c r="P543" s="776">
        <f t="shared" ref="P543" si="122">O543</f>
        <v>97</v>
      </c>
      <c r="Q543" s="775">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outlineLevel="4" x14ac:dyDescent="0.25">
      <c r="A544" s="376"/>
      <c r="B544" s="385"/>
      <c r="C544" s="378">
        <f t="shared" ref="C544:C616" si="124">INT($C$242)+4</f>
        <v>5</v>
      </c>
      <c r="D544" s="403"/>
      <c r="E544" s="460"/>
      <c r="F544" s="460"/>
      <c r="G544" s="403"/>
      <c r="H544" s="408"/>
      <c r="I544" s="424"/>
      <c r="J544" s="430" t="s">
        <v>152</v>
      </c>
      <c r="K544" s="430"/>
      <c r="L544" s="408"/>
      <c r="M544" s="408"/>
      <c r="N544" s="778">
        <f t="shared" si="120"/>
        <v>0</v>
      </c>
      <c r="O544" s="775">
        <f t="shared" ref="O544:O549" si="125">IF(N544=0,0,N544+72)</f>
        <v>0</v>
      </c>
      <c r="P544" s="776">
        <f t="shared" ref="P544:P549" si="126">O544</f>
        <v>0</v>
      </c>
      <c r="Q544" s="775">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outlineLevel="4" x14ac:dyDescent="0.25">
      <c r="A545" s="376"/>
      <c r="B545" s="385"/>
      <c r="C545" s="378">
        <f t="shared" si="124"/>
        <v>5</v>
      </c>
      <c r="D545" s="403"/>
      <c r="E545" s="460"/>
      <c r="F545" s="460"/>
      <c r="G545" s="403"/>
      <c r="H545" s="408"/>
      <c r="I545" s="424"/>
      <c r="J545" s="430" t="s">
        <v>626</v>
      </c>
      <c r="K545" s="430"/>
      <c r="L545" s="408"/>
      <c r="M545" s="408"/>
      <c r="N545" s="778">
        <f t="shared" si="120"/>
        <v>0</v>
      </c>
      <c r="O545" s="775">
        <f t="shared" si="125"/>
        <v>0</v>
      </c>
      <c r="P545" s="776">
        <f t="shared" si="126"/>
        <v>0</v>
      </c>
      <c r="Q545" s="775">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outlineLevel="4" x14ac:dyDescent="0.25">
      <c r="A546" s="376"/>
      <c r="B546" s="385"/>
      <c r="C546" s="378">
        <f t="shared" si="124"/>
        <v>5</v>
      </c>
      <c r="D546" s="403"/>
      <c r="E546" s="460"/>
      <c r="F546" s="460"/>
      <c r="G546" s="403"/>
      <c r="H546" s="408"/>
      <c r="I546" s="424"/>
      <c r="J546" s="430" t="s">
        <v>627</v>
      </c>
      <c r="K546" s="430"/>
      <c r="L546" s="408"/>
      <c r="M546" s="408"/>
      <c r="N546" s="778">
        <f t="shared" si="120"/>
        <v>0</v>
      </c>
      <c r="O546" s="775">
        <f t="shared" si="125"/>
        <v>0</v>
      </c>
      <c r="P546" s="776">
        <f t="shared" si="126"/>
        <v>0</v>
      </c>
      <c r="Q546" s="775">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outlineLevel="4" x14ac:dyDescent="0.25">
      <c r="A547" s="376"/>
      <c r="B547" s="385"/>
      <c r="C547" s="378">
        <f t="shared" si="124"/>
        <v>5</v>
      </c>
      <c r="D547" s="403"/>
      <c r="E547" s="460"/>
      <c r="F547" s="460"/>
      <c r="G547" s="403"/>
      <c r="H547" s="408"/>
      <c r="I547" s="424"/>
      <c r="J547" s="430" t="s">
        <v>628</v>
      </c>
      <c r="K547" s="430"/>
      <c r="L547" s="408"/>
      <c r="M547" s="408"/>
      <c r="N547" s="778">
        <f t="shared" si="120"/>
        <v>0</v>
      </c>
      <c r="O547" s="775">
        <f t="shared" si="125"/>
        <v>0</v>
      </c>
      <c r="P547" s="776">
        <f t="shared" si="126"/>
        <v>0</v>
      </c>
      <c r="Q547" s="775">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outlineLevel="4" x14ac:dyDescent="0.25">
      <c r="A548" s="376"/>
      <c r="B548" s="385"/>
      <c r="C548" s="378">
        <f t="shared" si="124"/>
        <v>5</v>
      </c>
      <c r="D548" s="403"/>
      <c r="E548" s="460"/>
      <c r="F548" s="460"/>
      <c r="G548" s="403"/>
      <c r="H548" s="408"/>
      <c r="I548" s="424"/>
      <c r="J548" s="430" t="s">
        <v>629</v>
      </c>
      <c r="K548" s="430"/>
      <c r="L548" s="408"/>
      <c r="M548" s="408"/>
      <c r="N548" s="778">
        <f t="shared" si="120"/>
        <v>0</v>
      </c>
      <c r="O548" s="775">
        <f t="shared" si="125"/>
        <v>0</v>
      </c>
      <c r="P548" s="776">
        <f t="shared" si="126"/>
        <v>0</v>
      </c>
      <c r="Q548" s="775">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outlineLevel="4" x14ac:dyDescent="0.25">
      <c r="A549" s="376"/>
      <c r="B549" s="385"/>
      <c r="C549" s="378">
        <f t="shared" si="124"/>
        <v>5</v>
      </c>
      <c r="D549" s="403"/>
      <c r="E549" s="460"/>
      <c r="F549" s="460"/>
      <c r="G549" s="403"/>
      <c r="H549" s="408"/>
      <c r="I549" s="424"/>
      <c r="J549" s="430" t="s">
        <v>602</v>
      </c>
      <c r="K549" s="430"/>
      <c r="L549" s="408"/>
      <c r="M549" s="408"/>
      <c r="N549" s="778">
        <f t="shared" si="120"/>
        <v>0</v>
      </c>
      <c r="O549" s="775">
        <f t="shared" si="125"/>
        <v>0</v>
      </c>
      <c r="P549" s="776">
        <f t="shared" si="126"/>
        <v>0</v>
      </c>
      <c r="Q549" s="775">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outlineLevel="4" x14ac:dyDescent="0.25">
      <c r="A550" s="376"/>
      <c r="B550" s="385"/>
      <c r="C550" s="378">
        <f t="shared" si="124"/>
        <v>5</v>
      </c>
      <c r="D550" s="403"/>
      <c r="E550" s="460"/>
      <c r="F550" s="460"/>
      <c r="G550" s="403"/>
      <c r="H550" s="424"/>
      <c r="I550" s="424">
        <v>1</v>
      </c>
      <c r="J550" s="430" t="s">
        <v>620</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x14ac:dyDescent="0.25">
      <c r="A551" s="376"/>
      <c r="B551" s="385"/>
      <c r="C551" s="378">
        <f t="shared" ref="C551" si="128">INT($C$242)+3</f>
        <v>4</v>
      </c>
      <c r="D551" s="403"/>
      <c r="E551" s="460"/>
      <c r="F551" s="460"/>
      <c r="G551" s="403"/>
      <c r="H551" s="408"/>
      <c r="I551" s="424"/>
      <c r="J551" s="430" t="s">
        <v>927</v>
      </c>
      <c r="K551" s="430"/>
      <c r="L551" s="408"/>
      <c r="M551" s="408"/>
      <c r="N551" s="778">
        <f t="shared" ref="N551:N557" si="129">IF(N511=0,0,N511+24)</f>
        <v>25</v>
      </c>
      <c r="O551" s="775">
        <f t="shared" ref="O551" si="130">IF(N551=0,0,N551+72)</f>
        <v>97</v>
      </c>
      <c r="P551" s="776">
        <f t="shared" ref="P551" si="131">O551</f>
        <v>97</v>
      </c>
      <c r="Q551" s="775">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outlineLevel="4" x14ac:dyDescent="0.25">
      <c r="A552" s="376"/>
      <c r="B552" s="385"/>
      <c r="C552" s="378">
        <f t="shared" si="124"/>
        <v>5</v>
      </c>
      <c r="D552" s="403"/>
      <c r="E552" s="460"/>
      <c r="F552" s="460"/>
      <c r="G552" s="403"/>
      <c r="H552" s="408"/>
      <c r="I552" s="424"/>
      <c r="J552" s="430" t="s">
        <v>152</v>
      </c>
      <c r="K552" s="430"/>
      <c r="L552" s="408"/>
      <c r="M552" s="408"/>
      <c r="N552" s="778">
        <f t="shared" si="129"/>
        <v>26</v>
      </c>
      <c r="O552" s="775">
        <f t="shared" ref="O552:O557" si="133">IF(N552=0,0,N552+72)</f>
        <v>98</v>
      </c>
      <c r="P552" s="776">
        <f t="shared" ref="P552:P557" si="134">O552</f>
        <v>98</v>
      </c>
      <c r="Q552" s="775">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outlineLevel="4" x14ac:dyDescent="0.25">
      <c r="A553" s="376"/>
      <c r="B553" s="385"/>
      <c r="C553" s="378">
        <f t="shared" si="124"/>
        <v>5</v>
      </c>
      <c r="D553" s="403"/>
      <c r="E553" s="460"/>
      <c r="F553" s="460"/>
      <c r="G553" s="403"/>
      <c r="H553" s="408"/>
      <c r="I553" s="424"/>
      <c r="J553" s="430" t="s">
        <v>626</v>
      </c>
      <c r="K553" s="430"/>
      <c r="L553" s="408"/>
      <c r="M553" s="408"/>
      <c r="N553" s="778">
        <f t="shared" si="129"/>
        <v>27</v>
      </c>
      <c r="O553" s="775">
        <f t="shared" si="133"/>
        <v>99</v>
      </c>
      <c r="P553" s="776">
        <f t="shared" si="134"/>
        <v>99</v>
      </c>
      <c r="Q553" s="775">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outlineLevel="4" x14ac:dyDescent="0.25">
      <c r="A554" s="376"/>
      <c r="B554" s="385"/>
      <c r="C554" s="378">
        <f t="shared" si="124"/>
        <v>5</v>
      </c>
      <c r="D554" s="403"/>
      <c r="E554" s="460"/>
      <c r="F554" s="460"/>
      <c r="G554" s="403"/>
      <c r="H554" s="408"/>
      <c r="I554" s="424"/>
      <c r="J554" s="430" t="s">
        <v>627</v>
      </c>
      <c r="K554" s="430"/>
      <c r="L554" s="408"/>
      <c r="M554" s="408"/>
      <c r="N554" s="778">
        <f t="shared" si="129"/>
        <v>27</v>
      </c>
      <c r="O554" s="775">
        <f t="shared" si="133"/>
        <v>99</v>
      </c>
      <c r="P554" s="776">
        <f t="shared" si="134"/>
        <v>99</v>
      </c>
      <c r="Q554" s="775">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outlineLevel="4" x14ac:dyDescent="0.25">
      <c r="A555" s="376"/>
      <c r="B555" s="385"/>
      <c r="C555" s="378">
        <f t="shared" si="124"/>
        <v>5</v>
      </c>
      <c r="D555" s="403"/>
      <c r="E555" s="460"/>
      <c r="F555" s="460"/>
      <c r="G555" s="403"/>
      <c r="H555" s="408"/>
      <c r="I555" s="424"/>
      <c r="J555" s="430" t="s">
        <v>628</v>
      </c>
      <c r="K555" s="430"/>
      <c r="L555" s="408"/>
      <c r="M555" s="408"/>
      <c r="N555" s="778">
        <f t="shared" si="129"/>
        <v>27</v>
      </c>
      <c r="O555" s="775">
        <f t="shared" si="133"/>
        <v>99</v>
      </c>
      <c r="P555" s="776">
        <f t="shared" si="134"/>
        <v>99</v>
      </c>
      <c r="Q555" s="775">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outlineLevel="4" x14ac:dyDescent="0.25">
      <c r="A556" s="376"/>
      <c r="B556" s="385"/>
      <c r="C556" s="378">
        <f t="shared" si="124"/>
        <v>5</v>
      </c>
      <c r="D556" s="403"/>
      <c r="E556" s="460"/>
      <c r="F556" s="460"/>
      <c r="G556" s="403"/>
      <c r="H556" s="408"/>
      <c r="I556" s="424"/>
      <c r="J556" s="430" t="s">
        <v>629</v>
      </c>
      <c r="K556" s="430"/>
      <c r="L556" s="408"/>
      <c r="M556" s="408"/>
      <c r="N556" s="778">
        <f t="shared" si="129"/>
        <v>27</v>
      </c>
      <c r="O556" s="775">
        <f t="shared" si="133"/>
        <v>99</v>
      </c>
      <c r="P556" s="776">
        <f t="shared" si="134"/>
        <v>99</v>
      </c>
      <c r="Q556" s="775">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outlineLevel="4" x14ac:dyDescent="0.25">
      <c r="A557" s="376"/>
      <c r="B557" s="385"/>
      <c r="C557" s="378">
        <f t="shared" si="124"/>
        <v>5</v>
      </c>
      <c r="D557" s="403"/>
      <c r="E557" s="460"/>
      <c r="F557" s="460"/>
      <c r="G557" s="403"/>
      <c r="H557" s="408"/>
      <c r="I557" s="424"/>
      <c r="J557" s="430" t="s">
        <v>602</v>
      </c>
      <c r="K557" s="430"/>
      <c r="L557" s="408"/>
      <c r="M557" s="408"/>
      <c r="N557" s="778">
        <f t="shared" si="129"/>
        <v>27</v>
      </c>
      <c r="O557" s="775">
        <f t="shared" si="133"/>
        <v>99</v>
      </c>
      <c r="P557" s="776">
        <f t="shared" si="134"/>
        <v>99</v>
      </c>
      <c r="Q557" s="775">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outlineLevel="4" x14ac:dyDescent="0.25">
      <c r="A558" s="376"/>
      <c r="B558" s="385"/>
      <c r="C558" s="378">
        <f t="shared" si="124"/>
        <v>5</v>
      </c>
      <c r="D558" s="403"/>
      <c r="E558" s="460"/>
      <c r="F558" s="460"/>
      <c r="G558" s="403"/>
      <c r="H558" s="424"/>
      <c r="I558" s="424">
        <v>2</v>
      </c>
      <c r="J558" s="430" t="s">
        <v>620</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x14ac:dyDescent="0.25">
      <c r="A559" s="376"/>
      <c r="B559" s="385"/>
      <c r="C559" s="378">
        <f t="shared" ref="C559" si="136">INT($C$242)+3</f>
        <v>4</v>
      </c>
      <c r="D559" s="403"/>
      <c r="E559" s="460"/>
      <c r="F559" s="460"/>
      <c r="G559" s="403"/>
      <c r="H559" s="408"/>
      <c r="I559" s="424"/>
      <c r="J559" s="430" t="s">
        <v>927</v>
      </c>
      <c r="K559" s="430"/>
      <c r="L559" s="408"/>
      <c r="M559" s="408"/>
      <c r="N559" s="778">
        <f t="shared" ref="N559:N565" si="137">IF(N519=0,0,N519+24)</f>
        <v>25</v>
      </c>
      <c r="O559" s="775">
        <f t="shared" ref="O559" si="138">IF(N559=0,0,N559+72)</f>
        <v>97</v>
      </c>
      <c r="P559" s="776">
        <f t="shared" ref="P559" si="139">O559</f>
        <v>97</v>
      </c>
      <c r="Q559" s="775">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outlineLevel="4" x14ac:dyDescent="0.25">
      <c r="A560" s="376"/>
      <c r="B560" s="385"/>
      <c r="C560" s="378">
        <f t="shared" si="124"/>
        <v>5</v>
      </c>
      <c r="D560" s="403"/>
      <c r="E560" s="460"/>
      <c r="F560" s="460"/>
      <c r="G560" s="403"/>
      <c r="H560" s="408"/>
      <c r="I560" s="424"/>
      <c r="J560" s="430" t="s">
        <v>152</v>
      </c>
      <c r="K560" s="430"/>
      <c r="L560" s="408"/>
      <c r="M560" s="408"/>
      <c r="N560" s="778">
        <f t="shared" si="137"/>
        <v>28</v>
      </c>
      <c r="O560" s="775">
        <f t="shared" ref="O560:O565" si="141">IF(N560=0,0,N560+72)</f>
        <v>100</v>
      </c>
      <c r="P560" s="776">
        <f t="shared" ref="P560:P565" si="142">O560</f>
        <v>100</v>
      </c>
      <c r="Q560" s="775">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outlineLevel="4" x14ac:dyDescent="0.25">
      <c r="A561" s="376"/>
      <c r="B561" s="385"/>
      <c r="C561" s="378">
        <f t="shared" si="124"/>
        <v>5</v>
      </c>
      <c r="D561" s="403"/>
      <c r="E561" s="460"/>
      <c r="F561" s="460"/>
      <c r="G561" s="403"/>
      <c r="H561" s="408"/>
      <c r="I561" s="424"/>
      <c r="J561" s="430" t="s">
        <v>626</v>
      </c>
      <c r="K561" s="430"/>
      <c r="L561" s="408"/>
      <c r="M561" s="408"/>
      <c r="N561" s="778">
        <f t="shared" si="137"/>
        <v>29</v>
      </c>
      <c r="O561" s="775">
        <f t="shared" si="141"/>
        <v>101</v>
      </c>
      <c r="P561" s="776">
        <f t="shared" si="142"/>
        <v>101</v>
      </c>
      <c r="Q561" s="775">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outlineLevel="4" x14ac:dyDescent="0.25">
      <c r="A562" s="376"/>
      <c r="B562" s="385"/>
      <c r="C562" s="378">
        <f t="shared" si="124"/>
        <v>5</v>
      </c>
      <c r="D562" s="403"/>
      <c r="E562" s="460"/>
      <c r="F562" s="460"/>
      <c r="G562" s="403"/>
      <c r="H562" s="408"/>
      <c r="I562" s="424"/>
      <c r="J562" s="430" t="s">
        <v>627</v>
      </c>
      <c r="K562" s="430"/>
      <c r="L562" s="408"/>
      <c r="M562" s="408"/>
      <c r="N562" s="778">
        <f t="shared" si="137"/>
        <v>29</v>
      </c>
      <c r="O562" s="775">
        <f t="shared" si="141"/>
        <v>101</v>
      </c>
      <c r="P562" s="776">
        <f t="shared" si="142"/>
        <v>101</v>
      </c>
      <c r="Q562" s="775">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outlineLevel="4" x14ac:dyDescent="0.25">
      <c r="A563" s="376"/>
      <c r="B563" s="385"/>
      <c r="C563" s="378">
        <f t="shared" si="124"/>
        <v>5</v>
      </c>
      <c r="D563" s="403"/>
      <c r="E563" s="460"/>
      <c r="F563" s="460"/>
      <c r="G563" s="403"/>
      <c r="H563" s="408"/>
      <c r="I563" s="424"/>
      <c r="J563" s="430" t="s">
        <v>628</v>
      </c>
      <c r="K563" s="430"/>
      <c r="L563" s="408"/>
      <c r="M563" s="408"/>
      <c r="N563" s="778">
        <f t="shared" si="137"/>
        <v>30</v>
      </c>
      <c r="O563" s="775">
        <f t="shared" si="141"/>
        <v>102</v>
      </c>
      <c r="P563" s="776">
        <f t="shared" si="142"/>
        <v>102</v>
      </c>
      <c r="Q563" s="775">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outlineLevel="4" x14ac:dyDescent="0.25">
      <c r="A564" s="376"/>
      <c r="B564" s="385"/>
      <c r="C564" s="378">
        <f t="shared" si="124"/>
        <v>5</v>
      </c>
      <c r="D564" s="403"/>
      <c r="E564" s="460"/>
      <c r="F564" s="460"/>
      <c r="G564" s="403"/>
      <c r="H564" s="408"/>
      <c r="I564" s="424"/>
      <c r="J564" s="430" t="s">
        <v>629</v>
      </c>
      <c r="K564" s="430"/>
      <c r="L564" s="408"/>
      <c r="M564" s="408"/>
      <c r="N564" s="778">
        <f t="shared" si="137"/>
        <v>30</v>
      </c>
      <c r="O564" s="775">
        <f t="shared" si="141"/>
        <v>102</v>
      </c>
      <c r="P564" s="776">
        <f t="shared" si="142"/>
        <v>102</v>
      </c>
      <c r="Q564" s="775">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outlineLevel="4" x14ac:dyDescent="0.25">
      <c r="A565" s="376"/>
      <c r="B565" s="385"/>
      <c r="C565" s="378">
        <f t="shared" si="124"/>
        <v>5</v>
      </c>
      <c r="D565" s="403"/>
      <c r="E565" s="460"/>
      <c r="F565" s="460"/>
      <c r="G565" s="403"/>
      <c r="H565" s="408"/>
      <c r="I565" s="424"/>
      <c r="J565" s="430" t="s">
        <v>602</v>
      </c>
      <c r="K565" s="430"/>
      <c r="L565" s="408"/>
      <c r="M565" s="408"/>
      <c r="N565" s="778">
        <f t="shared" si="137"/>
        <v>30</v>
      </c>
      <c r="O565" s="775">
        <f t="shared" si="141"/>
        <v>102</v>
      </c>
      <c r="P565" s="776">
        <f t="shared" si="142"/>
        <v>102</v>
      </c>
      <c r="Q565" s="775">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outlineLevel="4" x14ac:dyDescent="0.25">
      <c r="A566" s="376"/>
      <c r="B566" s="385"/>
      <c r="C566" s="378">
        <f t="shared" si="124"/>
        <v>5</v>
      </c>
      <c r="D566" s="403"/>
      <c r="E566" s="460"/>
      <c r="F566" s="460"/>
      <c r="G566" s="403"/>
      <c r="H566" s="424"/>
      <c r="I566" s="424">
        <v>3</v>
      </c>
      <c r="J566" s="430" t="s">
        <v>620</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x14ac:dyDescent="0.25">
      <c r="A567" s="376"/>
      <c r="B567" s="385"/>
      <c r="C567" s="378">
        <f t="shared" ref="C567" si="144">INT($C$242)+3</f>
        <v>4</v>
      </c>
      <c r="D567" s="403"/>
      <c r="E567" s="460"/>
      <c r="F567" s="460"/>
      <c r="G567" s="403"/>
      <c r="H567" s="408"/>
      <c r="I567" s="424"/>
      <c r="J567" s="430" t="s">
        <v>927</v>
      </c>
      <c r="K567" s="430"/>
      <c r="L567" s="408"/>
      <c r="M567" s="408"/>
      <c r="N567" s="778">
        <f t="shared" ref="N567:N573" si="145">IF(N527=0,0,N527+24)</f>
        <v>25</v>
      </c>
      <c r="O567" s="775">
        <f t="shared" ref="O567" si="146">IF(N567=0,0,N567+72)</f>
        <v>97</v>
      </c>
      <c r="P567" s="776">
        <f t="shared" ref="P567" si="147">O567</f>
        <v>97</v>
      </c>
      <c r="Q567" s="775">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outlineLevel="4" x14ac:dyDescent="0.25">
      <c r="A568" s="376"/>
      <c r="B568" s="385"/>
      <c r="C568" s="378">
        <f t="shared" si="124"/>
        <v>5</v>
      </c>
      <c r="D568" s="403"/>
      <c r="E568" s="460"/>
      <c r="F568" s="460"/>
      <c r="G568" s="403"/>
      <c r="H568" s="408"/>
      <c r="I568" s="424"/>
      <c r="J568" s="430" t="s">
        <v>152</v>
      </c>
      <c r="K568" s="430"/>
      <c r="L568" s="408"/>
      <c r="M568" s="408"/>
      <c r="N568" s="778">
        <f t="shared" si="145"/>
        <v>31</v>
      </c>
      <c r="O568" s="775">
        <f t="shared" ref="O568:O573" si="149">IF(N568=0,0,N568+72)</f>
        <v>103</v>
      </c>
      <c r="P568" s="776">
        <f t="shared" ref="P568:P581" si="150">O568</f>
        <v>103</v>
      </c>
      <c r="Q568" s="775">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outlineLevel="4" x14ac:dyDescent="0.25">
      <c r="A569" s="376"/>
      <c r="B569" s="385"/>
      <c r="C569" s="378">
        <f t="shared" si="124"/>
        <v>5</v>
      </c>
      <c r="D569" s="403"/>
      <c r="E569" s="460"/>
      <c r="F569" s="460"/>
      <c r="G569" s="403"/>
      <c r="H569" s="408"/>
      <c r="I569" s="424"/>
      <c r="J569" s="430" t="s">
        <v>626</v>
      </c>
      <c r="K569" s="430"/>
      <c r="L569" s="408"/>
      <c r="M569" s="408"/>
      <c r="N569" s="778">
        <f t="shared" si="145"/>
        <v>32</v>
      </c>
      <c r="O569" s="775">
        <f t="shared" si="149"/>
        <v>104</v>
      </c>
      <c r="P569" s="776">
        <f t="shared" si="150"/>
        <v>104</v>
      </c>
      <c r="Q569" s="775">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outlineLevel="4" x14ac:dyDescent="0.25">
      <c r="A570" s="376"/>
      <c r="B570" s="385"/>
      <c r="C570" s="378">
        <f t="shared" si="124"/>
        <v>5</v>
      </c>
      <c r="D570" s="403"/>
      <c r="E570" s="460"/>
      <c r="F570" s="460"/>
      <c r="G570" s="403"/>
      <c r="H570" s="408"/>
      <c r="I570" s="424"/>
      <c r="J570" s="430" t="s">
        <v>627</v>
      </c>
      <c r="K570" s="430"/>
      <c r="L570" s="408"/>
      <c r="M570" s="408"/>
      <c r="N570" s="778">
        <f t="shared" si="145"/>
        <v>32</v>
      </c>
      <c r="O570" s="775">
        <f t="shared" si="149"/>
        <v>104</v>
      </c>
      <c r="P570" s="776">
        <f t="shared" si="150"/>
        <v>104</v>
      </c>
      <c r="Q570" s="775">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outlineLevel="4" x14ac:dyDescent="0.25">
      <c r="A571" s="376"/>
      <c r="B571" s="385"/>
      <c r="C571" s="378">
        <f t="shared" si="124"/>
        <v>5</v>
      </c>
      <c r="D571" s="403"/>
      <c r="E571" s="460"/>
      <c r="F571" s="460"/>
      <c r="G571" s="403"/>
      <c r="H571" s="408"/>
      <c r="I571" s="424"/>
      <c r="J571" s="430" t="s">
        <v>628</v>
      </c>
      <c r="K571" s="430"/>
      <c r="L571" s="408"/>
      <c r="M571" s="408"/>
      <c r="N571" s="778">
        <f t="shared" si="145"/>
        <v>33</v>
      </c>
      <c r="O571" s="775">
        <f t="shared" si="149"/>
        <v>105</v>
      </c>
      <c r="P571" s="776">
        <f t="shared" si="150"/>
        <v>105</v>
      </c>
      <c r="Q571" s="775">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outlineLevel="4" x14ac:dyDescent="0.25">
      <c r="A572" s="376"/>
      <c r="B572" s="385"/>
      <c r="C572" s="378">
        <f t="shared" si="124"/>
        <v>5</v>
      </c>
      <c r="D572" s="403"/>
      <c r="E572" s="460"/>
      <c r="F572" s="460"/>
      <c r="G572" s="403"/>
      <c r="H572" s="408"/>
      <c r="I572" s="424"/>
      <c r="J572" s="430" t="s">
        <v>629</v>
      </c>
      <c r="K572" s="430"/>
      <c r="L572" s="408"/>
      <c r="M572" s="408"/>
      <c r="N572" s="778">
        <f t="shared" si="145"/>
        <v>33</v>
      </c>
      <c r="O572" s="775">
        <f t="shared" si="149"/>
        <v>105</v>
      </c>
      <c r="P572" s="776">
        <f t="shared" si="150"/>
        <v>105</v>
      </c>
      <c r="Q572" s="775">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outlineLevel="4" x14ac:dyDescent="0.25">
      <c r="A573" s="376"/>
      <c r="B573" s="385"/>
      <c r="C573" s="378">
        <f t="shared" si="124"/>
        <v>5</v>
      </c>
      <c r="D573" s="403"/>
      <c r="E573" s="460"/>
      <c r="F573" s="460"/>
      <c r="G573" s="403"/>
      <c r="H573" s="408"/>
      <c r="I573" s="424"/>
      <c r="J573" s="430" t="s">
        <v>602</v>
      </c>
      <c r="K573" s="430"/>
      <c r="L573" s="408"/>
      <c r="M573" s="408"/>
      <c r="N573" s="778">
        <f t="shared" si="145"/>
        <v>34</v>
      </c>
      <c r="O573" s="775">
        <f t="shared" si="149"/>
        <v>106</v>
      </c>
      <c r="P573" s="776">
        <f t="shared" si="150"/>
        <v>106</v>
      </c>
      <c r="Q573" s="775">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outlineLevel="4" x14ac:dyDescent="0.25">
      <c r="A574" s="376"/>
      <c r="B574" s="385"/>
      <c r="C574" s="378">
        <f t="shared" si="124"/>
        <v>5</v>
      </c>
      <c r="D574" s="403"/>
      <c r="E574" s="460"/>
      <c r="F574" s="460"/>
      <c r="G574" s="403"/>
      <c r="H574" s="424"/>
      <c r="I574" s="424">
        <v>4</v>
      </c>
      <c r="J574" s="430" t="s">
        <v>620</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x14ac:dyDescent="0.25">
      <c r="A575" s="376"/>
      <c r="B575" s="385"/>
      <c r="C575" s="378">
        <f t="shared" ref="C575" si="152">INT($C$242)+3</f>
        <v>4</v>
      </c>
      <c r="D575" s="403"/>
      <c r="E575" s="460"/>
      <c r="F575" s="460"/>
      <c r="G575" s="403"/>
      <c r="H575" s="408"/>
      <c r="I575" s="424"/>
      <c r="J575" s="430" t="s">
        <v>927</v>
      </c>
      <c r="K575" s="430"/>
      <c r="L575" s="408"/>
      <c r="M575" s="408"/>
      <c r="N575" s="778">
        <f t="shared" ref="N575:N581" si="153">IF(N535=0,0,N535+24)</f>
        <v>25</v>
      </c>
      <c r="O575" s="775">
        <f t="shared" ref="O575" si="154">IF(N575=0,0,N575+72)</f>
        <v>97</v>
      </c>
      <c r="P575" s="776">
        <f t="shared" ref="P575" si="155">O575</f>
        <v>97</v>
      </c>
      <c r="Q575" s="775">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outlineLevel="4" x14ac:dyDescent="0.25">
      <c r="A576" s="376"/>
      <c r="B576" s="385"/>
      <c r="C576" s="378">
        <f t="shared" si="124"/>
        <v>5</v>
      </c>
      <c r="D576" s="403"/>
      <c r="E576" s="460"/>
      <c r="F576" s="460"/>
      <c r="G576" s="403"/>
      <c r="H576" s="408"/>
      <c r="I576" s="424"/>
      <c r="J576" s="430" t="s">
        <v>152</v>
      </c>
      <c r="K576" s="430"/>
      <c r="L576" s="408"/>
      <c r="M576" s="408"/>
      <c r="N576" s="778">
        <f t="shared" si="153"/>
        <v>35</v>
      </c>
      <c r="O576" s="775">
        <f t="shared" ref="O576:O581" si="157">IF(N576=0,0,N576+72)</f>
        <v>107</v>
      </c>
      <c r="P576" s="776">
        <f t="shared" si="150"/>
        <v>107</v>
      </c>
      <c r="Q576" s="775">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outlineLevel="4" x14ac:dyDescent="0.25">
      <c r="A577" s="376"/>
      <c r="B577" s="385"/>
      <c r="C577" s="378">
        <f t="shared" si="124"/>
        <v>5</v>
      </c>
      <c r="D577" s="403"/>
      <c r="E577" s="460"/>
      <c r="F577" s="460"/>
      <c r="G577" s="403"/>
      <c r="H577" s="408"/>
      <c r="I577" s="424"/>
      <c r="J577" s="430" t="s">
        <v>626</v>
      </c>
      <c r="K577" s="430"/>
      <c r="L577" s="408"/>
      <c r="M577" s="408"/>
      <c r="N577" s="778">
        <f t="shared" si="153"/>
        <v>36</v>
      </c>
      <c r="O577" s="775">
        <f t="shared" si="157"/>
        <v>108</v>
      </c>
      <c r="P577" s="776">
        <f t="shared" si="150"/>
        <v>108</v>
      </c>
      <c r="Q577" s="775">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outlineLevel="4" x14ac:dyDescent="0.25">
      <c r="A578" s="376"/>
      <c r="B578" s="385"/>
      <c r="C578" s="378">
        <f t="shared" si="124"/>
        <v>5</v>
      </c>
      <c r="D578" s="403"/>
      <c r="E578" s="460"/>
      <c r="F578" s="460"/>
      <c r="G578" s="403"/>
      <c r="H578" s="408"/>
      <c r="I578" s="424"/>
      <c r="J578" s="430" t="s">
        <v>627</v>
      </c>
      <c r="K578" s="430"/>
      <c r="L578" s="408"/>
      <c r="M578" s="408"/>
      <c r="N578" s="778">
        <f t="shared" si="153"/>
        <v>36</v>
      </c>
      <c r="O578" s="775">
        <f t="shared" si="157"/>
        <v>108</v>
      </c>
      <c r="P578" s="776">
        <f t="shared" si="150"/>
        <v>108</v>
      </c>
      <c r="Q578" s="775">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outlineLevel="4" x14ac:dyDescent="0.25">
      <c r="A579" s="376"/>
      <c r="B579" s="385"/>
      <c r="C579" s="378">
        <f t="shared" si="124"/>
        <v>5</v>
      </c>
      <c r="D579" s="403"/>
      <c r="E579" s="460"/>
      <c r="F579" s="460"/>
      <c r="G579" s="403"/>
      <c r="H579" s="408"/>
      <c r="I579" s="424"/>
      <c r="J579" s="430" t="s">
        <v>628</v>
      </c>
      <c r="K579" s="430"/>
      <c r="L579" s="408"/>
      <c r="M579" s="408"/>
      <c r="N579" s="778">
        <f t="shared" si="153"/>
        <v>37</v>
      </c>
      <c r="O579" s="775">
        <f t="shared" si="157"/>
        <v>109</v>
      </c>
      <c r="P579" s="776">
        <f t="shared" si="150"/>
        <v>109</v>
      </c>
      <c r="Q579" s="775">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outlineLevel="4" x14ac:dyDescent="0.25">
      <c r="A580" s="376"/>
      <c r="B580" s="385"/>
      <c r="C580" s="378">
        <f t="shared" si="124"/>
        <v>5</v>
      </c>
      <c r="D580" s="403"/>
      <c r="E580" s="460"/>
      <c r="F580" s="460"/>
      <c r="G580" s="403"/>
      <c r="H580" s="408"/>
      <c r="I580" s="424"/>
      <c r="J580" s="430" t="s">
        <v>629</v>
      </c>
      <c r="K580" s="430"/>
      <c r="L580" s="408"/>
      <c r="M580" s="408"/>
      <c r="N580" s="778">
        <f t="shared" si="153"/>
        <v>37</v>
      </c>
      <c r="O580" s="775">
        <f t="shared" si="157"/>
        <v>109</v>
      </c>
      <c r="P580" s="776">
        <f t="shared" si="150"/>
        <v>109</v>
      </c>
      <c r="Q580" s="775">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outlineLevel="4" x14ac:dyDescent="0.25">
      <c r="A581" s="376"/>
      <c r="B581" s="385"/>
      <c r="C581" s="378">
        <f t="shared" si="124"/>
        <v>5</v>
      </c>
      <c r="D581" s="403"/>
      <c r="E581" s="460"/>
      <c r="F581" s="460"/>
      <c r="G581" s="403"/>
      <c r="H581" s="408"/>
      <c r="I581" s="424"/>
      <c r="J581" s="430" t="s">
        <v>602</v>
      </c>
      <c r="K581" s="430"/>
      <c r="L581" s="408"/>
      <c r="M581" s="408"/>
      <c r="N581" s="778">
        <f t="shared" si="153"/>
        <v>38</v>
      </c>
      <c r="O581" s="775">
        <f t="shared" si="157"/>
        <v>110</v>
      </c>
      <c r="P581" s="776">
        <f t="shared" si="150"/>
        <v>110</v>
      </c>
      <c r="Q581" s="775">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outlineLevel="4" x14ac:dyDescent="0.25">
      <c r="A582" s="376"/>
      <c r="B582" s="385"/>
      <c r="C582" s="378">
        <f t="shared" si="124"/>
        <v>5</v>
      </c>
      <c r="D582" s="403"/>
      <c r="E582" s="460"/>
      <c r="F582" s="460"/>
      <c r="G582" s="403"/>
      <c r="H582" s="424" t="str">
        <f>H$263</f>
        <v>Spr</v>
      </c>
      <c r="I582" s="424">
        <v>0</v>
      </c>
      <c r="J582" s="430" t="s">
        <v>620</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x14ac:dyDescent="0.25">
      <c r="A583" s="376"/>
      <c r="B583" s="385"/>
      <c r="C583" s="378">
        <f t="shared" ref="C583" si="159">INT($C$242)+3</f>
        <v>4</v>
      </c>
      <c r="D583" s="403"/>
      <c r="E583" s="460"/>
      <c r="F583" s="460"/>
      <c r="G583" s="403"/>
      <c r="H583" s="408"/>
      <c r="I583" s="424"/>
      <c r="J583" s="430" t="s">
        <v>927</v>
      </c>
      <c r="K583" s="430"/>
      <c r="L583" s="408"/>
      <c r="M583" s="408"/>
      <c r="N583" s="778">
        <f t="shared" ref="N583:N589" si="160">IF(N543=0,0,N543+24)</f>
        <v>49</v>
      </c>
      <c r="O583" s="775">
        <f t="shared" ref="O583" si="161">IF(N583=0,0,N583+72)</f>
        <v>121</v>
      </c>
      <c r="P583" s="776">
        <f t="shared" ref="P583" si="162">O583</f>
        <v>121</v>
      </c>
      <c r="Q583" s="775">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outlineLevel="4" x14ac:dyDescent="0.25">
      <c r="A584" s="376"/>
      <c r="B584" s="385"/>
      <c r="C584" s="378">
        <f t="shared" si="124"/>
        <v>5</v>
      </c>
      <c r="D584" s="403"/>
      <c r="E584" s="460"/>
      <c r="F584" s="460"/>
      <c r="G584" s="403"/>
      <c r="H584" s="408"/>
      <c r="I584" s="424"/>
      <c r="J584" s="430" t="s">
        <v>152</v>
      </c>
      <c r="K584" s="430"/>
      <c r="L584" s="408"/>
      <c r="M584" s="408"/>
      <c r="N584" s="778">
        <f t="shared" si="160"/>
        <v>0</v>
      </c>
      <c r="O584" s="775">
        <f t="shared" ref="O584:O589" si="164">IF(N584=0,0,N584+72)</f>
        <v>0</v>
      </c>
      <c r="P584" s="776">
        <f t="shared" ref="P584:P589" si="165">O584</f>
        <v>0</v>
      </c>
      <c r="Q584" s="775">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outlineLevel="4" x14ac:dyDescent="0.25">
      <c r="A585" s="376"/>
      <c r="B585" s="385"/>
      <c r="C585" s="378">
        <f t="shared" si="124"/>
        <v>5</v>
      </c>
      <c r="D585" s="403"/>
      <c r="E585" s="460"/>
      <c r="F585" s="460"/>
      <c r="G585" s="403"/>
      <c r="H585" s="408"/>
      <c r="I585" s="424"/>
      <c r="J585" s="430" t="s">
        <v>626</v>
      </c>
      <c r="K585" s="430"/>
      <c r="L585" s="408"/>
      <c r="M585" s="408"/>
      <c r="N585" s="778">
        <f t="shared" si="160"/>
        <v>0</v>
      </c>
      <c r="O585" s="775">
        <f t="shared" si="164"/>
        <v>0</v>
      </c>
      <c r="P585" s="776">
        <f t="shared" si="165"/>
        <v>0</v>
      </c>
      <c r="Q585" s="775">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outlineLevel="4" x14ac:dyDescent="0.25">
      <c r="A586" s="376"/>
      <c r="B586" s="385"/>
      <c r="C586" s="378">
        <f t="shared" si="124"/>
        <v>5</v>
      </c>
      <c r="D586" s="403"/>
      <c r="E586" s="460"/>
      <c r="F586" s="460"/>
      <c r="G586" s="403"/>
      <c r="H586" s="408"/>
      <c r="I586" s="424"/>
      <c r="J586" s="430" t="s">
        <v>627</v>
      </c>
      <c r="K586" s="430"/>
      <c r="L586" s="408"/>
      <c r="M586" s="408"/>
      <c r="N586" s="778">
        <f t="shared" si="160"/>
        <v>0</v>
      </c>
      <c r="O586" s="775">
        <f t="shared" si="164"/>
        <v>0</v>
      </c>
      <c r="P586" s="776">
        <f t="shared" si="165"/>
        <v>0</v>
      </c>
      <c r="Q586" s="775">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outlineLevel="4" x14ac:dyDescent="0.25">
      <c r="A587" s="376"/>
      <c r="B587" s="385"/>
      <c r="C587" s="378">
        <f t="shared" si="124"/>
        <v>5</v>
      </c>
      <c r="D587" s="403"/>
      <c r="E587" s="460"/>
      <c r="F587" s="460"/>
      <c r="G587" s="403"/>
      <c r="H587" s="408"/>
      <c r="I587" s="424"/>
      <c r="J587" s="430" t="s">
        <v>628</v>
      </c>
      <c r="K587" s="430"/>
      <c r="L587" s="408"/>
      <c r="M587" s="408"/>
      <c r="N587" s="778">
        <f t="shared" si="160"/>
        <v>0</v>
      </c>
      <c r="O587" s="775">
        <f t="shared" si="164"/>
        <v>0</v>
      </c>
      <c r="P587" s="776">
        <f t="shared" si="165"/>
        <v>0</v>
      </c>
      <c r="Q587" s="775">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outlineLevel="4" x14ac:dyDescent="0.25">
      <c r="A588" s="376"/>
      <c r="B588" s="385"/>
      <c r="C588" s="378">
        <f t="shared" si="124"/>
        <v>5</v>
      </c>
      <c r="D588" s="403"/>
      <c r="E588" s="460"/>
      <c r="F588" s="460"/>
      <c r="G588" s="403"/>
      <c r="H588" s="408"/>
      <c r="I588" s="424"/>
      <c r="J588" s="430" t="s">
        <v>629</v>
      </c>
      <c r="K588" s="430"/>
      <c r="L588" s="408"/>
      <c r="M588" s="408"/>
      <c r="N588" s="778">
        <f t="shared" si="160"/>
        <v>0</v>
      </c>
      <c r="O588" s="775">
        <f t="shared" si="164"/>
        <v>0</v>
      </c>
      <c r="P588" s="776">
        <f t="shared" si="165"/>
        <v>0</v>
      </c>
      <c r="Q588" s="775">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outlineLevel="4" x14ac:dyDescent="0.25">
      <c r="A589" s="376"/>
      <c r="B589" s="385"/>
      <c r="C589" s="378">
        <f t="shared" si="124"/>
        <v>5</v>
      </c>
      <c r="D589" s="403"/>
      <c r="E589" s="460"/>
      <c r="F589" s="460"/>
      <c r="G589" s="403"/>
      <c r="H589" s="408"/>
      <c r="I589" s="424"/>
      <c r="J589" s="430" t="s">
        <v>602</v>
      </c>
      <c r="K589" s="430"/>
      <c r="L589" s="408"/>
      <c r="M589" s="408"/>
      <c r="N589" s="778">
        <f t="shared" si="160"/>
        <v>0</v>
      </c>
      <c r="O589" s="775">
        <f t="shared" si="164"/>
        <v>0</v>
      </c>
      <c r="P589" s="776">
        <f t="shared" si="165"/>
        <v>0</v>
      </c>
      <c r="Q589" s="775">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outlineLevel="4" x14ac:dyDescent="0.25">
      <c r="A590" s="376"/>
      <c r="B590" s="385"/>
      <c r="C590" s="378">
        <f t="shared" si="124"/>
        <v>5</v>
      </c>
      <c r="D590" s="403"/>
      <c r="E590" s="460"/>
      <c r="F590" s="460"/>
      <c r="G590" s="403"/>
      <c r="H590" s="424"/>
      <c r="I590" s="424">
        <v>1</v>
      </c>
      <c r="J590" s="430" t="s">
        <v>620</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x14ac:dyDescent="0.25">
      <c r="A591" s="376"/>
      <c r="B591" s="385"/>
      <c r="C591" s="378">
        <f t="shared" ref="C591" si="167">INT($C$242)+3</f>
        <v>4</v>
      </c>
      <c r="D591" s="403"/>
      <c r="E591" s="460"/>
      <c r="F591" s="460"/>
      <c r="G591" s="403"/>
      <c r="H591" s="408"/>
      <c r="I591" s="424"/>
      <c r="J591" s="430" t="s">
        <v>927</v>
      </c>
      <c r="K591" s="430"/>
      <c r="L591" s="408"/>
      <c r="M591" s="408"/>
      <c r="N591" s="778">
        <f t="shared" ref="N591:N597" si="168">IF(N551=0,0,N551+24)</f>
        <v>49</v>
      </c>
      <c r="O591" s="775">
        <f t="shared" ref="O591" si="169">IF(N591=0,0,N591+72)</f>
        <v>121</v>
      </c>
      <c r="P591" s="776">
        <f t="shared" ref="P591" si="170">O591</f>
        <v>121</v>
      </c>
      <c r="Q591" s="775">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outlineLevel="4" x14ac:dyDescent="0.25">
      <c r="A592" s="376"/>
      <c r="B592" s="385"/>
      <c r="C592" s="378">
        <f t="shared" si="124"/>
        <v>5</v>
      </c>
      <c r="D592" s="403"/>
      <c r="E592" s="460"/>
      <c r="F592" s="460"/>
      <c r="G592" s="403"/>
      <c r="H592" s="408"/>
      <c r="I592" s="424"/>
      <c r="J592" s="430" t="s">
        <v>152</v>
      </c>
      <c r="K592" s="430"/>
      <c r="L592" s="408"/>
      <c r="M592" s="408"/>
      <c r="N592" s="778">
        <f t="shared" si="168"/>
        <v>50</v>
      </c>
      <c r="O592" s="775">
        <f t="shared" ref="O592:O597" si="172">IF(N592=0,0,N592+72)</f>
        <v>122</v>
      </c>
      <c r="P592" s="776">
        <f t="shared" ref="P592:P597" si="173">O592</f>
        <v>122</v>
      </c>
      <c r="Q592" s="775">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outlineLevel="4" x14ac:dyDescent="0.25">
      <c r="A593" s="376"/>
      <c r="B593" s="385"/>
      <c r="C593" s="378">
        <f t="shared" si="124"/>
        <v>5</v>
      </c>
      <c r="D593" s="403"/>
      <c r="E593" s="460"/>
      <c r="F593" s="460"/>
      <c r="G593" s="403"/>
      <c r="H593" s="408"/>
      <c r="I593" s="424"/>
      <c r="J593" s="430" t="s">
        <v>626</v>
      </c>
      <c r="K593" s="430"/>
      <c r="L593" s="408"/>
      <c r="M593" s="408"/>
      <c r="N593" s="778">
        <f t="shared" si="168"/>
        <v>51</v>
      </c>
      <c r="O593" s="775">
        <f t="shared" si="172"/>
        <v>123</v>
      </c>
      <c r="P593" s="776">
        <f t="shared" si="173"/>
        <v>123</v>
      </c>
      <c r="Q593" s="775">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outlineLevel="4" x14ac:dyDescent="0.25">
      <c r="A594" s="376"/>
      <c r="B594" s="385"/>
      <c r="C594" s="378">
        <f t="shared" si="124"/>
        <v>5</v>
      </c>
      <c r="D594" s="403"/>
      <c r="E594" s="460"/>
      <c r="F594" s="460"/>
      <c r="G594" s="403"/>
      <c r="H594" s="408"/>
      <c r="I594" s="424"/>
      <c r="J594" s="430" t="s">
        <v>627</v>
      </c>
      <c r="K594" s="430"/>
      <c r="L594" s="408"/>
      <c r="M594" s="408"/>
      <c r="N594" s="778">
        <f t="shared" si="168"/>
        <v>51</v>
      </c>
      <c r="O594" s="775">
        <f t="shared" si="172"/>
        <v>123</v>
      </c>
      <c r="P594" s="776">
        <f t="shared" si="173"/>
        <v>123</v>
      </c>
      <c r="Q594" s="775">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outlineLevel="4" x14ac:dyDescent="0.25">
      <c r="A595" s="376"/>
      <c r="B595" s="385"/>
      <c r="C595" s="378">
        <f t="shared" si="124"/>
        <v>5</v>
      </c>
      <c r="D595" s="403"/>
      <c r="E595" s="460"/>
      <c r="F595" s="460"/>
      <c r="G595" s="403"/>
      <c r="H595" s="408"/>
      <c r="I595" s="424"/>
      <c r="J595" s="430" t="s">
        <v>628</v>
      </c>
      <c r="K595" s="430"/>
      <c r="L595" s="408"/>
      <c r="M595" s="408"/>
      <c r="N595" s="778">
        <f t="shared" si="168"/>
        <v>51</v>
      </c>
      <c r="O595" s="775">
        <f t="shared" si="172"/>
        <v>123</v>
      </c>
      <c r="P595" s="776">
        <f t="shared" si="173"/>
        <v>123</v>
      </c>
      <c r="Q595" s="775">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outlineLevel="4" x14ac:dyDescent="0.25">
      <c r="A596" s="376"/>
      <c r="B596" s="385"/>
      <c r="C596" s="378">
        <f t="shared" si="124"/>
        <v>5</v>
      </c>
      <c r="D596" s="403"/>
      <c r="E596" s="460"/>
      <c r="F596" s="460"/>
      <c r="G596" s="403"/>
      <c r="H596" s="408"/>
      <c r="I596" s="424"/>
      <c r="J596" s="430" t="s">
        <v>629</v>
      </c>
      <c r="K596" s="430"/>
      <c r="L596" s="408"/>
      <c r="M596" s="408"/>
      <c r="N596" s="778">
        <f t="shared" si="168"/>
        <v>51</v>
      </c>
      <c r="O596" s="775">
        <f t="shared" si="172"/>
        <v>123</v>
      </c>
      <c r="P596" s="776">
        <f t="shared" si="173"/>
        <v>123</v>
      </c>
      <c r="Q596" s="775">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outlineLevel="4" x14ac:dyDescent="0.25">
      <c r="A597" s="376"/>
      <c r="B597" s="385"/>
      <c r="C597" s="378">
        <f t="shared" si="124"/>
        <v>5</v>
      </c>
      <c r="D597" s="403"/>
      <c r="E597" s="460"/>
      <c r="F597" s="460"/>
      <c r="G597" s="403"/>
      <c r="H597" s="408"/>
      <c r="I597" s="424"/>
      <c r="J597" s="430" t="s">
        <v>602</v>
      </c>
      <c r="K597" s="430"/>
      <c r="L597" s="408"/>
      <c r="M597" s="408"/>
      <c r="N597" s="778">
        <f t="shared" si="168"/>
        <v>51</v>
      </c>
      <c r="O597" s="775">
        <f t="shared" si="172"/>
        <v>123</v>
      </c>
      <c r="P597" s="776">
        <f t="shared" si="173"/>
        <v>123</v>
      </c>
      <c r="Q597" s="775">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outlineLevel="4" x14ac:dyDescent="0.25">
      <c r="A598" s="376"/>
      <c r="B598" s="385"/>
      <c r="C598" s="378">
        <f t="shared" si="124"/>
        <v>5</v>
      </c>
      <c r="D598" s="403"/>
      <c r="E598" s="460"/>
      <c r="F598" s="460"/>
      <c r="G598" s="403"/>
      <c r="H598" s="424"/>
      <c r="I598" s="424">
        <v>2</v>
      </c>
      <c r="J598" s="430" t="s">
        <v>620</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x14ac:dyDescent="0.25">
      <c r="A599" s="376"/>
      <c r="B599" s="385"/>
      <c r="C599" s="378">
        <f t="shared" ref="C599" si="175">INT($C$242)+3</f>
        <v>4</v>
      </c>
      <c r="D599" s="403"/>
      <c r="E599" s="460"/>
      <c r="F599" s="460"/>
      <c r="G599" s="403"/>
      <c r="H599" s="408"/>
      <c r="I599" s="424"/>
      <c r="J599" s="430" t="s">
        <v>927</v>
      </c>
      <c r="K599" s="430"/>
      <c r="L599" s="408"/>
      <c r="M599" s="408"/>
      <c r="N599" s="778">
        <f t="shared" ref="N599:N605" si="176">IF(N559=0,0,N559+24)</f>
        <v>49</v>
      </c>
      <c r="O599" s="775">
        <f t="shared" ref="O599" si="177">IF(N599=0,0,N599+72)</f>
        <v>121</v>
      </c>
      <c r="P599" s="776">
        <f t="shared" ref="P599" si="178">O599</f>
        <v>121</v>
      </c>
      <c r="Q599" s="775">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outlineLevel="4" x14ac:dyDescent="0.25">
      <c r="A600" s="376"/>
      <c r="B600" s="385"/>
      <c r="C600" s="378">
        <f t="shared" si="124"/>
        <v>5</v>
      </c>
      <c r="D600" s="403"/>
      <c r="E600" s="460"/>
      <c r="F600" s="460"/>
      <c r="G600" s="403"/>
      <c r="H600" s="408"/>
      <c r="I600" s="424"/>
      <c r="J600" s="430" t="s">
        <v>152</v>
      </c>
      <c r="K600" s="430"/>
      <c r="L600" s="408"/>
      <c r="M600" s="408"/>
      <c r="N600" s="778">
        <f t="shared" si="176"/>
        <v>52</v>
      </c>
      <c r="O600" s="775">
        <f t="shared" ref="O600:O605" si="180">IF(N600=0,0,N600+72)</f>
        <v>124</v>
      </c>
      <c r="P600" s="776">
        <f t="shared" ref="P600:P605" si="181">O600</f>
        <v>124</v>
      </c>
      <c r="Q600" s="775">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outlineLevel="4" x14ac:dyDescent="0.25">
      <c r="A601" s="376"/>
      <c r="B601" s="385"/>
      <c r="C601" s="378">
        <f t="shared" si="124"/>
        <v>5</v>
      </c>
      <c r="D601" s="403"/>
      <c r="E601" s="460"/>
      <c r="F601" s="460"/>
      <c r="G601" s="403"/>
      <c r="H601" s="408"/>
      <c r="I601" s="424"/>
      <c r="J601" s="430" t="s">
        <v>626</v>
      </c>
      <c r="K601" s="430"/>
      <c r="L601" s="408"/>
      <c r="M601" s="408"/>
      <c r="N601" s="778">
        <f t="shared" si="176"/>
        <v>53</v>
      </c>
      <c r="O601" s="775">
        <f t="shared" si="180"/>
        <v>125</v>
      </c>
      <c r="P601" s="776">
        <f t="shared" si="181"/>
        <v>125</v>
      </c>
      <c r="Q601" s="775">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outlineLevel="4" x14ac:dyDescent="0.25">
      <c r="A602" s="376"/>
      <c r="B602" s="385"/>
      <c r="C602" s="378">
        <f t="shared" si="124"/>
        <v>5</v>
      </c>
      <c r="D602" s="403"/>
      <c r="E602" s="460"/>
      <c r="F602" s="460"/>
      <c r="G602" s="403"/>
      <c r="H602" s="408"/>
      <c r="I602" s="424"/>
      <c r="J602" s="430" t="s">
        <v>627</v>
      </c>
      <c r="K602" s="430"/>
      <c r="L602" s="408"/>
      <c r="M602" s="408"/>
      <c r="N602" s="778">
        <f t="shared" si="176"/>
        <v>53</v>
      </c>
      <c r="O602" s="775">
        <f t="shared" si="180"/>
        <v>125</v>
      </c>
      <c r="P602" s="776">
        <f t="shared" si="181"/>
        <v>125</v>
      </c>
      <c r="Q602" s="775">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outlineLevel="4" x14ac:dyDescent="0.25">
      <c r="A603" s="376"/>
      <c r="B603" s="385"/>
      <c r="C603" s="378">
        <f t="shared" si="124"/>
        <v>5</v>
      </c>
      <c r="D603" s="403"/>
      <c r="E603" s="460"/>
      <c r="F603" s="460"/>
      <c r="G603" s="403"/>
      <c r="H603" s="408"/>
      <c r="I603" s="424"/>
      <c r="J603" s="430" t="s">
        <v>628</v>
      </c>
      <c r="K603" s="430"/>
      <c r="L603" s="408"/>
      <c r="M603" s="408"/>
      <c r="N603" s="778">
        <f t="shared" si="176"/>
        <v>54</v>
      </c>
      <c r="O603" s="775">
        <f t="shared" si="180"/>
        <v>126</v>
      </c>
      <c r="P603" s="776">
        <f t="shared" si="181"/>
        <v>126</v>
      </c>
      <c r="Q603" s="775">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outlineLevel="4" x14ac:dyDescent="0.25">
      <c r="A604" s="376"/>
      <c r="B604" s="385"/>
      <c r="C604" s="378">
        <f t="shared" si="124"/>
        <v>5</v>
      </c>
      <c r="D604" s="403"/>
      <c r="E604" s="460"/>
      <c r="F604" s="460"/>
      <c r="G604" s="403"/>
      <c r="H604" s="408"/>
      <c r="I604" s="424"/>
      <c r="J604" s="430" t="s">
        <v>629</v>
      </c>
      <c r="K604" s="430"/>
      <c r="L604" s="408"/>
      <c r="M604" s="408"/>
      <c r="N604" s="778">
        <f t="shared" si="176"/>
        <v>54</v>
      </c>
      <c r="O604" s="775">
        <f t="shared" si="180"/>
        <v>126</v>
      </c>
      <c r="P604" s="776">
        <f t="shared" si="181"/>
        <v>126</v>
      </c>
      <c r="Q604" s="775">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outlineLevel="4" x14ac:dyDescent="0.25">
      <c r="A605" s="376"/>
      <c r="B605" s="385"/>
      <c r="C605" s="378">
        <f t="shared" si="124"/>
        <v>5</v>
      </c>
      <c r="D605" s="403"/>
      <c r="E605" s="460"/>
      <c r="F605" s="460"/>
      <c r="G605" s="403"/>
      <c r="H605" s="408"/>
      <c r="I605" s="424"/>
      <c r="J605" s="430" t="s">
        <v>602</v>
      </c>
      <c r="K605" s="430"/>
      <c r="L605" s="408"/>
      <c r="M605" s="408"/>
      <c r="N605" s="778">
        <f t="shared" si="176"/>
        <v>54</v>
      </c>
      <c r="O605" s="775">
        <f t="shared" si="180"/>
        <v>126</v>
      </c>
      <c r="P605" s="776">
        <f t="shared" si="181"/>
        <v>126</v>
      </c>
      <c r="Q605" s="775">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outlineLevel="4" x14ac:dyDescent="0.25">
      <c r="A606" s="376"/>
      <c r="B606" s="385"/>
      <c r="C606" s="378">
        <f t="shared" si="124"/>
        <v>5</v>
      </c>
      <c r="D606" s="403"/>
      <c r="E606" s="460"/>
      <c r="F606" s="460"/>
      <c r="G606" s="403"/>
      <c r="H606" s="424"/>
      <c r="I606" s="424">
        <v>3</v>
      </c>
      <c r="J606" s="430" t="s">
        <v>620</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x14ac:dyDescent="0.25">
      <c r="A607" s="376"/>
      <c r="B607" s="385"/>
      <c r="C607" s="378">
        <f t="shared" ref="C607" si="183">INT($C$242)+3</f>
        <v>4</v>
      </c>
      <c r="D607" s="403"/>
      <c r="E607" s="460"/>
      <c r="F607" s="460"/>
      <c r="G607" s="403"/>
      <c r="H607" s="408"/>
      <c r="I607" s="424"/>
      <c r="J607" s="430" t="s">
        <v>927</v>
      </c>
      <c r="K607" s="430"/>
      <c r="L607" s="408"/>
      <c r="M607" s="408"/>
      <c r="N607" s="778">
        <f t="shared" ref="N607:N613" si="184">IF(N567=0,0,N567+24)</f>
        <v>49</v>
      </c>
      <c r="O607" s="775">
        <f t="shared" ref="O607" si="185">IF(N607=0,0,N607+72)</f>
        <v>121</v>
      </c>
      <c r="P607" s="776">
        <f t="shared" ref="P607" si="186">O607</f>
        <v>121</v>
      </c>
      <c r="Q607" s="775">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outlineLevel="4" x14ac:dyDescent="0.25">
      <c r="A608" s="376"/>
      <c r="B608" s="385"/>
      <c r="C608" s="378">
        <f t="shared" si="124"/>
        <v>5</v>
      </c>
      <c r="D608" s="403"/>
      <c r="E608" s="460"/>
      <c r="F608" s="460"/>
      <c r="G608" s="403"/>
      <c r="H608" s="408"/>
      <c r="I608" s="424"/>
      <c r="J608" s="430" t="s">
        <v>152</v>
      </c>
      <c r="K608" s="430"/>
      <c r="L608" s="408"/>
      <c r="M608" s="408"/>
      <c r="N608" s="778">
        <f t="shared" si="184"/>
        <v>55</v>
      </c>
      <c r="O608" s="775">
        <f t="shared" ref="O608:O613" si="188">IF(N608=0,0,N608+72)</f>
        <v>127</v>
      </c>
      <c r="P608" s="776">
        <f t="shared" ref="P608:P613" si="189">O608</f>
        <v>127</v>
      </c>
      <c r="Q608" s="775">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outlineLevel="4" x14ac:dyDescent="0.25">
      <c r="A609" s="376"/>
      <c r="B609" s="385"/>
      <c r="C609" s="378">
        <f t="shared" si="124"/>
        <v>5</v>
      </c>
      <c r="D609" s="403"/>
      <c r="E609" s="460"/>
      <c r="F609" s="460"/>
      <c r="G609" s="403"/>
      <c r="H609" s="408"/>
      <c r="I609" s="424"/>
      <c r="J609" s="430" t="s">
        <v>626</v>
      </c>
      <c r="K609" s="430"/>
      <c r="L609" s="408"/>
      <c r="M609" s="408"/>
      <c r="N609" s="778">
        <f t="shared" si="184"/>
        <v>56</v>
      </c>
      <c r="O609" s="775">
        <f t="shared" si="188"/>
        <v>128</v>
      </c>
      <c r="P609" s="776">
        <f t="shared" si="189"/>
        <v>128</v>
      </c>
      <c r="Q609" s="775">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outlineLevel="4" x14ac:dyDescent="0.25">
      <c r="A610" s="376"/>
      <c r="B610" s="385"/>
      <c r="C610" s="378">
        <f t="shared" si="124"/>
        <v>5</v>
      </c>
      <c r="D610" s="403"/>
      <c r="E610" s="460"/>
      <c r="F610" s="460"/>
      <c r="G610" s="403"/>
      <c r="H610" s="408"/>
      <c r="I610" s="424"/>
      <c r="J610" s="430" t="s">
        <v>627</v>
      </c>
      <c r="K610" s="430"/>
      <c r="L610" s="408"/>
      <c r="M610" s="408"/>
      <c r="N610" s="778">
        <f t="shared" si="184"/>
        <v>56</v>
      </c>
      <c r="O610" s="775">
        <f t="shared" si="188"/>
        <v>128</v>
      </c>
      <c r="P610" s="776">
        <f t="shared" si="189"/>
        <v>128</v>
      </c>
      <c r="Q610" s="775">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outlineLevel="4" x14ac:dyDescent="0.25">
      <c r="A611" s="376"/>
      <c r="B611" s="385"/>
      <c r="C611" s="378">
        <f t="shared" si="124"/>
        <v>5</v>
      </c>
      <c r="D611" s="403"/>
      <c r="E611" s="460"/>
      <c r="F611" s="460"/>
      <c r="G611" s="403"/>
      <c r="H611" s="408"/>
      <c r="I611" s="424"/>
      <c r="J611" s="430" t="s">
        <v>628</v>
      </c>
      <c r="K611" s="430"/>
      <c r="L611" s="408"/>
      <c r="M611" s="408"/>
      <c r="N611" s="778">
        <f t="shared" si="184"/>
        <v>57</v>
      </c>
      <c r="O611" s="775">
        <f t="shared" si="188"/>
        <v>129</v>
      </c>
      <c r="P611" s="776">
        <f t="shared" si="189"/>
        <v>129</v>
      </c>
      <c r="Q611" s="775">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outlineLevel="4" x14ac:dyDescent="0.25">
      <c r="A612" s="376"/>
      <c r="B612" s="385"/>
      <c r="C612" s="378">
        <f t="shared" si="124"/>
        <v>5</v>
      </c>
      <c r="D612" s="403"/>
      <c r="E612" s="460"/>
      <c r="F612" s="460"/>
      <c r="G612" s="403"/>
      <c r="H612" s="408"/>
      <c r="I612" s="424"/>
      <c r="J612" s="430" t="s">
        <v>629</v>
      </c>
      <c r="K612" s="430"/>
      <c r="L612" s="408"/>
      <c r="M612" s="408"/>
      <c r="N612" s="778">
        <f t="shared" si="184"/>
        <v>57</v>
      </c>
      <c r="O612" s="775">
        <f t="shared" si="188"/>
        <v>129</v>
      </c>
      <c r="P612" s="776">
        <f t="shared" si="189"/>
        <v>129</v>
      </c>
      <c r="Q612" s="775">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outlineLevel="4" x14ac:dyDescent="0.25">
      <c r="A613" s="376"/>
      <c r="B613" s="385"/>
      <c r="C613" s="378">
        <f t="shared" si="124"/>
        <v>5</v>
      </c>
      <c r="D613" s="403"/>
      <c r="E613" s="460"/>
      <c r="F613" s="460"/>
      <c r="G613" s="403"/>
      <c r="H613" s="408"/>
      <c r="I613" s="424"/>
      <c r="J613" s="430" t="s">
        <v>602</v>
      </c>
      <c r="K613" s="430"/>
      <c r="L613" s="408"/>
      <c r="M613" s="408"/>
      <c r="N613" s="778">
        <f t="shared" si="184"/>
        <v>58</v>
      </c>
      <c r="O613" s="775">
        <f t="shared" si="188"/>
        <v>130</v>
      </c>
      <c r="P613" s="776">
        <f t="shared" si="189"/>
        <v>130</v>
      </c>
      <c r="Q613" s="775">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outlineLevel="4" x14ac:dyDescent="0.25">
      <c r="A614" s="376"/>
      <c r="B614" s="385"/>
      <c r="C614" s="378">
        <f t="shared" si="124"/>
        <v>5</v>
      </c>
      <c r="D614" s="403"/>
      <c r="E614" s="460"/>
      <c r="F614" s="460"/>
      <c r="G614" s="403"/>
      <c r="H614" s="424"/>
      <c r="I614" s="424">
        <v>4</v>
      </c>
      <c r="J614" s="430" t="s">
        <v>620</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x14ac:dyDescent="0.25">
      <c r="A615" s="376"/>
      <c r="B615" s="385"/>
      <c r="C615" s="378">
        <f t="shared" ref="C615" si="191">INT($C$242)+3</f>
        <v>4</v>
      </c>
      <c r="D615" s="403"/>
      <c r="E615" s="460"/>
      <c r="F615" s="460"/>
      <c r="G615" s="403"/>
      <c r="H615" s="408"/>
      <c r="I615" s="424"/>
      <c r="J615" s="430" t="s">
        <v>927</v>
      </c>
      <c r="K615" s="430"/>
      <c r="L615" s="408"/>
      <c r="M615" s="408"/>
      <c r="N615" s="778">
        <f t="shared" ref="N615:N621" si="192">IF(N575=0,0,N575+24)</f>
        <v>49</v>
      </c>
      <c r="O615" s="775">
        <f t="shared" ref="O615" si="193">IF(N615=0,0,N615+72)</f>
        <v>121</v>
      </c>
      <c r="P615" s="776">
        <f t="shared" ref="P615" si="194">O615</f>
        <v>121</v>
      </c>
      <c r="Q615" s="775">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outlineLevel="4" x14ac:dyDescent="0.25">
      <c r="A616" s="376"/>
      <c r="B616" s="385"/>
      <c r="C616" s="378">
        <f t="shared" si="124"/>
        <v>5</v>
      </c>
      <c r="D616" s="403"/>
      <c r="E616" s="460"/>
      <c r="F616" s="460"/>
      <c r="G616" s="403"/>
      <c r="H616" s="408"/>
      <c r="I616" s="424"/>
      <c r="J616" s="430" t="s">
        <v>152</v>
      </c>
      <c r="K616" s="430"/>
      <c r="L616" s="408"/>
      <c r="M616" s="408"/>
      <c r="N616" s="778">
        <f t="shared" si="192"/>
        <v>59</v>
      </c>
      <c r="O616" s="775">
        <f t="shared" ref="O616:O621" si="196">IF(N616=0,0,N616+72)</f>
        <v>131</v>
      </c>
      <c r="P616" s="776">
        <f t="shared" ref="P616:P621" si="197">O616</f>
        <v>131</v>
      </c>
      <c r="Q616" s="775">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outlineLevel="4" x14ac:dyDescent="0.25">
      <c r="A617" s="376"/>
      <c r="B617" s="385"/>
      <c r="C617" s="378">
        <f t="shared" ref="C617:C621" si="199">INT($C$242)+4</f>
        <v>5</v>
      </c>
      <c r="D617" s="403"/>
      <c r="E617" s="460"/>
      <c r="F617" s="460"/>
      <c r="G617" s="403"/>
      <c r="H617" s="408"/>
      <c r="I617" s="424"/>
      <c r="J617" s="430" t="s">
        <v>626</v>
      </c>
      <c r="K617" s="430"/>
      <c r="L617" s="408"/>
      <c r="M617" s="408"/>
      <c r="N617" s="778">
        <f t="shared" si="192"/>
        <v>60</v>
      </c>
      <c r="O617" s="775">
        <f t="shared" si="196"/>
        <v>132</v>
      </c>
      <c r="P617" s="776">
        <f t="shared" si="197"/>
        <v>132</v>
      </c>
      <c r="Q617" s="775">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outlineLevel="4" x14ac:dyDescent="0.25">
      <c r="A618" s="376"/>
      <c r="B618" s="385"/>
      <c r="C618" s="378">
        <f t="shared" si="199"/>
        <v>5</v>
      </c>
      <c r="D618" s="403"/>
      <c r="E618" s="460"/>
      <c r="F618" s="460"/>
      <c r="G618" s="403"/>
      <c r="H618" s="408"/>
      <c r="I618" s="424"/>
      <c r="J618" s="430" t="s">
        <v>627</v>
      </c>
      <c r="K618" s="430"/>
      <c r="L618" s="408"/>
      <c r="M618" s="408"/>
      <c r="N618" s="778">
        <f t="shared" si="192"/>
        <v>60</v>
      </c>
      <c r="O618" s="775">
        <f t="shared" si="196"/>
        <v>132</v>
      </c>
      <c r="P618" s="776">
        <f t="shared" si="197"/>
        <v>132</v>
      </c>
      <c r="Q618" s="775">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outlineLevel="4" x14ac:dyDescent="0.25">
      <c r="A619" s="376"/>
      <c r="B619" s="385"/>
      <c r="C619" s="378">
        <f t="shared" si="199"/>
        <v>5</v>
      </c>
      <c r="D619" s="403"/>
      <c r="E619" s="460"/>
      <c r="F619" s="460"/>
      <c r="G619" s="403"/>
      <c r="H619" s="408"/>
      <c r="I619" s="424"/>
      <c r="J619" s="430" t="s">
        <v>628</v>
      </c>
      <c r="K619" s="430"/>
      <c r="L619" s="408"/>
      <c r="M619" s="408"/>
      <c r="N619" s="778">
        <f t="shared" si="192"/>
        <v>61</v>
      </c>
      <c r="O619" s="775">
        <f t="shared" si="196"/>
        <v>133</v>
      </c>
      <c r="P619" s="776">
        <f t="shared" si="197"/>
        <v>133</v>
      </c>
      <c r="Q619" s="775">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outlineLevel="4" x14ac:dyDescent="0.25">
      <c r="A620" s="376"/>
      <c r="B620" s="385"/>
      <c r="C620" s="378">
        <f t="shared" si="199"/>
        <v>5</v>
      </c>
      <c r="D620" s="403"/>
      <c r="E620" s="460"/>
      <c r="F620" s="460"/>
      <c r="G620" s="403"/>
      <c r="H620" s="408"/>
      <c r="I620" s="424"/>
      <c r="J620" s="430" t="s">
        <v>629</v>
      </c>
      <c r="K620" s="430"/>
      <c r="L620" s="408"/>
      <c r="M620" s="408"/>
      <c r="N620" s="778">
        <f t="shared" si="192"/>
        <v>61</v>
      </c>
      <c r="O620" s="775">
        <f t="shared" si="196"/>
        <v>133</v>
      </c>
      <c r="P620" s="776">
        <f t="shared" si="197"/>
        <v>133</v>
      </c>
      <c r="Q620" s="775">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outlineLevel="4" x14ac:dyDescent="0.25">
      <c r="A621" s="376"/>
      <c r="B621" s="385"/>
      <c r="C621" s="378">
        <f t="shared" si="199"/>
        <v>5</v>
      </c>
      <c r="D621" s="403"/>
      <c r="E621" s="460"/>
      <c r="F621" s="460"/>
      <c r="G621" s="403"/>
      <c r="H621" s="408"/>
      <c r="I621" s="424"/>
      <c r="J621" s="430" t="s">
        <v>602</v>
      </c>
      <c r="K621" s="430"/>
      <c r="L621" s="408"/>
      <c r="M621" s="408"/>
      <c r="N621" s="778">
        <f t="shared" si="192"/>
        <v>62</v>
      </c>
      <c r="O621" s="775">
        <f t="shared" si="196"/>
        <v>134</v>
      </c>
      <c r="P621" s="776">
        <f t="shared" si="197"/>
        <v>134</v>
      </c>
      <c r="Q621" s="775">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438</v>
      </c>
      <c r="AP622" s="388"/>
      <c r="AQ622" s="376"/>
      <c r="AR622" s="376"/>
      <c r="AS622" s="376"/>
    </row>
    <row r="623" spans="1:45" outlineLevel="2" x14ac:dyDescent="0.25">
      <c r="A623" s="376"/>
      <c r="B623" s="385"/>
      <c r="C623" s="378">
        <f>INT($C$242)+2</f>
        <v>3</v>
      </c>
      <c r="D623" s="403"/>
      <c r="E623" s="460"/>
      <c r="F623" s="460"/>
      <c r="G623" s="403"/>
      <c r="H623" s="473" t="s">
        <v>613</v>
      </c>
      <c r="I623" s="431" t="s">
        <v>630</v>
      </c>
      <c r="J623" s="431"/>
      <c r="K623" s="523"/>
      <c r="L623" s="521">
        <f>COUNTA($I624:$I$648)/COUNTA($H624:$H$648)</f>
        <v>8</v>
      </c>
      <c r="M623" s="408"/>
      <c r="N623" s="431"/>
      <c r="O623" s="431"/>
      <c r="P623" s="431"/>
      <c r="Q623" s="431"/>
      <c r="R623" s="431" t="s">
        <v>631</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578</v>
      </c>
      <c r="J624" s="430"/>
      <c r="K624" s="408"/>
      <c r="L624" s="407"/>
      <c r="M624" s="408"/>
      <c r="N624" s="408"/>
      <c r="O624" s="408"/>
      <c r="P624" s="408"/>
      <c r="Q624" s="408"/>
      <c r="R624" s="425">
        <v>20</v>
      </c>
      <c r="S624" s="775">
        <f t="shared" ref="S624:S647" si="201">IF(R624=0,0,R624+72)</f>
        <v>92</v>
      </c>
      <c r="T624" s="776">
        <f t="shared" ref="T624:T647" si="202">S624</f>
        <v>92</v>
      </c>
      <c r="U624" s="775">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579</v>
      </c>
      <c r="J625" s="430"/>
      <c r="K625" s="408"/>
      <c r="L625" s="408"/>
      <c r="M625" s="408"/>
      <c r="N625" s="408"/>
      <c r="O625" s="408"/>
      <c r="P625" s="408"/>
      <c r="Q625" s="408"/>
      <c r="R625" s="425">
        <v>21</v>
      </c>
      <c r="S625" s="775">
        <f t="shared" si="201"/>
        <v>93</v>
      </c>
      <c r="T625" s="776">
        <f t="shared" si="202"/>
        <v>93</v>
      </c>
      <c r="U625" s="775">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580</v>
      </c>
      <c r="J626" s="430"/>
      <c r="K626" s="408"/>
      <c r="L626" s="408"/>
      <c r="M626" s="408"/>
      <c r="N626" s="408"/>
      <c r="O626" s="408"/>
      <c r="P626" s="408"/>
      <c r="Q626" s="408"/>
      <c r="R626" s="408">
        <v>0</v>
      </c>
      <c r="S626" s="775">
        <f t="shared" si="201"/>
        <v>0</v>
      </c>
      <c r="T626" s="776">
        <f t="shared" si="202"/>
        <v>0</v>
      </c>
      <c r="U626" s="775">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565</v>
      </c>
      <c r="J627" s="430"/>
      <c r="K627" s="408"/>
      <c r="L627" s="408"/>
      <c r="M627" s="408"/>
      <c r="N627" s="408"/>
      <c r="O627" s="408"/>
      <c r="P627" s="408"/>
      <c r="Q627" s="408"/>
      <c r="R627" s="408">
        <v>0</v>
      </c>
      <c r="S627" s="775">
        <f t="shared" si="201"/>
        <v>0</v>
      </c>
      <c r="T627" s="776">
        <f t="shared" si="202"/>
        <v>0</v>
      </c>
      <c r="U627" s="775">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566</v>
      </c>
      <c r="J628" s="430"/>
      <c r="K628" s="408"/>
      <c r="L628" s="408"/>
      <c r="M628" s="408"/>
      <c r="N628" s="408"/>
      <c r="O628" s="408"/>
      <c r="P628" s="408"/>
      <c r="Q628" s="408"/>
      <c r="R628" s="408">
        <v>0</v>
      </c>
      <c r="S628" s="775">
        <f t="shared" si="201"/>
        <v>0</v>
      </c>
      <c r="T628" s="776">
        <f t="shared" si="202"/>
        <v>0</v>
      </c>
      <c r="U628" s="775">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567</v>
      </c>
      <c r="J629" s="430"/>
      <c r="K629" s="408"/>
      <c r="L629" s="408"/>
      <c r="M629" s="408"/>
      <c r="N629" s="408"/>
      <c r="O629" s="408"/>
      <c r="P629" s="408"/>
      <c r="Q629" s="408"/>
      <c r="R629" s="408">
        <v>0</v>
      </c>
      <c r="S629" s="775">
        <f t="shared" si="201"/>
        <v>0</v>
      </c>
      <c r="T629" s="776">
        <f t="shared" si="202"/>
        <v>0</v>
      </c>
      <c r="U629" s="775">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568</v>
      </c>
      <c r="J630" s="430"/>
      <c r="K630" s="408"/>
      <c r="L630" s="408"/>
      <c r="M630" s="408"/>
      <c r="N630" s="408"/>
      <c r="O630" s="408"/>
      <c r="P630" s="408"/>
      <c r="Q630" s="408"/>
      <c r="R630" s="408">
        <v>0</v>
      </c>
      <c r="S630" s="775">
        <f t="shared" si="201"/>
        <v>0</v>
      </c>
      <c r="T630" s="776">
        <f t="shared" si="202"/>
        <v>0</v>
      </c>
      <c r="U630" s="775">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569</v>
      </c>
      <c r="J631" s="430"/>
      <c r="K631" s="408"/>
      <c r="L631" s="408"/>
      <c r="M631" s="408"/>
      <c r="N631" s="408"/>
      <c r="O631" s="408"/>
      <c r="P631" s="408"/>
      <c r="Q631" s="408"/>
      <c r="R631" s="408">
        <v>0</v>
      </c>
      <c r="S631" s="775">
        <f t="shared" si="201"/>
        <v>0</v>
      </c>
      <c r="T631" s="776">
        <f t="shared" si="202"/>
        <v>0</v>
      </c>
      <c r="U631" s="775">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578</v>
      </c>
      <c r="J632" s="430"/>
      <c r="K632" s="408"/>
      <c r="L632" s="408"/>
      <c r="M632" s="408"/>
      <c r="N632" s="408"/>
      <c r="O632" s="408"/>
      <c r="P632" s="408"/>
      <c r="Q632" s="408"/>
      <c r="R632" s="779">
        <f>IF(R624=0,0,R624+24)</f>
        <v>44</v>
      </c>
      <c r="S632" s="775">
        <f t="shared" si="201"/>
        <v>116</v>
      </c>
      <c r="T632" s="776">
        <f t="shared" si="202"/>
        <v>116</v>
      </c>
      <c r="U632" s="775">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579</v>
      </c>
      <c r="J633" s="430"/>
      <c r="K633" s="408"/>
      <c r="L633" s="408"/>
      <c r="M633" s="408"/>
      <c r="N633" s="408"/>
      <c r="O633" s="408"/>
      <c r="P633" s="408"/>
      <c r="Q633" s="408"/>
      <c r="R633" s="779">
        <f>IF(R625=0,0,R625+24)</f>
        <v>45</v>
      </c>
      <c r="S633" s="775">
        <f t="shared" si="201"/>
        <v>117</v>
      </c>
      <c r="T633" s="776">
        <f t="shared" si="202"/>
        <v>117</v>
      </c>
      <c r="U633" s="775">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580</v>
      </c>
      <c r="J634" s="430"/>
      <c r="K634" s="408"/>
      <c r="L634" s="408"/>
      <c r="M634" s="408"/>
      <c r="N634" s="408"/>
      <c r="O634" s="408"/>
      <c r="P634" s="408"/>
      <c r="Q634" s="408"/>
      <c r="R634" s="408">
        <v>0</v>
      </c>
      <c r="S634" s="775">
        <f t="shared" si="201"/>
        <v>0</v>
      </c>
      <c r="T634" s="776">
        <f t="shared" si="202"/>
        <v>0</v>
      </c>
      <c r="U634" s="775">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565</v>
      </c>
      <c r="J635" s="430"/>
      <c r="K635" s="408"/>
      <c r="L635" s="408"/>
      <c r="M635" s="408"/>
      <c r="N635" s="408"/>
      <c r="O635" s="408"/>
      <c r="P635" s="408"/>
      <c r="Q635" s="408"/>
      <c r="R635" s="408">
        <v>0</v>
      </c>
      <c r="S635" s="775">
        <f t="shared" si="201"/>
        <v>0</v>
      </c>
      <c r="T635" s="776">
        <f t="shared" si="202"/>
        <v>0</v>
      </c>
      <c r="U635" s="775">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566</v>
      </c>
      <c r="J636" s="430"/>
      <c r="K636" s="408"/>
      <c r="L636" s="408"/>
      <c r="M636" s="408"/>
      <c r="N636" s="408"/>
      <c r="O636" s="408"/>
      <c r="P636" s="408"/>
      <c r="Q636" s="408"/>
      <c r="R636" s="408">
        <v>0</v>
      </c>
      <c r="S636" s="775">
        <f t="shared" si="201"/>
        <v>0</v>
      </c>
      <c r="T636" s="776">
        <f t="shared" si="202"/>
        <v>0</v>
      </c>
      <c r="U636" s="775">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567</v>
      </c>
      <c r="J637" s="430"/>
      <c r="K637" s="408"/>
      <c r="L637" s="408"/>
      <c r="M637" s="408"/>
      <c r="N637" s="408"/>
      <c r="O637" s="408"/>
      <c r="P637" s="408"/>
      <c r="Q637" s="408"/>
      <c r="R637" s="408">
        <v>0</v>
      </c>
      <c r="S637" s="775">
        <f t="shared" si="201"/>
        <v>0</v>
      </c>
      <c r="T637" s="776">
        <f t="shared" si="202"/>
        <v>0</v>
      </c>
      <c r="U637" s="775">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568</v>
      </c>
      <c r="J638" s="430"/>
      <c r="K638" s="408"/>
      <c r="L638" s="408"/>
      <c r="M638" s="408"/>
      <c r="N638" s="408"/>
      <c r="O638" s="408"/>
      <c r="P638" s="408"/>
      <c r="Q638" s="408"/>
      <c r="R638" s="408">
        <v>0</v>
      </c>
      <c r="S638" s="775">
        <f t="shared" si="201"/>
        <v>0</v>
      </c>
      <c r="T638" s="776">
        <f t="shared" si="202"/>
        <v>0</v>
      </c>
      <c r="U638" s="775">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569</v>
      </c>
      <c r="J639" s="430"/>
      <c r="K639" s="408"/>
      <c r="L639" s="408"/>
      <c r="M639" s="408"/>
      <c r="N639" s="408"/>
      <c r="O639" s="408"/>
      <c r="P639" s="408"/>
      <c r="Q639" s="408"/>
      <c r="R639" s="408">
        <v>0</v>
      </c>
      <c r="S639" s="775">
        <f t="shared" si="201"/>
        <v>0</v>
      </c>
      <c r="T639" s="776">
        <f t="shared" si="202"/>
        <v>0</v>
      </c>
      <c r="U639" s="775">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578</v>
      </c>
      <c r="J640" s="430"/>
      <c r="K640" s="408"/>
      <c r="L640" s="408"/>
      <c r="M640" s="408"/>
      <c r="N640" s="408"/>
      <c r="O640" s="408"/>
      <c r="P640" s="408"/>
      <c r="Q640" s="408"/>
      <c r="R640" s="779">
        <f>IF(R632=0,0,R632+24)</f>
        <v>68</v>
      </c>
      <c r="S640" s="775">
        <f t="shared" si="201"/>
        <v>140</v>
      </c>
      <c r="T640" s="776">
        <f t="shared" si="202"/>
        <v>140</v>
      </c>
      <c r="U640" s="775">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579</v>
      </c>
      <c r="J641" s="430"/>
      <c r="K641" s="408"/>
      <c r="L641" s="408"/>
      <c r="M641" s="408"/>
      <c r="N641" s="408"/>
      <c r="O641" s="408"/>
      <c r="P641" s="408"/>
      <c r="Q641" s="408"/>
      <c r="R641" s="779">
        <f>IF(R633=0,0,R633+24)</f>
        <v>69</v>
      </c>
      <c r="S641" s="775">
        <f t="shared" si="201"/>
        <v>141</v>
      </c>
      <c r="T641" s="776">
        <f t="shared" si="202"/>
        <v>141</v>
      </c>
      <c r="U641" s="775">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580</v>
      </c>
      <c r="J642" s="430"/>
      <c r="K642" s="408"/>
      <c r="L642" s="408"/>
      <c r="M642" s="408"/>
      <c r="N642" s="408"/>
      <c r="O642" s="408"/>
      <c r="P642" s="408"/>
      <c r="Q642" s="408"/>
      <c r="R642" s="408">
        <v>0</v>
      </c>
      <c r="S642" s="775">
        <f t="shared" si="201"/>
        <v>0</v>
      </c>
      <c r="T642" s="776">
        <f t="shared" si="202"/>
        <v>0</v>
      </c>
      <c r="U642" s="775">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565</v>
      </c>
      <c r="J643" s="430"/>
      <c r="K643" s="408"/>
      <c r="L643" s="408"/>
      <c r="M643" s="408"/>
      <c r="N643" s="408"/>
      <c r="O643" s="408"/>
      <c r="P643" s="408"/>
      <c r="Q643" s="408"/>
      <c r="R643" s="408">
        <v>0</v>
      </c>
      <c r="S643" s="775">
        <f t="shared" si="201"/>
        <v>0</v>
      </c>
      <c r="T643" s="776">
        <f t="shared" si="202"/>
        <v>0</v>
      </c>
      <c r="U643" s="775">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566</v>
      </c>
      <c r="J644" s="430"/>
      <c r="K644" s="408"/>
      <c r="L644" s="408"/>
      <c r="M644" s="408"/>
      <c r="N644" s="408"/>
      <c r="O644" s="408"/>
      <c r="P644" s="408"/>
      <c r="Q644" s="408"/>
      <c r="R644" s="408">
        <v>0</v>
      </c>
      <c r="S644" s="775">
        <f t="shared" si="201"/>
        <v>0</v>
      </c>
      <c r="T644" s="776">
        <f t="shared" si="202"/>
        <v>0</v>
      </c>
      <c r="U644" s="775">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567</v>
      </c>
      <c r="J645" s="430"/>
      <c r="K645" s="408"/>
      <c r="L645" s="408"/>
      <c r="M645" s="408"/>
      <c r="N645" s="408"/>
      <c r="O645" s="408"/>
      <c r="P645" s="408"/>
      <c r="Q645" s="408"/>
      <c r="R645" s="408">
        <v>0</v>
      </c>
      <c r="S645" s="775">
        <f t="shared" si="201"/>
        <v>0</v>
      </c>
      <c r="T645" s="776">
        <f t="shared" si="202"/>
        <v>0</v>
      </c>
      <c r="U645" s="775">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568</v>
      </c>
      <c r="J646" s="430"/>
      <c r="K646" s="408"/>
      <c r="L646" s="408"/>
      <c r="M646" s="408"/>
      <c r="N646" s="408"/>
      <c r="O646" s="408"/>
      <c r="P646" s="408"/>
      <c r="Q646" s="408"/>
      <c r="R646" s="408">
        <v>0</v>
      </c>
      <c r="S646" s="775">
        <f t="shared" si="201"/>
        <v>0</v>
      </c>
      <c r="T646" s="776">
        <f t="shared" si="202"/>
        <v>0</v>
      </c>
      <c r="U646" s="775">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569</v>
      </c>
      <c r="J647" s="430"/>
      <c r="K647" s="408"/>
      <c r="L647" s="408"/>
      <c r="M647" s="408"/>
      <c r="N647" s="408"/>
      <c r="O647" s="408"/>
      <c r="P647" s="408"/>
      <c r="Q647" s="408"/>
      <c r="R647" s="408">
        <v>0</v>
      </c>
      <c r="S647" s="775">
        <f t="shared" si="201"/>
        <v>0</v>
      </c>
      <c r="T647" s="776">
        <f t="shared" si="202"/>
        <v>0</v>
      </c>
      <c r="U647" s="775">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438</v>
      </c>
      <c r="AP648" s="388"/>
      <c r="AQ648" s="376"/>
      <c r="AR648" s="376"/>
      <c r="AS648" s="376"/>
    </row>
    <row r="649" spans="1:45" outlineLevel="2" x14ac:dyDescent="0.25">
      <c r="A649" s="376"/>
      <c r="B649" s="385"/>
      <c r="C649" s="378">
        <f>INT($C$242)+2</f>
        <v>3</v>
      </c>
      <c r="D649" s="403"/>
      <c r="E649" s="460"/>
      <c r="F649" s="460"/>
      <c r="G649" s="403"/>
      <c r="H649" s="473" t="s">
        <v>613</v>
      </c>
      <c r="I649" s="431" t="s">
        <v>951</v>
      </c>
      <c r="J649" s="431"/>
      <c r="K649" s="523"/>
      <c r="L649" s="521">
        <f>COUNTA($I650:$I$662)/COUNTA($H650:$H$662)</f>
        <v>4</v>
      </c>
      <c r="M649" s="408"/>
      <c r="N649" s="431"/>
      <c r="O649" s="431"/>
      <c r="P649" s="431"/>
      <c r="Q649" s="431"/>
      <c r="R649" s="431" t="s">
        <v>631</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620</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633</v>
      </c>
      <c r="J651" s="430"/>
      <c r="K651" s="408"/>
      <c r="L651" s="407"/>
      <c r="M651" s="408"/>
      <c r="N651" s="408"/>
      <c r="O651" s="408"/>
      <c r="P651" s="408"/>
      <c r="Q651" s="408"/>
      <c r="R651" s="408">
        <v>0</v>
      </c>
      <c r="S651" s="775">
        <f>IF(R651=0,0,R651+72)</f>
        <v>0</v>
      </c>
      <c r="T651" s="776">
        <f t="shared" ref="T651:T653" si="205">S651</f>
        <v>0</v>
      </c>
      <c r="U651" s="775">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634</v>
      </c>
      <c r="J652" s="430"/>
      <c r="K652" s="408"/>
      <c r="L652" s="408"/>
      <c r="M652" s="408"/>
      <c r="N652" s="408"/>
      <c r="O652" s="408"/>
      <c r="P652" s="408"/>
      <c r="Q652" s="408"/>
      <c r="R652" s="425">
        <v>24</v>
      </c>
      <c r="S652" s="775">
        <f>IF(R652=0,0,R652+72)</f>
        <v>96</v>
      </c>
      <c r="T652" s="776">
        <f t="shared" si="205"/>
        <v>96</v>
      </c>
      <c r="U652" s="775">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635</v>
      </c>
      <c r="J653" s="430"/>
      <c r="K653" s="408"/>
      <c r="L653" s="408"/>
      <c r="M653" s="408"/>
      <c r="N653" s="408"/>
      <c r="O653" s="408"/>
      <c r="P653" s="408"/>
      <c r="Q653" s="408"/>
      <c r="R653" s="425">
        <v>0</v>
      </c>
      <c r="S653" s="775">
        <f>IF(R653=0,0,R653+72)</f>
        <v>0</v>
      </c>
      <c r="T653" s="776">
        <f t="shared" si="205"/>
        <v>0</v>
      </c>
      <c r="U653" s="775">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620</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633</v>
      </c>
      <c r="J655" s="430"/>
      <c r="K655" s="408"/>
      <c r="L655" s="408"/>
      <c r="M655" s="408"/>
      <c r="N655" s="408"/>
      <c r="O655" s="408"/>
      <c r="P655" s="408"/>
      <c r="Q655" s="408"/>
      <c r="R655" s="408">
        <v>0</v>
      </c>
      <c r="S655" s="775">
        <f>IF(R655=0,0,R655+72)</f>
        <v>0</v>
      </c>
      <c r="T655" s="776">
        <f t="shared" ref="T655:T657" si="206">S655</f>
        <v>0</v>
      </c>
      <c r="U655" s="775">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634</v>
      </c>
      <c r="J656" s="430"/>
      <c r="K656" s="408"/>
      <c r="L656" s="408"/>
      <c r="M656" s="408"/>
      <c r="N656" s="408"/>
      <c r="O656" s="408"/>
      <c r="P656" s="408"/>
      <c r="Q656" s="408"/>
      <c r="R656" s="777">
        <f>IF(R652=0,0,R652+24)</f>
        <v>48</v>
      </c>
      <c r="S656" s="775">
        <f>IF(R656=0,0,R656+72)</f>
        <v>120</v>
      </c>
      <c r="T656" s="776">
        <f t="shared" si="206"/>
        <v>120</v>
      </c>
      <c r="U656" s="775">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635</v>
      </c>
      <c r="J657" s="430"/>
      <c r="K657" s="408"/>
      <c r="L657" s="408"/>
      <c r="M657" s="408"/>
      <c r="N657" s="408"/>
      <c r="O657" s="408"/>
      <c r="P657" s="408"/>
      <c r="Q657" s="408"/>
      <c r="R657" s="777">
        <f>IF(R653=0,0,R653+24)</f>
        <v>0</v>
      </c>
      <c r="S657" s="775">
        <f>IF(R657=0,0,R657+72)</f>
        <v>0</v>
      </c>
      <c r="T657" s="776">
        <f t="shared" si="206"/>
        <v>0</v>
      </c>
      <c r="U657" s="775">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620</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633</v>
      </c>
      <c r="J659" s="430"/>
      <c r="K659" s="408"/>
      <c r="L659" s="408"/>
      <c r="M659" s="408"/>
      <c r="N659" s="408"/>
      <c r="O659" s="408"/>
      <c r="P659" s="408"/>
      <c r="Q659" s="408"/>
      <c r="R659" s="408">
        <v>0</v>
      </c>
      <c r="S659" s="775">
        <f>IF(R659=0,0,R659+72)</f>
        <v>0</v>
      </c>
      <c r="T659" s="776">
        <f t="shared" ref="T659:T661" si="207">S659</f>
        <v>0</v>
      </c>
      <c r="U659" s="775">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634</v>
      </c>
      <c r="J660" s="430"/>
      <c r="K660" s="408"/>
      <c r="L660" s="408"/>
      <c r="M660" s="408"/>
      <c r="N660" s="408"/>
      <c r="O660" s="408"/>
      <c r="P660" s="408"/>
      <c r="Q660" s="408"/>
      <c r="R660" s="777">
        <f>IF(R656=0,0,R656+24)</f>
        <v>72</v>
      </c>
      <c r="S660" s="775">
        <f>IF(R660=0,0,R660+72)</f>
        <v>144</v>
      </c>
      <c r="T660" s="776">
        <f t="shared" si="207"/>
        <v>144</v>
      </c>
      <c r="U660" s="775">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635</v>
      </c>
      <c r="J661" s="430"/>
      <c r="K661" s="408"/>
      <c r="L661" s="408"/>
      <c r="M661" s="408"/>
      <c r="N661" s="408"/>
      <c r="O661" s="408"/>
      <c r="P661" s="408"/>
      <c r="Q661" s="408"/>
      <c r="R661" s="777">
        <f>IF(R657=0,0,R657+24)</f>
        <v>0</v>
      </c>
      <c r="S661" s="775">
        <f>IF(R661=0,0,R661+72)</f>
        <v>0</v>
      </c>
      <c r="T661" s="776">
        <f t="shared" si="207"/>
        <v>0</v>
      </c>
      <c r="U661" s="775">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438</v>
      </c>
      <c r="AP662" s="388"/>
      <c r="AQ662" s="376"/>
      <c r="AR662" s="376"/>
      <c r="AS662" s="376"/>
    </row>
    <row r="663" spans="1:45" outlineLevel="2" x14ac:dyDescent="0.25">
      <c r="A663" s="376"/>
      <c r="B663" s="385"/>
      <c r="C663" s="378">
        <f>INT($C$242)+2</f>
        <v>3</v>
      </c>
      <c r="D663" s="403"/>
      <c r="E663" s="460"/>
      <c r="F663" s="460"/>
      <c r="G663" s="403"/>
      <c r="H663" s="473" t="s">
        <v>613</v>
      </c>
      <c r="I663" s="431" t="s">
        <v>952</v>
      </c>
      <c r="J663" s="431"/>
      <c r="K663" s="523"/>
      <c r="L663" s="521">
        <f>COUNTA($I664:$I$679)/COUNTA($H664:$H$679)</f>
        <v>5</v>
      </c>
      <c r="M663" s="408"/>
      <c r="N663" s="431"/>
      <c r="O663" s="431"/>
      <c r="P663" s="431"/>
      <c r="Q663" s="431"/>
      <c r="R663" s="431" t="s">
        <v>631</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620</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632</v>
      </c>
      <c r="J665" s="430"/>
      <c r="K665" s="408"/>
      <c r="L665" s="408"/>
      <c r="M665" s="408"/>
      <c r="N665" s="408"/>
      <c r="O665" s="408"/>
      <c r="P665" s="408"/>
      <c r="Q665" s="408"/>
      <c r="R665" s="425">
        <v>0</v>
      </c>
      <c r="S665" s="775">
        <f>IF(R665=0,0,R665+72)</f>
        <v>0</v>
      </c>
      <c r="T665" s="776">
        <f t="shared" ref="T665:T668" si="209">S665</f>
        <v>0</v>
      </c>
      <c r="U665" s="775">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601</v>
      </c>
      <c r="J666" s="430"/>
      <c r="K666" s="408"/>
      <c r="L666" s="408"/>
      <c r="M666" s="408"/>
      <c r="N666" s="408"/>
      <c r="O666" s="408"/>
      <c r="P666" s="408"/>
      <c r="Q666" s="408"/>
      <c r="R666" s="425">
        <v>22</v>
      </c>
      <c r="S666" s="775">
        <f>IF(R666=0,0,R666+72)</f>
        <v>94</v>
      </c>
      <c r="T666" s="776">
        <f t="shared" si="209"/>
        <v>94</v>
      </c>
      <c r="U666" s="775">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629</v>
      </c>
      <c r="J667" s="430"/>
      <c r="K667" s="408"/>
      <c r="L667" s="408"/>
      <c r="M667" s="408"/>
      <c r="N667" s="408"/>
      <c r="O667" s="408"/>
      <c r="P667" s="408"/>
      <c r="Q667" s="408"/>
      <c r="R667" s="425">
        <v>22</v>
      </c>
      <c r="S667" s="775">
        <f>IF(R667=0,0,R667+72)</f>
        <v>94</v>
      </c>
      <c r="T667" s="776">
        <f t="shared" si="209"/>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602</v>
      </c>
      <c r="J668" s="430"/>
      <c r="K668" s="408"/>
      <c r="L668" s="408"/>
      <c r="M668" s="408"/>
      <c r="N668" s="408"/>
      <c r="O668" s="408"/>
      <c r="P668" s="408"/>
      <c r="Q668" s="408"/>
      <c r="R668" s="425">
        <v>23</v>
      </c>
      <c r="S668" s="775">
        <f>IF(R668=0,0,R668+72)</f>
        <v>95</v>
      </c>
      <c r="T668" s="776">
        <f t="shared" si="209"/>
        <v>95</v>
      </c>
      <c r="U668" s="775">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620</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632</v>
      </c>
      <c r="J670" s="430"/>
      <c r="K670" s="408"/>
      <c r="L670" s="408"/>
      <c r="M670" s="408"/>
      <c r="N670" s="408"/>
      <c r="O670" s="408"/>
      <c r="P670" s="408"/>
      <c r="Q670" s="408"/>
      <c r="R670" s="781">
        <f>IF(R665=0,0,R665+24)</f>
        <v>0</v>
      </c>
      <c r="S670" s="775">
        <f>IF(R670=0,0,R670+72)</f>
        <v>0</v>
      </c>
      <c r="T670" s="776">
        <f t="shared" ref="T670:T673" si="210">S670</f>
        <v>0</v>
      </c>
      <c r="U670" s="775">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601</v>
      </c>
      <c r="J671" s="430"/>
      <c r="K671" s="408"/>
      <c r="L671" s="408"/>
      <c r="M671" s="408"/>
      <c r="N671" s="408"/>
      <c r="O671" s="408"/>
      <c r="P671" s="408"/>
      <c r="Q671" s="408"/>
      <c r="R671" s="781">
        <f>IF(R666=0,0,R666+24)</f>
        <v>46</v>
      </c>
      <c r="S671" s="775">
        <f>IF(R671=0,0,R671+72)</f>
        <v>118</v>
      </c>
      <c r="T671" s="776">
        <f t="shared" si="210"/>
        <v>118</v>
      </c>
      <c r="U671" s="775">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629</v>
      </c>
      <c r="J672" s="430"/>
      <c r="K672" s="408"/>
      <c r="L672" s="408"/>
      <c r="M672" s="408"/>
      <c r="N672" s="408"/>
      <c r="O672" s="408"/>
      <c r="P672" s="408"/>
      <c r="Q672" s="408"/>
      <c r="R672" s="781">
        <f>IF(R667=0,0,R667+24)</f>
        <v>46</v>
      </c>
      <c r="S672" s="775">
        <f>IF(R672=0,0,R672+72)</f>
        <v>118</v>
      </c>
      <c r="T672" s="776">
        <f t="shared" si="210"/>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602</v>
      </c>
      <c r="J673" s="430"/>
      <c r="K673" s="408"/>
      <c r="L673" s="408"/>
      <c r="M673" s="408"/>
      <c r="N673" s="408"/>
      <c r="O673" s="408"/>
      <c r="P673" s="408"/>
      <c r="Q673" s="408"/>
      <c r="R673" s="781">
        <f>IF(R668=0,0,R668+24)</f>
        <v>47</v>
      </c>
      <c r="S673" s="775">
        <f>IF(R673=0,0,R673+72)</f>
        <v>119</v>
      </c>
      <c r="T673" s="776">
        <f t="shared" si="210"/>
        <v>119</v>
      </c>
      <c r="U673" s="775">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620</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632</v>
      </c>
      <c r="J675" s="430"/>
      <c r="K675" s="408"/>
      <c r="L675" s="408"/>
      <c r="M675" s="408"/>
      <c r="N675" s="408"/>
      <c r="O675" s="408"/>
      <c r="P675" s="408"/>
      <c r="Q675" s="408"/>
      <c r="R675" s="781">
        <f>IF(R670=0,0,R670+24)</f>
        <v>0</v>
      </c>
      <c r="S675" s="775">
        <f>IF(R675=0,0,R675+72)</f>
        <v>0</v>
      </c>
      <c r="T675" s="776">
        <f t="shared" ref="T675:T678" si="211">S675</f>
        <v>0</v>
      </c>
      <c r="U675" s="775">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601</v>
      </c>
      <c r="J676" s="430"/>
      <c r="K676" s="408"/>
      <c r="L676" s="408"/>
      <c r="M676" s="408"/>
      <c r="N676" s="408"/>
      <c r="O676" s="408"/>
      <c r="P676" s="408"/>
      <c r="Q676" s="408"/>
      <c r="R676" s="781">
        <f>IF(R671=0,0,R671+24)</f>
        <v>70</v>
      </c>
      <c r="S676" s="775">
        <f>IF(R676=0,0,R676+72)</f>
        <v>142</v>
      </c>
      <c r="T676" s="776">
        <f t="shared" si="211"/>
        <v>142</v>
      </c>
      <c r="U676" s="775">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629</v>
      </c>
      <c r="J677" s="430"/>
      <c r="K677" s="408"/>
      <c r="L677" s="408"/>
      <c r="M677" s="408"/>
      <c r="N677" s="408"/>
      <c r="O677" s="408"/>
      <c r="P677" s="408"/>
      <c r="Q677" s="408"/>
      <c r="R677" s="781">
        <f>IF(R672=0,0,R672+24)</f>
        <v>70</v>
      </c>
      <c r="S677" s="775">
        <f>IF(R677=0,0,R677+72)</f>
        <v>142</v>
      </c>
      <c r="T677" s="776">
        <f t="shared" si="211"/>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602</v>
      </c>
      <c r="J678" s="430"/>
      <c r="K678" s="408"/>
      <c r="L678" s="408"/>
      <c r="M678" s="408"/>
      <c r="N678" s="408"/>
      <c r="O678" s="408"/>
      <c r="P678" s="408"/>
      <c r="Q678" s="408"/>
      <c r="R678" s="781">
        <f>IF(R673=0,0,R673+24)</f>
        <v>71</v>
      </c>
      <c r="S678" s="775">
        <f>IF(R678=0,0,R678+72)</f>
        <v>143</v>
      </c>
      <c r="T678" s="776">
        <f t="shared" si="211"/>
        <v>143</v>
      </c>
      <c r="U678" s="775">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438</v>
      </c>
      <c r="AP679" s="388"/>
      <c r="AQ679" s="376"/>
      <c r="AR679" s="376"/>
      <c r="AS679" s="376"/>
    </row>
    <row r="680" spans="1:45" outlineLevel="1" x14ac:dyDescent="0.25">
      <c r="A680" s="376"/>
      <c r="B680" s="385"/>
      <c r="C680" s="378">
        <f>INT($C$242)+1</f>
        <v>2</v>
      </c>
      <c r="D680" s="403"/>
      <c r="E680" s="460"/>
      <c r="F680" s="460"/>
      <c r="G680" s="403"/>
      <c r="H680" s="463" t="s">
        <v>636</v>
      </c>
      <c r="I680" s="421" t="s">
        <v>637</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434</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549</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875</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638</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549</v>
      </c>
      <c r="J684" s="430"/>
      <c r="K684" s="472">
        <f t="shared" ref="K684:Q684" si="215">K262</f>
        <v>43641</v>
      </c>
      <c r="L684" s="472">
        <f t="shared" si="215"/>
        <v>43641</v>
      </c>
      <c r="M684" s="472">
        <f t="shared" si="215"/>
        <v>43641</v>
      </c>
      <c r="N684" s="472">
        <f t="shared" si="215"/>
        <v>43641</v>
      </c>
      <c r="O684" s="472">
        <f t="shared" si="215"/>
        <v>43641</v>
      </c>
      <c r="P684" s="472">
        <f t="shared" si="215"/>
        <v>43641</v>
      </c>
      <c r="Q684" s="472">
        <f t="shared" si="215"/>
        <v>43641</v>
      </c>
      <c r="R684" s="482">
        <f>R278</f>
        <v>43641</v>
      </c>
      <c r="S684" s="482">
        <f>S278</f>
        <v>43641</v>
      </c>
      <c r="T684" s="482">
        <f>T278</f>
        <v>43641</v>
      </c>
      <c r="U684" s="482">
        <f>U278</f>
        <v>43641</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638</v>
      </c>
      <c r="J685" s="430"/>
      <c r="K685" s="527">
        <f t="shared" ref="K685:U685" si="216">K684+INDEX($R$364:$U$364,1,K$250+1)</f>
        <v>43732</v>
      </c>
      <c r="L685" s="527">
        <f t="shared" si="216"/>
        <v>43732</v>
      </c>
      <c r="M685" s="526">
        <f t="shared" si="216"/>
        <v>43732</v>
      </c>
      <c r="N685" s="526">
        <f t="shared" si="216"/>
        <v>43732</v>
      </c>
      <c r="O685" s="526">
        <f t="shared" si="216"/>
        <v>43732</v>
      </c>
      <c r="P685" s="526">
        <f t="shared" si="216"/>
        <v>43732</v>
      </c>
      <c r="Q685" s="526">
        <f t="shared" si="216"/>
        <v>43732</v>
      </c>
      <c r="R685" s="526">
        <f t="shared" si="216"/>
        <v>43732</v>
      </c>
      <c r="S685" s="526">
        <f t="shared" si="216"/>
        <v>43732</v>
      </c>
      <c r="T685" s="526">
        <f t="shared" si="216"/>
        <v>43732</v>
      </c>
      <c r="U685" s="526">
        <f t="shared" si="216"/>
        <v>43732</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549</v>
      </c>
      <c r="J686" s="430"/>
      <c r="K686" s="472">
        <f t="shared" ref="K686:Q686" si="217">K263</f>
        <v>43684</v>
      </c>
      <c r="L686" s="472">
        <f t="shared" si="217"/>
        <v>43684</v>
      </c>
      <c r="M686" s="472">
        <f t="shared" si="217"/>
        <v>43684</v>
      </c>
      <c r="N686" s="472">
        <f t="shared" si="217"/>
        <v>43684</v>
      </c>
      <c r="O686" s="472">
        <f t="shared" si="217"/>
        <v>43684</v>
      </c>
      <c r="P686" s="472">
        <f t="shared" si="217"/>
        <v>43684</v>
      </c>
      <c r="Q686" s="472">
        <f t="shared" si="217"/>
        <v>43684</v>
      </c>
      <c r="R686" s="482">
        <f>R286</f>
        <v>43684</v>
      </c>
      <c r="S686" s="482">
        <f>S286</f>
        <v>43684</v>
      </c>
      <c r="T686" s="482">
        <f>T286</f>
        <v>43684</v>
      </c>
      <c r="U686" s="482">
        <f>U286</f>
        <v>43684</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638</v>
      </c>
      <c r="J687" s="430"/>
      <c r="K687" s="527">
        <f t="shared" ref="K687:U687" si="218">K686+INDEX($R$364:$U$364,1,K$250+1)</f>
        <v>43775</v>
      </c>
      <c r="L687" s="527">
        <f t="shared" si="218"/>
        <v>43775</v>
      </c>
      <c r="M687" s="526">
        <f t="shared" si="218"/>
        <v>43775</v>
      </c>
      <c r="N687" s="526">
        <f t="shared" si="218"/>
        <v>43775</v>
      </c>
      <c r="O687" s="526">
        <f t="shared" si="218"/>
        <v>43775</v>
      </c>
      <c r="P687" s="526">
        <f t="shared" si="218"/>
        <v>43775</v>
      </c>
      <c r="Q687" s="526">
        <f t="shared" si="218"/>
        <v>43775</v>
      </c>
      <c r="R687" s="526">
        <f t="shared" si="218"/>
        <v>43775</v>
      </c>
      <c r="S687" s="526">
        <f t="shared" si="218"/>
        <v>43775</v>
      </c>
      <c r="T687" s="526">
        <f t="shared" si="218"/>
        <v>43775</v>
      </c>
      <c r="U687" s="526">
        <f t="shared" si="218"/>
        <v>43775</v>
      </c>
      <c r="V687" s="408"/>
      <c r="W687" s="408"/>
      <c r="X687" s="408"/>
      <c r="Y687" s="408"/>
      <c r="Z687" s="408"/>
      <c r="AA687" s="408"/>
      <c r="AB687" s="408"/>
      <c r="AC687" s="408"/>
      <c r="AD687" s="522" t="s">
        <v>1169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555</v>
      </c>
      <c r="I688" s="431" t="s">
        <v>639</v>
      </c>
      <c r="J688" s="520" t="s">
        <v>640</v>
      </c>
      <c r="K688" s="521">
        <f>COUNTA($H$689:$H$760)</f>
        <v>3</v>
      </c>
      <c r="L688" s="521">
        <f>COUNTA($I$689:$I$760)/K688</f>
        <v>8</v>
      </c>
      <c r="M688" s="475">
        <f>COUNTA($J$689:$J$760)/(L688*K688)</f>
        <v>3</v>
      </c>
      <c r="N688" s="528" t="s">
        <v>641</v>
      </c>
      <c r="O688" s="529"/>
      <c r="P688" s="529"/>
      <c r="Q688" s="529"/>
      <c r="R688" s="529"/>
      <c r="S688" s="529"/>
      <c r="T688" s="529"/>
      <c r="U688" s="503"/>
      <c r="V688" s="424" t="s">
        <v>642</v>
      </c>
      <c r="W688" s="408"/>
      <c r="X688" s="430" t="s">
        <v>643</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537</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31">
        <f>MIN(363,INT((K689 - DATE(YEAR(K689),1,1))))+364*(YEAR(K689)-i_startyear)</f>
        <v>318</v>
      </c>
      <c r="AD689" s="1031">
        <f>MIN(363,INT((L689 - DATE(YEAR(L689),1,1))))+364*(YEAR(L689)-i_startyear)</f>
        <v>318</v>
      </c>
      <c r="AE689" s="1031">
        <f>MIN(363,INT((M689 - DATE(YEAR(M689),1,1))))+364*(YEAR(M689)-i_startyear)</f>
        <v>318</v>
      </c>
      <c r="AF689" s="408"/>
      <c r="AG689" s="408"/>
      <c r="AH689" s="408"/>
      <c r="AI689" s="408"/>
      <c r="AJ689" s="1031">
        <f t="shared" ref="AJ689:AJ720" si="220">MIN(363,INT((R689 - DATE(YEAR(R689),1,1))))+364*(YEAR(R689)-i_startyear)</f>
        <v>318</v>
      </c>
      <c r="AK689" s="1031">
        <f t="shared" ref="AK689:AK720" si="221">MIN(363,INT((S689 - DATE(YEAR(S689),1,1))))+364*(YEAR(S689)-i_startyear)</f>
        <v>318</v>
      </c>
      <c r="AL689" s="1031">
        <f t="shared" ref="AL689:AL720" si="222">MIN(363,INT((T689 - DATE(YEAR(T689),1,1))))+364*(YEAR(T689)-i_startyear)</f>
        <v>318</v>
      </c>
      <c r="AM689" s="1031">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31">
        <f>MIN(363,INT((N690 - DATE(YEAR(N690),1,1))))+364*(YEAR(N690)-i_startyear)</f>
        <v>318</v>
      </c>
      <c r="AG690" s="1031">
        <f>MIN(363,INT((O690 - DATE(YEAR(O690),1,1))))+364*(YEAR(O690)-i_startyear)</f>
        <v>318</v>
      </c>
      <c r="AH690" s="1031">
        <f>MIN(363,INT((P690 - DATE(YEAR(P690),1,1))))+364*(YEAR(P690)-i_startyear)</f>
        <v>318</v>
      </c>
      <c r="AI690" s="1031">
        <f>MIN(363,INT((Q690 - DATE(YEAR(Q690),1,1))))+364*(YEAR(Q690)-i_startyear)</f>
        <v>318</v>
      </c>
      <c r="AJ690" s="1031">
        <f t="shared" si="220"/>
        <v>318</v>
      </c>
      <c r="AK690" s="1031">
        <f t="shared" si="221"/>
        <v>318</v>
      </c>
      <c r="AL690" s="1031">
        <f t="shared" si="222"/>
        <v>318</v>
      </c>
      <c r="AM690" s="1031">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842</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31">
        <f t="shared" si="220"/>
        <v>318</v>
      </c>
      <c r="AK691" s="1031">
        <f t="shared" si="221"/>
        <v>318</v>
      </c>
      <c r="AL691" s="1031">
        <f t="shared" si="222"/>
        <v>318</v>
      </c>
      <c r="AM691" s="1031">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644</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31">
        <f>MIN(363,INT((K692 - DATE(YEAR(K692),1,1))))+364*(YEAR(K692)-i_startyear)</f>
        <v>683</v>
      </c>
      <c r="AD692" s="1031">
        <f>MIN(363,INT((L692 - DATE(YEAR(L692),1,1))))+364*(YEAR(L692)-i_startyear)</f>
        <v>683</v>
      </c>
      <c r="AE692" s="1031">
        <f>MIN(363,INT((M692 - DATE(YEAR(M692),1,1))))+364*(YEAR(M692)-i_startyear)</f>
        <v>683</v>
      </c>
      <c r="AF692" s="408"/>
      <c r="AG692" s="408"/>
      <c r="AH692" s="408"/>
      <c r="AI692" s="408"/>
      <c r="AJ692" s="1031">
        <f t="shared" si="220"/>
        <v>683</v>
      </c>
      <c r="AK692" s="1031">
        <f t="shared" si="221"/>
        <v>683</v>
      </c>
      <c r="AL692" s="1031">
        <f t="shared" si="222"/>
        <v>683</v>
      </c>
      <c r="AM692" s="1031">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634</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31">
        <f>MIN(363,INT((N693 - DATE(YEAR(N693),1,1))))+364*(YEAR(N693)-i_startyear)</f>
        <v>683</v>
      </c>
      <c r="AG693" s="1031">
        <f>MIN(363,INT((O693 - DATE(YEAR(O693),1,1))))+364*(YEAR(O693)-i_startyear)</f>
        <v>683</v>
      </c>
      <c r="AH693" s="1031">
        <f>MIN(363,INT((P693 - DATE(YEAR(P693),1,1))))+364*(YEAR(P693)-i_startyear)</f>
        <v>683</v>
      </c>
      <c r="AI693" s="1031">
        <f>MIN(363,INT((Q693 - DATE(YEAR(Q693),1,1))))+364*(YEAR(Q693)-i_startyear)</f>
        <v>683</v>
      </c>
      <c r="AJ693" s="1031">
        <f t="shared" si="220"/>
        <v>683</v>
      </c>
      <c r="AK693" s="1031">
        <f t="shared" si="221"/>
        <v>683</v>
      </c>
      <c r="AL693" s="1031">
        <f t="shared" si="222"/>
        <v>683</v>
      </c>
      <c r="AM693" s="1031">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635</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31">
        <f t="shared" si="220"/>
        <v>683</v>
      </c>
      <c r="AK694" s="1031">
        <f t="shared" si="221"/>
        <v>683</v>
      </c>
      <c r="AL694" s="1031">
        <f t="shared" si="222"/>
        <v>683</v>
      </c>
      <c r="AM694" s="1031">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644</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31">
        <f>MIN(363,INT((K695 - DATE(YEAR(K695),1,1))))+364*(YEAR(K695)-i_startyear)</f>
        <v>1046</v>
      </c>
      <c r="AD695" s="1031">
        <f>MIN(363,INT((L695 - DATE(YEAR(L695),1,1))))+364*(YEAR(L695)-i_startyear)</f>
        <v>1046</v>
      </c>
      <c r="AE695" s="1031">
        <f>MIN(363,INT((M695 - DATE(YEAR(M695),1,1))))+364*(YEAR(M695)-i_startyear)</f>
        <v>1046</v>
      </c>
      <c r="AF695" s="408"/>
      <c r="AG695" s="408"/>
      <c r="AH695" s="408"/>
      <c r="AI695" s="408"/>
      <c r="AJ695" s="1031">
        <f t="shared" si="220"/>
        <v>1046</v>
      </c>
      <c r="AK695" s="1031">
        <f t="shared" si="221"/>
        <v>1046</v>
      </c>
      <c r="AL695" s="1031">
        <f t="shared" si="222"/>
        <v>1046</v>
      </c>
      <c r="AM695" s="1031">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634</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31">
        <f>MIN(363,INT((N696 - DATE(YEAR(N696),1,1))))+364*(YEAR(N696)-i_startyear)</f>
        <v>1046</v>
      </c>
      <c r="AG696" s="1031">
        <f>MIN(363,INT((O696 - DATE(YEAR(O696),1,1))))+364*(YEAR(O696)-i_startyear)</f>
        <v>1046</v>
      </c>
      <c r="AH696" s="1031">
        <f>MIN(363,INT((P696 - DATE(YEAR(P696),1,1))))+364*(YEAR(P696)-i_startyear)</f>
        <v>1046</v>
      </c>
      <c r="AI696" s="1031">
        <f>MIN(363,INT((Q696 - DATE(YEAR(Q696),1,1))))+364*(YEAR(Q696)-i_startyear)</f>
        <v>1046</v>
      </c>
      <c r="AJ696" s="1031">
        <f t="shared" si="220"/>
        <v>1046</v>
      </c>
      <c r="AK696" s="1031">
        <f t="shared" si="221"/>
        <v>1046</v>
      </c>
      <c r="AL696" s="1031">
        <f t="shared" si="222"/>
        <v>1046</v>
      </c>
      <c r="AM696" s="1031">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635</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31">
        <f t="shared" si="220"/>
        <v>1046</v>
      </c>
      <c r="AK697" s="1031">
        <f t="shared" si="221"/>
        <v>1046</v>
      </c>
      <c r="AL697" s="1031">
        <f t="shared" si="222"/>
        <v>1046</v>
      </c>
      <c r="AM697" s="1031">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644</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31">
        <f>MIN(363,INT((K698 - DATE(YEAR(K698),1,1))))+364*(YEAR(K698)-i_startyear)</f>
        <v>1410</v>
      </c>
      <c r="AD698" s="1031">
        <f>MIN(363,INT((L698 - DATE(YEAR(L698),1,1))))+364*(YEAR(L698)-i_startyear)</f>
        <v>1410</v>
      </c>
      <c r="AE698" s="1031">
        <f>MIN(363,INT((M698 - DATE(YEAR(M698),1,1))))+364*(YEAR(M698)-i_startyear)</f>
        <v>1410</v>
      </c>
      <c r="AF698" s="408"/>
      <c r="AG698" s="408"/>
      <c r="AH698" s="408"/>
      <c r="AI698" s="408"/>
      <c r="AJ698" s="1031">
        <f t="shared" si="220"/>
        <v>1410</v>
      </c>
      <c r="AK698" s="1031">
        <f t="shared" si="221"/>
        <v>1410</v>
      </c>
      <c r="AL698" s="1031">
        <f t="shared" si="222"/>
        <v>1410</v>
      </c>
      <c r="AM698" s="1031">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634</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31">
        <f>MIN(363,INT((N699 - DATE(YEAR(N699),1,1))))+364*(YEAR(N699)-i_startyear)</f>
        <v>1410</v>
      </c>
      <c r="AG699" s="1031">
        <f>MIN(363,INT((O699 - DATE(YEAR(O699),1,1))))+364*(YEAR(O699)-i_startyear)</f>
        <v>1410</v>
      </c>
      <c r="AH699" s="1031">
        <f>MIN(363,INT((P699 - DATE(YEAR(P699),1,1))))+364*(YEAR(P699)-i_startyear)</f>
        <v>1410</v>
      </c>
      <c r="AI699" s="1031">
        <f>MIN(363,INT((Q699 - DATE(YEAR(Q699),1,1))))+364*(YEAR(Q699)-i_startyear)</f>
        <v>1410</v>
      </c>
      <c r="AJ699" s="1031">
        <f t="shared" si="220"/>
        <v>1410</v>
      </c>
      <c r="AK699" s="1031">
        <f t="shared" si="221"/>
        <v>1410</v>
      </c>
      <c r="AL699" s="1031">
        <f t="shared" si="222"/>
        <v>1410</v>
      </c>
      <c r="AM699" s="1031">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635</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31">
        <f t="shared" si="220"/>
        <v>1410</v>
      </c>
      <c r="AK700" s="1031">
        <f t="shared" si="221"/>
        <v>1410</v>
      </c>
      <c r="AL700" s="1031">
        <f t="shared" si="222"/>
        <v>1410</v>
      </c>
      <c r="AM700" s="1031">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644</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31">
        <f>MIN(363,INT((K701 - DATE(YEAR(K701),1,1))))+364*(YEAR(K701)-i_startyear)</f>
        <v>1774</v>
      </c>
      <c r="AD701" s="1031">
        <f>MIN(363,INT((L701 - DATE(YEAR(L701),1,1))))+364*(YEAR(L701)-i_startyear)</f>
        <v>1774</v>
      </c>
      <c r="AE701" s="1031">
        <f>MIN(363,INT((M701 - DATE(YEAR(M701),1,1))))+364*(YEAR(M701)-i_startyear)</f>
        <v>1774</v>
      </c>
      <c r="AF701" s="408"/>
      <c r="AG701" s="408"/>
      <c r="AH701" s="408"/>
      <c r="AI701" s="408"/>
      <c r="AJ701" s="1031">
        <f t="shared" si="220"/>
        <v>1774</v>
      </c>
      <c r="AK701" s="1031">
        <f t="shared" si="221"/>
        <v>1774</v>
      </c>
      <c r="AL701" s="1031">
        <f t="shared" si="222"/>
        <v>1774</v>
      </c>
      <c r="AM701" s="1031">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634</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31">
        <f>MIN(363,INT((N702 - DATE(YEAR(N702),1,1))))+364*(YEAR(N702)-i_startyear)</f>
        <v>1774</v>
      </c>
      <c r="AG702" s="1031">
        <f>MIN(363,INT((O702 - DATE(YEAR(O702),1,1))))+364*(YEAR(O702)-i_startyear)</f>
        <v>1774</v>
      </c>
      <c r="AH702" s="1031">
        <f>MIN(363,INT((P702 - DATE(YEAR(P702),1,1))))+364*(YEAR(P702)-i_startyear)</f>
        <v>1774</v>
      </c>
      <c r="AI702" s="1031">
        <f>MIN(363,INT((Q702 - DATE(YEAR(Q702),1,1))))+364*(YEAR(Q702)-i_startyear)</f>
        <v>1774</v>
      </c>
      <c r="AJ702" s="1031">
        <f t="shared" si="220"/>
        <v>1774</v>
      </c>
      <c r="AK702" s="1031">
        <f t="shared" si="221"/>
        <v>1774</v>
      </c>
      <c r="AL702" s="1031">
        <f t="shared" si="222"/>
        <v>1774</v>
      </c>
      <c r="AM702" s="1031">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635</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31">
        <f t="shared" si="220"/>
        <v>1774</v>
      </c>
      <c r="AK703" s="1031">
        <f t="shared" si="221"/>
        <v>1774</v>
      </c>
      <c r="AL703" s="1031">
        <f t="shared" si="222"/>
        <v>1774</v>
      </c>
      <c r="AM703" s="1031">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644</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31">
        <f>MIN(363,INT((K704 - DATE(YEAR(K704),1,1))))+364*(YEAR(K704)-i_startyear)</f>
        <v>2139</v>
      </c>
      <c r="AD704" s="1031">
        <f>MIN(363,INT((L704 - DATE(YEAR(L704),1,1))))+364*(YEAR(L704)-i_startyear)</f>
        <v>2139</v>
      </c>
      <c r="AE704" s="1031">
        <f>MIN(363,INT((M704 - DATE(YEAR(M704),1,1))))+364*(YEAR(M704)-i_startyear)</f>
        <v>2139</v>
      </c>
      <c r="AF704" s="408"/>
      <c r="AG704" s="408"/>
      <c r="AH704" s="408"/>
      <c r="AI704" s="408"/>
      <c r="AJ704" s="1031">
        <f t="shared" si="220"/>
        <v>2139</v>
      </c>
      <c r="AK704" s="1031">
        <f t="shared" si="221"/>
        <v>2139</v>
      </c>
      <c r="AL704" s="1031">
        <f t="shared" si="222"/>
        <v>2139</v>
      </c>
      <c r="AM704" s="1031">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634</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31">
        <f>MIN(363,INT((N705 - DATE(YEAR(N705),1,1))))+364*(YEAR(N705)-i_startyear)</f>
        <v>2139</v>
      </c>
      <c r="AG705" s="1031">
        <f>MIN(363,INT((O705 - DATE(YEAR(O705),1,1))))+364*(YEAR(O705)-i_startyear)</f>
        <v>2139</v>
      </c>
      <c r="AH705" s="1031">
        <f>MIN(363,INT((P705 - DATE(YEAR(P705),1,1))))+364*(YEAR(P705)-i_startyear)</f>
        <v>2139</v>
      </c>
      <c r="AI705" s="1031">
        <f>MIN(363,INT((Q705 - DATE(YEAR(Q705),1,1))))+364*(YEAR(Q705)-i_startyear)</f>
        <v>2139</v>
      </c>
      <c r="AJ705" s="1031">
        <f t="shared" si="220"/>
        <v>2139</v>
      </c>
      <c r="AK705" s="1031">
        <f t="shared" si="221"/>
        <v>2139</v>
      </c>
      <c r="AL705" s="1031">
        <f t="shared" si="222"/>
        <v>2139</v>
      </c>
      <c r="AM705" s="1031">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635</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31">
        <f t="shared" si="220"/>
        <v>2139</v>
      </c>
      <c r="AK706" s="1031">
        <f t="shared" si="221"/>
        <v>2139</v>
      </c>
      <c r="AL706" s="1031">
        <f t="shared" si="222"/>
        <v>2139</v>
      </c>
      <c r="AM706" s="1031">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644</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31">
        <f>MIN(363,INT((K707 - DATE(YEAR(K707),1,1))))+364*(YEAR(K707)-i_startyear)</f>
        <v>2502</v>
      </c>
      <c r="AD707" s="1031">
        <f>MIN(363,INT((L707 - DATE(YEAR(L707),1,1))))+364*(YEAR(L707)-i_startyear)</f>
        <v>2502</v>
      </c>
      <c r="AE707" s="1031">
        <f>MIN(363,INT((M707 - DATE(YEAR(M707),1,1))))+364*(YEAR(M707)-i_startyear)</f>
        <v>2502</v>
      </c>
      <c r="AF707" s="408"/>
      <c r="AG707" s="408"/>
      <c r="AH707" s="408"/>
      <c r="AI707" s="408"/>
      <c r="AJ707" s="1031">
        <f t="shared" si="220"/>
        <v>2502</v>
      </c>
      <c r="AK707" s="1031">
        <f t="shared" si="221"/>
        <v>2502</v>
      </c>
      <c r="AL707" s="1031">
        <f t="shared" si="222"/>
        <v>2502</v>
      </c>
      <c r="AM707" s="1031">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634</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31">
        <f>MIN(363,INT((N708 - DATE(YEAR(N708),1,1))))+364*(YEAR(N708)-i_startyear)</f>
        <v>2502</v>
      </c>
      <c r="AG708" s="1031">
        <f>MIN(363,INT((O708 - DATE(YEAR(O708),1,1))))+364*(YEAR(O708)-i_startyear)</f>
        <v>2502</v>
      </c>
      <c r="AH708" s="1031">
        <f>MIN(363,INT((P708 - DATE(YEAR(P708),1,1))))+364*(YEAR(P708)-i_startyear)</f>
        <v>2502</v>
      </c>
      <c r="AI708" s="1031">
        <f>MIN(363,INT((Q708 - DATE(YEAR(Q708),1,1))))+364*(YEAR(Q708)-i_startyear)</f>
        <v>2502</v>
      </c>
      <c r="AJ708" s="1031">
        <f t="shared" si="220"/>
        <v>2502</v>
      </c>
      <c r="AK708" s="1031">
        <f t="shared" si="221"/>
        <v>2502</v>
      </c>
      <c r="AL708" s="1031">
        <f t="shared" si="222"/>
        <v>2502</v>
      </c>
      <c r="AM708" s="1031">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635</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31">
        <f t="shared" si="220"/>
        <v>2502</v>
      </c>
      <c r="AK709" s="1031">
        <f t="shared" si="221"/>
        <v>2502</v>
      </c>
      <c r="AL709" s="1031">
        <f t="shared" si="222"/>
        <v>2502</v>
      </c>
      <c r="AM709" s="1031">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644</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31">
        <f>MIN(363,INT((K710 - DATE(YEAR(K710),1,1))))+364*(YEAR(K710)-i_startyear)</f>
        <v>2866</v>
      </c>
      <c r="AD710" s="1031">
        <f>MIN(363,INT((L710 - DATE(YEAR(L710),1,1))))+364*(YEAR(L710)-i_startyear)</f>
        <v>2866</v>
      </c>
      <c r="AE710" s="1031">
        <f>MIN(363,INT((M710 - DATE(YEAR(M710),1,1))))+364*(YEAR(M710)-i_startyear)</f>
        <v>2866</v>
      </c>
      <c r="AF710" s="408"/>
      <c r="AG710" s="408"/>
      <c r="AH710" s="408"/>
      <c r="AI710" s="408"/>
      <c r="AJ710" s="1031">
        <f t="shared" si="220"/>
        <v>2866</v>
      </c>
      <c r="AK710" s="1031">
        <f t="shared" si="221"/>
        <v>2866</v>
      </c>
      <c r="AL710" s="1031">
        <f t="shared" si="222"/>
        <v>2866</v>
      </c>
      <c r="AM710" s="1031">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634</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31">
        <f>MIN(363,INT((N711 - DATE(YEAR(N711),1,1))))+364*(YEAR(N711)-i_startyear)</f>
        <v>2866</v>
      </c>
      <c r="AG711" s="1031">
        <f>MIN(363,INT((O711 - DATE(YEAR(O711),1,1))))+364*(YEAR(O711)-i_startyear)</f>
        <v>2866</v>
      </c>
      <c r="AH711" s="1031">
        <f>MIN(363,INT((P711 - DATE(YEAR(P711),1,1))))+364*(YEAR(P711)-i_startyear)</f>
        <v>2866</v>
      </c>
      <c r="AI711" s="1031">
        <f>MIN(363,INT((Q711 - DATE(YEAR(Q711),1,1))))+364*(YEAR(Q711)-i_startyear)</f>
        <v>2866</v>
      </c>
      <c r="AJ711" s="1031">
        <f t="shared" si="220"/>
        <v>2866</v>
      </c>
      <c r="AK711" s="1031">
        <f t="shared" si="221"/>
        <v>2866</v>
      </c>
      <c r="AL711" s="1031">
        <f t="shared" si="222"/>
        <v>2866</v>
      </c>
      <c r="AM711" s="1031">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635</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31">
        <f t="shared" si="220"/>
        <v>2866</v>
      </c>
      <c r="AK712" s="1031">
        <f t="shared" si="221"/>
        <v>2866</v>
      </c>
      <c r="AL712" s="1031">
        <f t="shared" si="222"/>
        <v>2866</v>
      </c>
      <c r="AM712" s="1031">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644</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31">
        <f>MIN(363,INT((K713 - DATE(YEAR(K713),1,1))))+364*(YEAR(K713)-i_startyear)</f>
        <v>348</v>
      </c>
      <c r="AD713" s="1031">
        <f>MIN(363,INT((L713 - DATE(YEAR(L713),1,1))))+364*(YEAR(L713)-i_startyear)</f>
        <v>348</v>
      </c>
      <c r="AE713" s="1031">
        <f>MIN(363,INT((M713 - DATE(YEAR(M713),1,1))))+364*(YEAR(M713)-i_startyear)</f>
        <v>348</v>
      </c>
      <c r="AF713" s="408"/>
      <c r="AG713" s="408"/>
      <c r="AH713" s="408"/>
      <c r="AI713" s="408"/>
      <c r="AJ713" s="1031">
        <f t="shared" si="220"/>
        <v>348</v>
      </c>
      <c r="AK713" s="1031">
        <f t="shared" si="221"/>
        <v>348</v>
      </c>
      <c r="AL713" s="1031">
        <f t="shared" si="222"/>
        <v>348</v>
      </c>
      <c r="AM713" s="1031">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634</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31">
        <f>MIN(363,INT((N714 - DATE(YEAR(N714),1,1))))+364*(YEAR(N714)-i_startyear)</f>
        <v>348</v>
      </c>
      <c r="AG714" s="1031">
        <f>MIN(363,INT((O714 - DATE(YEAR(O714),1,1))))+364*(YEAR(O714)-i_startyear)</f>
        <v>348</v>
      </c>
      <c r="AH714" s="1031">
        <f>MIN(363,INT((P714 - DATE(YEAR(P714),1,1))))+364*(YEAR(P714)-i_startyear)</f>
        <v>348</v>
      </c>
      <c r="AI714" s="1031">
        <f>MIN(363,INT((Q714 - DATE(YEAR(Q714),1,1))))+364*(YEAR(Q714)-i_startyear)</f>
        <v>348</v>
      </c>
      <c r="AJ714" s="1031">
        <f t="shared" si="220"/>
        <v>348</v>
      </c>
      <c r="AK714" s="1031">
        <f t="shared" si="221"/>
        <v>348</v>
      </c>
      <c r="AL714" s="1031">
        <f t="shared" si="222"/>
        <v>348</v>
      </c>
      <c r="AM714" s="1031">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635</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31">
        <f t="shared" si="220"/>
        <v>348</v>
      </c>
      <c r="AK715" s="1031">
        <f t="shared" si="221"/>
        <v>348</v>
      </c>
      <c r="AL715" s="1031">
        <f t="shared" si="222"/>
        <v>348</v>
      </c>
      <c r="AM715" s="1031">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644</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31">
        <f>MIN(363,INT((K716 - DATE(YEAR(K716),1,1))))+364*(YEAR(K716)-i_startyear)</f>
        <v>713</v>
      </c>
      <c r="AD716" s="1031">
        <f>MIN(363,INT((L716 - DATE(YEAR(L716),1,1))))+364*(YEAR(L716)-i_startyear)</f>
        <v>713</v>
      </c>
      <c r="AE716" s="1031">
        <f>MIN(363,INT((M716 - DATE(YEAR(M716),1,1))))+364*(YEAR(M716)-i_startyear)</f>
        <v>713</v>
      </c>
      <c r="AF716" s="408"/>
      <c r="AG716" s="408"/>
      <c r="AH716" s="408"/>
      <c r="AI716" s="408"/>
      <c r="AJ716" s="1031">
        <f t="shared" si="220"/>
        <v>713</v>
      </c>
      <c r="AK716" s="1031">
        <f t="shared" si="221"/>
        <v>713</v>
      </c>
      <c r="AL716" s="1031">
        <f t="shared" si="222"/>
        <v>713</v>
      </c>
      <c r="AM716" s="1031">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634</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31">
        <f>MIN(363,INT((N717 - DATE(YEAR(N717),1,1))))+364*(YEAR(N717)-i_startyear)</f>
        <v>713</v>
      </c>
      <c r="AG717" s="1031">
        <f>MIN(363,INT((O717 - DATE(YEAR(O717),1,1))))+364*(YEAR(O717)-i_startyear)</f>
        <v>713</v>
      </c>
      <c r="AH717" s="1031">
        <f>MIN(363,INT((P717 - DATE(YEAR(P717),1,1))))+364*(YEAR(P717)-i_startyear)</f>
        <v>713</v>
      </c>
      <c r="AI717" s="1031">
        <f>MIN(363,INT((Q717 - DATE(YEAR(Q717),1,1))))+364*(YEAR(Q717)-i_startyear)</f>
        <v>713</v>
      </c>
      <c r="AJ717" s="1031">
        <f t="shared" si="220"/>
        <v>713</v>
      </c>
      <c r="AK717" s="1031">
        <f t="shared" si="221"/>
        <v>713</v>
      </c>
      <c r="AL717" s="1031">
        <f t="shared" si="222"/>
        <v>713</v>
      </c>
      <c r="AM717" s="1031">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635</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31">
        <f t="shared" si="220"/>
        <v>713</v>
      </c>
      <c r="AK718" s="1031">
        <f t="shared" si="221"/>
        <v>713</v>
      </c>
      <c r="AL718" s="1031">
        <f t="shared" si="222"/>
        <v>713</v>
      </c>
      <c r="AM718" s="1031">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644</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31">
        <f>MIN(363,INT((K719 - DATE(YEAR(K719),1,1))))+364*(YEAR(K719)-i_startyear)</f>
        <v>1076</v>
      </c>
      <c r="AD719" s="1031">
        <f>MIN(363,INT((L719 - DATE(YEAR(L719),1,1))))+364*(YEAR(L719)-i_startyear)</f>
        <v>1076</v>
      </c>
      <c r="AE719" s="1031">
        <f>MIN(363,INT((M719 - DATE(YEAR(M719),1,1))))+364*(YEAR(M719)-i_startyear)</f>
        <v>1076</v>
      </c>
      <c r="AF719" s="408"/>
      <c r="AG719" s="408"/>
      <c r="AH719" s="408"/>
      <c r="AI719" s="408"/>
      <c r="AJ719" s="1031">
        <f t="shared" si="220"/>
        <v>1076</v>
      </c>
      <c r="AK719" s="1031">
        <f t="shared" si="221"/>
        <v>1076</v>
      </c>
      <c r="AL719" s="1031">
        <f t="shared" si="222"/>
        <v>1076</v>
      </c>
      <c r="AM719" s="1031">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634</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31">
        <f>MIN(363,INT((N720 - DATE(YEAR(N720),1,1))))+364*(YEAR(N720)-i_startyear)</f>
        <v>1076</v>
      </c>
      <c r="AG720" s="1031">
        <f>MIN(363,INT((O720 - DATE(YEAR(O720),1,1))))+364*(YEAR(O720)-i_startyear)</f>
        <v>1076</v>
      </c>
      <c r="AH720" s="1031">
        <f>MIN(363,INT((P720 - DATE(YEAR(P720),1,1))))+364*(YEAR(P720)-i_startyear)</f>
        <v>1076</v>
      </c>
      <c r="AI720" s="1031">
        <f>MIN(363,INT((Q720 - DATE(YEAR(Q720),1,1))))+364*(YEAR(Q720)-i_startyear)</f>
        <v>1076</v>
      </c>
      <c r="AJ720" s="1031">
        <f t="shared" si="220"/>
        <v>1076</v>
      </c>
      <c r="AK720" s="1031">
        <f t="shared" si="221"/>
        <v>1076</v>
      </c>
      <c r="AL720" s="1031">
        <f t="shared" si="222"/>
        <v>1076</v>
      </c>
      <c r="AM720" s="1031">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635</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31">
        <f t="shared" ref="AJ721:AJ752" si="233">MIN(363,INT((R721 - DATE(YEAR(R721),1,1))))+364*(YEAR(R721)-i_startyear)</f>
        <v>1076</v>
      </c>
      <c r="AK721" s="1031">
        <f t="shared" ref="AK721:AK752" si="234">MIN(363,INT((S721 - DATE(YEAR(S721),1,1))))+364*(YEAR(S721)-i_startyear)</f>
        <v>1076</v>
      </c>
      <c r="AL721" s="1031">
        <f t="shared" ref="AL721:AL752" si="235">MIN(363,INT((T721 - DATE(YEAR(T721),1,1))))+364*(YEAR(T721)-i_startyear)</f>
        <v>1076</v>
      </c>
      <c r="AM721" s="1031">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644</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31">
        <f>MIN(363,INT((K722 - DATE(YEAR(K722),1,1))))+364*(YEAR(K722)-i_startyear)</f>
        <v>1440</v>
      </c>
      <c r="AD722" s="1031">
        <f>MIN(363,INT((L722 - DATE(YEAR(L722),1,1))))+364*(YEAR(L722)-i_startyear)</f>
        <v>1440</v>
      </c>
      <c r="AE722" s="1031">
        <f>MIN(363,INT((M722 - DATE(YEAR(M722),1,1))))+364*(YEAR(M722)-i_startyear)</f>
        <v>1440</v>
      </c>
      <c r="AF722" s="408"/>
      <c r="AG722" s="408"/>
      <c r="AH722" s="408"/>
      <c r="AI722" s="408"/>
      <c r="AJ722" s="1031">
        <f t="shared" si="233"/>
        <v>1440</v>
      </c>
      <c r="AK722" s="1031">
        <f t="shared" si="234"/>
        <v>1440</v>
      </c>
      <c r="AL722" s="1031">
        <f t="shared" si="235"/>
        <v>1440</v>
      </c>
      <c r="AM722" s="1031">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634</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31">
        <f>MIN(363,INT((N723 - DATE(YEAR(N723),1,1))))+364*(YEAR(N723)-i_startyear)</f>
        <v>1440</v>
      </c>
      <c r="AG723" s="1031">
        <f>MIN(363,INT((O723 - DATE(YEAR(O723),1,1))))+364*(YEAR(O723)-i_startyear)</f>
        <v>1440</v>
      </c>
      <c r="AH723" s="1031">
        <f>MIN(363,INT((P723 - DATE(YEAR(P723),1,1))))+364*(YEAR(P723)-i_startyear)</f>
        <v>1440</v>
      </c>
      <c r="AI723" s="1031">
        <f>MIN(363,INT((Q723 - DATE(YEAR(Q723),1,1))))+364*(YEAR(Q723)-i_startyear)</f>
        <v>1440</v>
      </c>
      <c r="AJ723" s="1031">
        <f t="shared" si="233"/>
        <v>1440</v>
      </c>
      <c r="AK723" s="1031">
        <f t="shared" si="234"/>
        <v>1440</v>
      </c>
      <c r="AL723" s="1031">
        <f t="shared" si="235"/>
        <v>1440</v>
      </c>
      <c r="AM723" s="1031">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635</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31">
        <f t="shared" si="233"/>
        <v>1440</v>
      </c>
      <c r="AK724" s="1031">
        <f t="shared" si="234"/>
        <v>1440</v>
      </c>
      <c r="AL724" s="1031">
        <f t="shared" si="235"/>
        <v>1440</v>
      </c>
      <c r="AM724" s="1031">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644</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31">
        <f>MIN(363,INT((K725 - DATE(YEAR(K725),1,1))))+364*(YEAR(K725)-i_startyear)</f>
        <v>1804</v>
      </c>
      <c r="AD725" s="1031">
        <f>MIN(363,INT((L725 - DATE(YEAR(L725),1,1))))+364*(YEAR(L725)-i_startyear)</f>
        <v>1804</v>
      </c>
      <c r="AE725" s="1031">
        <f>MIN(363,INT((M725 - DATE(YEAR(M725),1,1))))+364*(YEAR(M725)-i_startyear)</f>
        <v>1804</v>
      </c>
      <c r="AF725" s="408"/>
      <c r="AG725" s="408"/>
      <c r="AH725" s="408"/>
      <c r="AI725" s="408"/>
      <c r="AJ725" s="1031">
        <f t="shared" si="233"/>
        <v>1804</v>
      </c>
      <c r="AK725" s="1031">
        <f t="shared" si="234"/>
        <v>1804</v>
      </c>
      <c r="AL725" s="1031">
        <f t="shared" si="235"/>
        <v>1804</v>
      </c>
      <c r="AM725" s="1031">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634</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31">
        <f>MIN(363,INT((N726 - DATE(YEAR(N726),1,1))))+364*(YEAR(N726)-i_startyear)</f>
        <v>1804</v>
      </c>
      <c r="AG726" s="1031">
        <f>MIN(363,INT((O726 - DATE(YEAR(O726),1,1))))+364*(YEAR(O726)-i_startyear)</f>
        <v>1804</v>
      </c>
      <c r="AH726" s="1031">
        <f>MIN(363,INT((P726 - DATE(YEAR(P726),1,1))))+364*(YEAR(P726)-i_startyear)</f>
        <v>1804</v>
      </c>
      <c r="AI726" s="1031">
        <f>MIN(363,INT((Q726 - DATE(YEAR(Q726),1,1))))+364*(YEAR(Q726)-i_startyear)</f>
        <v>1804</v>
      </c>
      <c r="AJ726" s="1031">
        <f t="shared" si="233"/>
        <v>1804</v>
      </c>
      <c r="AK726" s="1031">
        <f t="shared" si="234"/>
        <v>1804</v>
      </c>
      <c r="AL726" s="1031">
        <f t="shared" si="235"/>
        <v>1804</v>
      </c>
      <c r="AM726" s="1031">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635</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31">
        <f t="shared" si="233"/>
        <v>1804</v>
      </c>
      <c r="AK727" s="1031">
        <f t="shared" si="234"/>
        <v>1804</v>
      </c>
      <c r="AL727" s="1031">
        <f t="shared" si="235"/>
        <v>1804</v>
      </c>
      <c r="AM727" s="1031">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644</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31">
        <f>MIN(363,INT((K728 - DATE(YEAR(K728),1,1))))+364*(YEAR(K728)-i_startyear)</f>
        <v>2169</v>
      </c>
      <c r="AD728" s="1031">
        <f>MIN(363,INT((L728 - DATE(YEAR(L728),1,1))))+364*(YEAR(L728)-i_startyear)</f>
        <v>2169</v>
      </c>
      <c r="AE728" s="1031">
        <f>MIN(363,INT((M728 - DATE(YEAR(M728),1,1))))+364*(YEAR(M728)-i_startyear)</f>
        <v>2169</v>
      </c>
      <c r="AF728" s="408"/>
      <c r="AG728" s="408"/>
      <c r="AH728" s="408"/>
      <c r="AI728" s="408"/>
      <c r="AJ728" s="1031">
        <f t="shared" si="233"/>
        <v>2169</v>
      </c>
      <c r="AK728" s="1031">
        <f t="shared" si="234"/>
        <v>2169</v>
      </c>
      <c r="AL728" s="1031">
        <f t="shared" si="235"/>
        <v>2169</v>
      </c>
      <c r="AM728" s="1031">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634</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31">
        <f>MIN(363,INT((N729 - DATE(YEAR(N729),1,1))))+364*(YEAR(N729)-i_startyear)</f>
        <v>2169</v>
      </c>
      <c r="AG729" s="1031">
        <f>MIN(363,INT((O729 - DATE(YEAR(O729),1,1))))+364*(YEAR(O729)-i_startyear)</f>
        <v>2169</v>
      </c>
      <c r="AH729" s="1031">
        <f>MIN(363,INT((P729 - DATE(YEAR(P729),1,1))))+364*(YEAR(P729)-i_startyear)</f>
        <v>2169</v>
      </c>
      <c r="AI729" s="1031">
        <f>MIN(363,INT((Q729 - DATE(YEAR(Q729),1,1))))+364*(YEAR(Q729)-i_startyear)</f>
        <v>2169</v>
      </c>
      <c r="AJ729" s="1031">
        <f t="shared" si="233"/>
        <v>2169</v>
      </c>
      <c r="AK729" s="1031">
        <f t="shared" si="234"/>
        <v>2169</v>
      </c>
      <c r="AL729" s="1031">
        <f t="shared" si="235"/>
        <v>2169</v>
      </c>
      <c r="AM729" s="1031">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635</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31">
        <f t="shared" si="233"/>
        <v>2169</v>
      </c>
      <c r="AK730" s="1031">
        <f t="shared" si="234"/>
        <v>2169</v>
      </c>
      <c r="AL730" s="1031">
        <f t="shared" si="235"/>
        <v>2169</v>
      </c>
      <c r="AM730" s="1031">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644</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31">
        <f>MIN(363,INT((K731 - DATE(YEAR(K731),1,1))))+364*(YEAR(K731)-i_startyear)</f>
        <v>2532</v>
      </c>
      <c r="AD731" s="1031">
        <f>MIN(363,INT((L731 - DATE(YEAR(L731),1,1))))+364*(YEAR(L731)-i_startyear)</f>
        <v>2532</v>
      </c>
      <c r="AE731" s="1031">
        <f>MIN(363,INT((M731 - DATE(YEAR(M731),1,1))))+364*(YEAR(M731)-i_startyear)</f>
        <v>2532</v>
      </c>
      <c r="AF731" s="408"/>
      <c r="AG731" s="408"/>
      <c r="AH731" s="408"/>
      <c r="AI731" s="408"/>
      <c r="AJ731" s="1031">
        <f t="shared" si="233"/>
        <v>2532</v>
      </c>
      <c r="AK731" s="1031">
        <f t="shared" si="234"/>
        <v>2532</v>
      </c>
      <c r="AL731" s="1031">
        <f t="shared" si="235"/>
        <v>2532</v>
      </c>
      <c r="AM731" s="1031">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634</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31">
        <f>MIN(363,INT((N732 - DATE(YEAR(N732),1,1))))+364*(YEAR(N732)-i_startyear)</f>
        <v>2532</v>
      </c>
      <c r="AG732" s="1031">
        <f>MIN(363,INT((O732 - DATE(YEAR(O732),1,1))))+364*(YEAR(O732)-i_startyear)</f>
        <v>2532</v>
      </c>
      <c r="AH732" s="1031">
        <f>MIN(363,INT((P732 - DATE(YEAR(P732),1,1))))+364*(YEAR(P732)-i_startyear)</f>
        <v>2532</v>
      </c>
      <c r="AI732" s="1031">
        <f>MIN(363,INT((Q732 - DATE(YEAR(Q732),1,1))))+364*(YEAR(Q732)-i_startyear)</f>
        <v>2532</v>
      </c>
      <c r="AJ732" s="1031">
        <f t="shared" si="233"/>
        <v>2532</v>
      </c>
      <c r="AK732" s="1031">
        <f t="shared" si="234"/>
        <v>2532</v>
      </c>
      <c r="AL732" s="1031">
        <f t="shared" si="235"/>
        <v>2532</v>
      </c>
      <c r="AM732" s="1031">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635</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31">
        <f t="shared" si="233"/>
        <v>2532</v>
      </c>
      <c r="AK733" s="1031">
        <f t="shared" si="234"/>
        <v>2532</v>
      </c>
      <c r="AL733" s="1031">
        <f t="shared" si="235"/>
        <v>2532</v>
      </c>
      <c r="AM733" s="1031">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644</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31">
        <f>MIN(363,INT((K734 - DATE(YEAR(K734),1,1))))+364*(YEAR(K734)-i_startyear)</f>
        <v>2896</v>
      </c>
      <c r="AD734" s="1031">
        <f>MIN(363,INT((L734 - DATE(YEAR(L734),1,1))))+364*(YEAR(L734)-i_startyear)</f>
        <v>2896</v>
      </c>
      <c r="AE734" s="1031">
        <f>MIN(363,INT((M734 - DATE(YEAR(M734),1,1))))+364*(YEAR(M734)-i_startyear)</f>
        <v>2896</v>
      </c>
      <c r="AF734" s="408"/>
      <c r="AG734" s="408"/>
      <c r="AH734" s="408"/>
      <c r="AI734" s="408"/>
      <c r="AJ734" s="1031">
        <f t="shared" si="233"/>
        <v>2896</v>
      </c>
      <c r="AK734" s="1031">
        <f t="shared" si="234"/>
        <v>2896</v>
      </c>
      <c r="AL734" s="1031">
        <f t="shared" si="235"/>
        <v>2896</v>
      </c>
      <c r="AM734" s="1031">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634</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31">
        <f>MIN(363,INT((N735 - DATE(YEAR(N735),1,1))))+364*(YEAR(N735)-i_startyear)</f>
        <v>2896</v>
      </c>
      <c r="AG735" s="1031">
        <f>MIN(363,INT((O735 - DATE(YEAR(O735),1,1))))+364*(YEAR(O735)-i_startyear)</f>
        <v>2896</v>
      </c>
      <c r="AH735" s="1031">
        <f>MIN(363,INT((P735 - DATE(YEAR(P735),1,1))))+364*(YEAR(P735)-i_startyear)</f>
        <v>2896</v>
      </c>
      <c r="AI735" s="1031">
        <f>MIN(363,INT((Q735 - DATE(YEAR(Q735),1,1))))+364*(YEAR(Q735)-i_startyear)</f>
        <v>2896</v>
      </c>
      <c r="AJ735" s="1031">
        <f t="shared" si="233"/>
        <v>2896</v>
      </c>
      <c r="AK735" s="1031">
        <f t="shared" si="234"/>
        <v>2896</v>
      </c>
      <c r="AL735" s="1031">
        <f t="shared" si="235"/>
        <v>2896</v>
      </c>
      <c r="AM735" s="1031">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635</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31">
        <f t="shared" si="233"/>
        <v>2896</v>
      </c>
      <c r="AK736" s="1031">
        <f t="shared" si="234"/>
        <v>2896</v>
      </c>
      <c r="AL736" s="1031">
        <f t="shared" si="235"/>
        <v>2896</v>
      </c>
      <c r="AM736" s="1031">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644</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31">
        <f>MIN(363,INT((K737 - DATE(YEAR(K737),1,1))))+364*(YEAR(K737)-i_startyear)</f>
        <v>378</v>
      </c>
      <c r="AD737" s="1031">
        <f>MIN(363,INT((L737 - DATE(YEAR(L737),1,1))))+364*(YEAR(L737)-i_startyear)</f>
        <v>378</v>
      </c>
      <c r="AE737" s="1031">
        <f>MIN(363,INT((M737 - DATE(YEAR(M737),1,1))))+364*(YEAR(M737)-i_startyear)</f>
        <v>378</v>
      </c>
      <c r="AF737" s="408"/>
      <c r="AG737" s="408"/>
      <c r="AH737" s="408"/>
      <c r="AI737" s="408"/>
      <c r="AJ737" s="1031">
        <f t="shared" si="233"/>
        <v>378</v>
      </c>
      <c r="AK737" s="1031">
        <f t="shared" si="234"/>
        <v>378</v>
      </c>
      <c r="AL737" s="1031">
        <f t="shared" si="235"/>
        <v>378</v>
      </c>
      <c r="AM737" s="1031">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634</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31">
        <f>MIN(363,INT((N738 - DATE(YEAR(N738),1,1))))+364*(YEAR(N738)-i_startyear)</f>
        <v>378</v>
      </c>
      <c r="AG738" s="1031">
        <f>MIN(363,INT((O738 - DATE(YEAR(O738),1,1))))+364*(YEAR(O738)-i_startyear)</f>
        <v>378</v>
      </c>
      <c r="AH738" s="1031">
        <f>MIN(363,INT((P738 - DATE(YEAR(P738),1,1))))+364*(YEAR(P738)-i_startyear)</f>
        <v>378</v>
      </c>
      <c r="AI738" s="1031">
        <f>MIN(363,INT((Q738 - DATE(YEAR(Q738),1,1))))+364*(YEAR(Q738)-i_startyear)</f>
        <v>378</v>
      </c>
      <c r="AJ738" s="1031">
        <f t="shared" si="233"/>
        <v>378</v>
      </c>
      <c r="AK738" s="1031">
        <f t="shared" si="234"/>
        <v>378</v>
      </c>
      <c r="AL738" s="1031">
        <f t="shared" si="235"/>
        <v>378</v>
      </c>
      <c r="AM738" s="1031">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635</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31">
        <f t="shared" si="233"/>
        <v>378</v>
      </c>
      <c r="AK739" s="1031">
        <f t="shared" si="234"/>
        <v>378</v>
      </c>
      <c r="AL739" s="1031">
        <f t="shared" si="235"/>
        <v>378</v>
      </c>
      <c r="AM739" s="1031">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644</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31">
        <f>MIN(363,INT((K740 - DATE(YEAR(K740),1,1))))+364*(YEAR(K740)-i_startyear)</f>
        <v>742</v>
      </c>
      <c r="AD740" s="1031">
        <f>MIN(363,INT((L740 - DATE(YEAR(L740),1,1))))+364*(YEAR(L740)-i_startyear)</f>
        <v>742</v>
      </c>
      <c r="AE740" s="1031">
        <f>MIN(363,INT((M740 - DATE(YEAR(M740),1,1))))+364*(YEAR(M740)-i_startyear)</f>
        <v>742</v>
      </c>
      <c r="AF740" s="408"/>
      <c r="AG740" s="408"/>
      <c r="AH740" s="408"/>
      <c r="AI740" s="408"/>
      <c r="AJ740" s="1031">
        <f t="shared" si="233"/>
        <v>742</v>
      </c>
      <c r="AK740" s="1031">
        <f t="shared" si="234"/>
        <v>742</v>
      </c>
      <c r="AL740" s="1031">
        <f t="shared" si="235"/>
        <v>742</v>
      </c>
      <c r="AM740" s="1031">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634</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31">
        <f>MIN(363,INT((N741 - DATE(YEAR(N741),1,1))))+364*(YEAR(N741)-i_startyear)</f>
        <v>742</v>
      </c>
      <c r="AG741" s="1031">
        <f>MIN(363,INT((O741 - DATE(YEAR(O741),1,1))))+364*(YEAR(O741)-i_startyear)</f>
        <v>742</v>
      </c>
      <c r="AH741" s="1031">
        <f>MIN(363,INT((P741 - DATE(YEAR(P741),1,1))))+364*(YEAR(P741)-i_startyear)</f>
        <v>742</v>
      </c>
      <c r="AI741" s="1031">
        <f>MIN(363,INT((Q741 - DATE(YEAR(Q741),1,1))))+364*(YEAR(Q741)-i_startyear)</f>
        <v>742</v>
      </c>
      <c r="AJ741" s="1031">
        <f t="shared" si="233"/>
        <v>742</v>
      </c>
      <c r="AK741" s="1031">
        <f t="shared" si="234"/>
        <v>742</v>
      </c>
      <c r="AL741" s="1031">
        <f t="shared" si="235"/>
        <v>742</v>
      </c>
      <c r="AM741" s="1031">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635</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31">
        <f t="shared" si="233"/>
        <v>742</v>
      </c>
      <c r="AK742" s="1031">
        <f t="shared" si="234"/>
        <v>742</v>
      </c>
      <c r="AL742" s="1031">
        <f t="shared" si="235"/>
        <v>742</v>
      </c>
      <c r="AM742" s="1031">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644</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31">
        <f>MIN(363,INT((K743 - DATE(YEAR(K743),1,1))))+364*(YEAR(K743)-i_startyear)</f>
        <v>1106</v>
      </c>
      <c r="AD743" s="1031">
        <f>MIN(363,INT((L743 - DATE(YEAR(L743),1,1))))+364*(YEAR(L743)-i_startyear)</f>
        <v>1106</v>
      </c>
      <c r="AE743" s="1031">
        <f>MIN(363,INT((M743 - DATE(YEAR(M743),1,1))))+364*(YEAR(M743)-i_startyear)</f>
        <v>1106</v>
      </c>
      <c r="AF743" s="408"/>
      <c r="AG743" s="408"/>
      <c r="AH743" s="408"/>
      <c r="AI743" s="408"/>
      <c r="AJ743" s="1031">
        <f t="shared" si="233"/>
        <v>1106</v>
      </c>
      <c r="AK743" s="1031">
        <f t="shared" si="234"/>
        <v>1106</v>
      </c>
      <c r="AL743" s="1031">
        <f t="shared" si="235"/>
        <v>1106</v>
      </c>
      <c r="AM743" s="1031">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634</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31">
        <f>MIN(363,INT((N744 - DATE(YEAR(N744),1,1))))+364*(YEAR(N744)-i_startyear)</f>
        <v>1106</v>
      </c>
      <c r="AG744" s="1031">
        <f>MIN(363,INT((O744 - DATE(YEAR(O744),1,1))))+364*(YEAR(O744)-i_startyear)</f>
        <v>1106</v>
      </c>
      <c r="AH744" s="1031">
        <f>MIN(363,INT((P744 - DATE(YEAR(P744),1,1))))+364*(YEAR(P744)-i_startyear)</f>
        <v>1106</v>
      </c>
      <c r="AI744" s="1031">
        <f>MIN(363,INT((Q744 - DATE(YEAR(Q744),1,1))))+364*(YEAR(Q744)-i_startyear)</f>
        <v>1106</v>
      </c>
      <c r="AJ744" s="1031">
        <f t="shared" si="233"/>
        <v>1106</v>
      </c>
      <c r="AK744" s="1031">
        <f t="shared" si="234"/>
        <v>1106</v>
      </c>
      <c r="AL744" s="1031">
        <f t="shared" si="235"/>
        <v>1106</v>
      </c>
      <c r="AM744" s="1031">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635</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31">
        <f t="shared" si="233"/>
        <v>1106</v>
      </c>
      <c r="AK745" s="1031">
        <f t="shared" si="234"/>
        <v>1106</v>
      </c>
      <c r="AL745" s="1031">
        <f t="shared" si="235"/>
        <v>1106</v>
      </c>
      <c r="AM745" s="1031">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644</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31">
        <f>MIN(363,INT((K746 - DATE(YEAR(K746),1,1))))+364*(YEAR(K746)-i_startyear)</f>
        <v>1470</v>
      </c>
      <c r="AD746" s="1031">
        <f>MIN(363,INT((L746 - DATE(YEAR(L746),1,1))))+364*(YEAR(L746)-i_startyear)</f>
        <v>1470</v>
      </c>
      <c r="AE746" s="1031">
        <f>MIN(363,INT((M746 - DATE(YEAR(M746),1,1))))+364*(YEAR(M746)-i_startyear)</f>
        <v>1470</v>
      </c>
      <c r="AF746" s="408"/>
      <c r="AG746" s="408"/>
      <c r="AH746" s="408"/>
      <c r="AI746" s="408"/>
      <c r="AJ746" s="1031">
        <f t="shared" si="233"/>
        <v>1470</v>
      </c>
      <c r="AK746" s="1031">
        <f t="shared" si="234"/>
        <v>1470</v>
      </c>
      <c r="AL746" s="1031">
        <f t="shared" si="235"/>
        <v>1470</v>
      </c>
      <c r="AM746" s="1031">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634</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31">
        <f>MIN(363,INT((N747 - DATE(YEAR(N747),1,1))))+364*(YEAR(N747)-i_startyear)</f>
        <v>1470</v>
      </c>
      <c r="AG747" s="1031">
        <f>MIN(363,INT((O747 - DATE(YEAR(O747),1,1))))+364*(YEAR(O747)-i_startyear)</f>
        <v>1470</v>
      </c>
      <c r="AH747" s="1031">
        <f>MIN(363,INT((P747 - DATE(YEAR(P747),1,1))))+364*(YEAR(P747)-i_startyear)</f>
        <v>1470</v>
      </c>
      <c r="AI747" s="1031">
        <f>MIN(363,INT((Q747 - DATE(YEAR(Q747),1,1))))+364*(YEAR(Q747)-i_startyear)</f>
        <v>1470</v>
      </c>
      <c r="AJ747" s="1031">
        <f t="shared" si="233"/>
        <v>1470</v>
      </c>
      <c r="AK747" s="1031">
        <f t="shared" si="234"/>
        <v>1470</v>
      </c>
      <c r="AL747" s="1031">
        <f t="shared" si="235"/>
        <v>1470</v>
      </c>
      <c r="AM747" s="1031">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635</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31">
        <f t="shared" si="233"/>
        <v>1470</v>
      </c>
      <c r="AK748" s="1031">
        <f t="shared" si="234"/>
        <v>1470</v>
      </c>
      <c r="AL748" s="1031">
        <f t="shared" si="235"/>
        <v>1470</v>
      </c>
      <c r="AM748" s="1031">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644</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31">
        <f>MIN(363,INT((K749 - DATE(YEAR(K749),1,1))))+364*(YEAR(K749)-i_startyear)</f>
        <v>1834</v>
      </c>
      <c r="AD749" s="1031">
        <f>MIN(363,INT((L749 - DATE(YEAR(L749),1,1))))+364*(YEAR(L749)-i_startyear)</f>
        <v>1834</v>
      </c>
      <c r="AE749" s="1031">
        <f>MIN(363,INT((M749 - DATE(YEAR(M749),1,1))))+364*(YEAR(M749)-i_startyear)</f>
        <v>1834</v>
      </c>
      <c r="AF749" s="408"/>
      <c r="AG749" s="408"/>
      <c r="AH749" s="408"/>
      <c r="AI749" s="408"/>
      <c r="AJ749" s="1031">
        <f t="shared" si="233"/>
        <v>1834</v>
      </c>
      <c r="AK749" s="1031">
        <f t="shared" si="234"/>
        <v>1834</v>
      </c>
      <c r="AL749" s="1031">
        <f t="shared" si="235"/>
        <v>1834</v>
      </c>
      <c r="AM749" s="1031">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634</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31">
        <f>MIN(363,INT((N750 - DATE(YEAR(N750),1,1))))+364*(YEAR(N750)-i_startyear)</f>
        <v>1834</v>
      </c>
      <c r="AG750" s="1031">
        <f>MIN(363,INT((O750 - DATE(YEAR(O750),1,1))))+364*(YEAR(O750)-i_startyear)</f>
        <v>1834</v>
      </c>
      <c r="AH750" s="1031">
        <f>MIN(363,INT((P750 - DATE(YEAR(P750),1,1))))+364*(YEAR(P750)-i_startyear)</f>
        <v>1834</v>
      </c>
      <c r="AI750" s="1031">
        <f>MIN(363,INT((Q750 - DATE(YEAR(Q750),1,1))))+364*(YEAR(Q750)-i_startyear)</f>
        <v>1834</v>
      </c>
      <c r="AJ750" s="1031">
        <f t="shared" si="233"/>
        <v>1834</v>
      </c>
      <c r="AK750" s="1031">
        <f t="shared" si="234"/>
        <v>1834</v>
      </c>
      <c r="AL750" s="1031">
        <f t="shared" si="235"/>
        <v>1834</v>
      </c>
      <c r="AM750" s="1031">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635</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31">
        <f t="shared" si="233"/>
        <v>1834</v>
      </c>
      <c r="AK751" s="1031">
        <f t="shared" si="234"/>
        <v>1834</v>
      </c>
      <c r="AL751" s="1031">
        <f t="shared" si="235"/>
        <v>1834</v>
      </c>
      <c r="AM751" s="1031">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644</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31">
        <f>MIN(363,INT((K752 - DATE(YEAR(K752),1,1))))+364*(YEAR(K752)-i_startyear)</f>
        <v>2198</v>
      </c>
      <c r="AD752" s="1031">
        <f>MIN(363,INT((L752 - DATE(YEAR(L752),1,1))))+364*(YEAR(L752)-i_startyear)</f>
        <v>2198</v>
      </c>
      <c r="AE752" s="1031">
        <f>MIN(363,INT((M752 - DATE(YEAR(M752),1,1))))+364*(YEAR(M752)-i_startyear)</f>
        <v>2198</v>
      </c>
      <c r="AF752" s="408"/>
      <c r="AG752" s="408"/>
      <c r="AH752" s="408"/>
      <c r="AI752" s="408"/>
      <c r="AJ752" s="1031">
        <f t="shared" si="233"/>
        <v>2198</v>
      </c>
      <c r="AK752" s="1031">
        <f t="shared" si="234"/>
        <v>2198</v>
      </c>
      <c r="AL752" s="1031">
        <f t="shared" si="235"/>
        <v>2198</v>
      </c>
      <c r="AM752" s="1031">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634</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31">
        <f>MIN(363,INT((N753 - DATE(YEAR(N753),1,1))))+364*(YEAR(N753)-i_startyear)</f>
        <v>2198</v>
      </c>
      <c r="AG753" s="1031">
        <f>MIN(363,INT((O753 - DATE(YEAR(O753),1,1))))+364*(YEAR(O753)-i_startyear)</f>
        <v>2198</v>
      </c>
      <c r="AH753" s="1031">
        <f>MIN(363,INT((P753 - DATE(YEAR(P753),1,1))))+364*(YEAR(P753)-i_startyear)</f>
        <v>2198</v>
      </c>
      <c r="AI753" s="1031">
        <f>MIN(363,INT((Q753 - DATE(YEAR(Q753),1,1))))+364*(YEAR(Q753)-i_startyear)</f>
        <v>2198</v>
      </c>
      <c r="AJ753" s="1031">
        <f t="shared" ref="AJ753:AJ760" si="256">MIN(363,INT((R753 - DATE(YEAR(R753),1,1))))+364*(YEAR(R753)-i_startyear)</f>
        <v>2198</v>
      </c>
      <c r="AK753" s="1031">
        <f t="shared" ref="AK753:AK760" si="257">MIN(363,INT((S753 - DATE(YEAR(S753),1,1))))+364*(YEAR(S753)-i_startyear)</f>
        <v>2198</v>
      </c>
      <c r="AL753" s="1031">
        <f t="shared" ref="AL753:AL760" si="258">MIN(363,INT((T753 - DATE(YEAR(T753),1,1))))+364*(YEAR(T753)-i_startyear)</f>
        <v>2198</v>
      </c>
      <c r="AM753" s="1031">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635</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31">
        <f t="shared" si="256"/>
        <v>2198</v>
      </c>
      <c r="AK754" s="1031">
        <f t="shared" si="257"/>
        <v>2198</v>
      </c>
      <c r="AL754" s="1031">
        <f t="shared" si="258"/>
        <v>2198</v>
      </c>
      <c r="AM754" s="1031">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644</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31">
        <f>MIN(363,INT((K755 - DATE(YEAR(K755),1,1))))+364*(YEAR(K755)-i_startyear)</f>
        <v>2562</v>
      </c>
      <c r="AD755" s="1031">
        <f>MIN(363,INT((L755 - DATE(YEAR(L755),1,1))))+364*(YEAR(L755)-i_startyear)</f>
        <v>2562</v>
      </c>
      <c r="AE755" s="1031">
        <f>MIN(363,INT((M755 - DATE(YEAR(M755),1,1))))+364*(YEAR(M755)-i_startyear)</f>
        <v>2562</v>
      </c>
      <c r="AF755" s="408"/>
      <c r="AG755" s="408"/>
      <c r="AH755" s="408"/>
      <c r="AI755" s="408"/>
      <c r="AJ755" s="1031">
        <f t="shared" si="256"/>
        <v>2562</v>
      </c>
      <c r="AK755" s="1031">
        <f t="shared" si="257"/>
        <v>2562</v>
      </c>
      <c r="AL755" s="1031">
        <f t="shared" si="258"/>
        <v>2562</v>
      </c>
      <c r="AM755" s="1031">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634</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31">
        <f>MIN(363,INT((N756 - DATE(YEAR(N756),1,1))))+364*(YEAR(N756)-i_startyear)</f>
        <v>2562</v>
      </c>
      <c r="AG756" s="1031">
        <f>MIN(363,INT((O756 - DATE(YEAR(O756),1,1))))+364*(YEAR(O756)-i_startyear)</f>
        <v>2562</v>
      </c>
      <c r="AH756" s="1031">
        <f>MIN(363,INT((P756 - DATE(YEAR(P756),1,1))))+364*(YEAR(P756)-i_startyear)</f>
        <v>2562</v>
      </c>
      <c r="AI756" s="1031">
        <f>MIN(363,INT((Q756 - DATE(YEAR(Q756),1,1))))+364*(YEAR(Q756)-i_startyear)</f>
        <v>2562</v>
      </c>
      <c r="AJ756" s="1031">
        <f t="shared" si="256"/>
        <v>2562</v>
      </c>
      <c r="AK756" s="1031">
        <f t="shared" si="257"/>
        <v>2562</v>
      </c>
      <c r="AL756" s="1031">
        <f t="shared" si="258"/>
        <v>2562</v>
      </c>
      <c r="AM756" s="1031">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635</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31">
        <f t="shared" si="256"/>
        <v>2562</v>
      </c>
      <c r="AK757" s="1031">
        <f t="shared" si="257"/>
        <v>2562</v>
      </c>
      <c r="AL757" s="1031">
        <f t="shared" si="258"/>
        <v>2562</v>
      </c>
      <c r="AM757" s="1031">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644</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31">
        <f>MIN(363,INT((K758 - DATE(YEAR(K758),1,1))))+364*(YEAR(K758)-i_startyear)</f>
        <v>2926</v>
      </c>
      <c r="AD758" s="1031">
        <f>MIN(363,INT((L758 - DATE(YEAR(L758),1,1))))+364*(YEAR(L758)-i_startyear)</f>
        <v>2926</v>
      </c>
      <c r="AE758" s="1031">
        <f>MIN(363,INT((M758 - DATE(YEAR(M758),1,1))))+364*(YEAR(M758)-i_startyear)</f>
        <v>2926</v>
      </c>
      <c r="AF758" s="408"/>
      <c r="AG758" s="408"/>
      <c r="AH758" s="408"/>
      <c r="AI758" s="408"/>
      <c r="AJ758" s="1031">
        <f t="shared" si="256"/>
        <v>2926</v>
      </c>
      <c r="AK758" s="1031">
        <f t="shared" si="257"/>
        <v>2926</v>
      </c>
      <c r="AL758" s="1031">
        <f t="shared" si="258"/>
        <v>2926</v>
      </c>
      <c r="AM758" s="1031">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634</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31">
        <f>MIN(363,INT((N759 - DATE(YEAR(N759),1,1))))+364*(YEAR(N759)-i_startyear)</f>
        <v>2926</v>
      </c>
      <c r="AG759" s="1031">
        <f>MIN(363,INT((O759 - DATE(YEAR(O759),1,1))))+364*(YEAR(O759)-i_startyear)</f>
        <v>2926</v>
      </c>
      <c r="AH759" s="1031">
        <f>MIN(363,INT((P759 - DATE(YEAR(P759),1,1))))+364*(YEAR(P759)-i_startyear)</f>
        <v>2926</v>
      </c>
      <c r="AI759" s="1031">
        <f>MIN(363,INT((Q759 - DATE(YEAR(Q759),1,1))))+364*(YEAR(Q759)-i_startyear)</f>
        <v>2926</v>
      </c>
      <c r="AJ759" s="1031">
        <f t="shared" si="256"/>
        <v>2926</v>
      </c>
      <c r="AK759" s="1031">
        <f t="shared" si="257"/>
        <v>2926</v>
      </c>
      <c r="AL759" s="1031">
        <f t="shared" si="258"/>
        <v>2926</v>
      </c>
      <c r="AM759" s="1031">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635</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31">
        <f t="shared" si="256"/>
        <v>2926</v>
      </c>
      <c r="AK760" s="1031">
        <f t="shared" si="257"/>
        <v>2926</v>
      </c>
      <c r="AL760" s="1031">
        <f t="shared" si="258"/>
        <v>2926</v>
      </c>
      <c r="AM760" s="1031">
        <f t="shared" si="259"/>
        <v>2926</v>
      </c>
      <c r="AN760" s="408"/>
      <c r="AO760" s="403"/>
      <c r="AP760" s="388"/>
      <c r="AQ760" s="376"/>
      <c r="AR760" s="376"/>
      <c r="AS760" s="376"/>
    </row>
    <row r="761" spans="1:45" s="689"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438</v>
      </c>
      <c r="AP761" s="388"/>
      <c r="AQ761" s="376"/>
      <c r="AR761" s="376"/>
      <c r="AS761" s="376"/>
    </row>
    <row r="762" spans="1:45" s="689" customFormat="1" outlineLevel="2" x14ac:dyDescent="0.25">
      <c r="A762" s="376"/>
      <c r="B762" s="385"/>
      <c r="C762" s="378">
        <f>INT($C$242)+2</f>
        <v>3</v>
      </c>
      <c r="D762" s="403"/>
      <c r="E762" s="460"/>
      <c r="F762" s="460"/>
      <c r="G762" s="403"/>
      <c r="H762" s="780" t="s">
        <v>1143</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9"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438</v>
      </c>
      <c r="AP764" s="388"/>
      <c r="AQ764" s="376"/>
      <c r="AR764" s="376"/>
      <c r="AS764" s="376"/>
    </row>
    <row r="765" spans="1:45" outlineLevel="2" x14ac:dyDescent="0.25">
      <c r="A765" s="376"/>
      <c r="B765" s="385"/>
      <c r="C765" s="378">
        <f>INT($C$242)+2</f>
        <v>3</v>
      </c>
      <c r="D765" s="403"/>
      <c r="E765" s="460"/>
      <c r="F765" s="460"/>
      <c r="G765" s="403"/>
      <c r="H765" s="780" t="s">
        <v>645</v>
      </c>
      <c r="I765" s="431"/>
      <c r="J765" s="431"/>
      <c r="K765" s="431"/>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31" t="s">
        <v>639</v>
      </c>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438</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425</v>
      </c>
      <c r="F783" s="454"/>
      <c r="G783" s="390"/>
      <c r="H783" s="857"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427</v>
      </c>
      <c r="F784" s="457">
        <v>1</v>
      </c>
      <c r="G784" s="394"/>
      <c r="H784" s="395" t="s">
        <v>646</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468</v>
      </c>
      <c r="L788" s="461"/>
      <c r="M788" s="461"/>
      <c r="N788" s="461" t="s">
        <v>469</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537</v>
      </c>
      <c r="M789" s="450" t="s">
        <v>4</v>
      </c>
      <c r="N789" s="450" t="s">
        <v>558</v>
      </c>
      <c r="O789" s="450" t="s">
        <v>559</v>
      </c>
      <c r="P789" s="450" t="s">
        <v>560</v>
      </c>
      <c r="Q789" s="450" t="s">
        <v>561</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x14ac:dyDescent="0.25">
      <c r="A790" s="376"/>
      <c r="B790" s="385" t="s">
        <v>431</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outlineLevel="4" x14ac:dyDescent="0.25">
      <c r="A792" s="376"/>
      <c r="B792" s="385" t="s">
        <v>432</v>
      </c>
      <c r="C792" s="378">
        <f>INT(MAX($C$794:$C$818))+1</f>
        <v>5</v>
      </c>
      <c r="D792" s="403" t="s">
        <v>433</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647</v>
      </c>
      <c r="I793" s="421" t="s">
        <v>648</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434</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649</v>
      </c>
      <c r="I795" s="410"/>
      <c r="J795" s="408"/>
      <c r="K795" s="996" t="s">
        <v>468</v>
      </c>
      <c r="L795" s="430"/>
      <c r="M795" s="430"/>
      <c r="N795" s="410" t="s">
        <v>469</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438</v>
      </c>
      <c r="AP796" s="388"/>
      <c r="AQ796" s="376"/>
      <c r="AR796" s="376"/>
      <c r="AS796" s="376"/>
    </row>
    <row r="797" spans="1:45" outlineLevel="1" x14ac:dyDescent="0.25">
      <c r="A797" s="376"/>
      <c r="B797" s="385"/>
      <c r="C797" s="378">
        <f>INT($C$783)+1</f>
        <v>2</v>
      </c>
      <c r="D797" s="403"/>
      <c r="E797" s="460"/>
      <c r="F797" s="460"/>
      <c r="G797" s="403"/>
      <c r="H797" s="463" t="s">
        <v>650</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434</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613</v>
      </c>
      <c r="I799" s="431" t="s">
        <v>651</v>
      </c>
      <c r="J799" s="431"/>
      <c r="K799" s="431" t="s">
        <v>652</v>
      </c>
      <c r="L799" s="431"/>
      <c r="M799" s="431"/>
      <c r="N799" s="524"/>
      <c r="O799" s="524" t="s">
        <v>1169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524"/>
      <c r="O800" s="1031">
        <f t="shared" ref="O800:Q802" si="264">MIN(363,INT((K800 - DATE(YEAR(K800),1,1))))+364*(YEAR(K800)-i_startyear)</f>
        <v>1046</v>
      </c>
      <c r="P800" s="1031">
        <f t="shared" si="264"/>
        <v>1046</v>
      </c>
      <c r="Q800" s="1031">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31">
        <f t="shared" si="264"/>
        <v>1076</v>
      </c>
      <c r="P801" s="1031">
        <f t="shared" si="264"/>
        <v>1076</v>
      </c>
      <c r="Q801" s="1031">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31">
        <f t="shared" si="264"/>
        <v>1106</v>
      </c>
      <c r="P802" s="1031">
        <f t="shared" si="264"/>
        <v>1106</v>
      </c>
      <c r="Q802" s="1031">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653</v>
      </c>
      <c r="J804" s="430"/>
      <c r="K804" s="431" t="s">
        <v>654</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31">
        <f t="shared" ref="O805:Q807" si="266">MIN(363,INT((K805 - DATE(YEAR(K805),1,1))))+364*(YEAR(K805)-i_startyear)</f>
        <v>2139</v>
      </c>
      <c r="P805" s="1031">
        <f t="shared" si="266"/>
        <v>2139</v>
      </c>
      <c r="Q805" s="1031">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31">
        <f t="shared" si="266"/>
        <v>2169</v>
      </c>
      <c r="P806" s="1031">
        <f t="shared" si="266"/>
        <v>2169</v>
      </c>
      <c r="Q806" s="1031">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31">
        <f t="shared" si="266"/>
        <v>2198</v>
      </c>
      <c r="P807" s="1031">
        <f t="shared" si="266"/>
        <v>2198</v>
      </c>
      <c r="Q807" s="1031">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767</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777</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655</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438</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425</v>
      </c>
      <c r="F827" s="454"/>
      <c r="G827" s="390"/>
      <c r="H827" s="857"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427</v>
      </c>
      <c r="F828" s="457">
        <v>1</v>
      </c>
      <c r="G828" s="394"/>
      <c r="H828" s="539" t="s">
        <v>656</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471</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1"/>
      <c r="AH832" s="461"/>
      <c r="AI832" s="461"/>
      <c r="AJ832" s="461"/>
      <c r="AK832" s="461"/>
      <c r="AL832" s="461"/>
      <c r="AM832" s="461"/>
      <c r="AN832" s="461"/>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538</v>
      </c>
      <c r="L833" s="450" t="s">
        <v>539</v>
      </c>
      <c r="M833" s="450" t="s">
        <v>540</v>
      </c>
      <c r="N833" s="450" t="s">
        <v>541</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x14ac:dyDescent="0.25">
      <c r="A834" s="376"/>
      <c r="B834" s="385" t="s">
        <v>431</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outlineLevel="4" x14ac:dyDescent="0.25">
      <c r="A836" s="376"/>
      <c r="B836" s="385" t="s">
        <v>432</v>
      </c>
      <c r="C836" s="378">
        <f>INT(MAX($C$846:$C$876))+1</f>
        <v>6</v>
      </c>
      <c r="D836" s="403" t="s">
        <v>433</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657</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434</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996" t="s">
        <v>1148</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659</v>
      </c>
      <c r="J840" s="506" t="s">
        <v>660</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662</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544"/>
      <c r="AI841" s="544"/>
      <c r="AJ841" s="544"/>
      <c r="AK841" s="544"/>
      <c r="AL841" s="544"/>
      <c r="AM841" s="544"/>
      <c r="AN841" s="544"/>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663</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664</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438</v>
      </c>
      <c r="AP844" s="388"/>
      <c r="AQ844" s="376"/>
      <c r="AR844" s="376"/>
      <c r="AS844" s="376"/>
    </row>
    <row r="845" spans="1:45" outlineLevel="1" x14ac:dyDescent="0.25">
      <c r="A845" s="376"/>
      <c r="B845" s="385"/>
      <c r="C845" s="378">
        <f>INT($C$827)+1</f>
        <v>2</v>
      </c>
      <c r="D845" s="403"/>
      <c r="E845" s="460"/>
      <c r="F845" s="460"/>
      <c r="G845" s="403"/>
      <c r="H845" s="463" t="s">
        <v>665</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434</v>
      </c>
      <c r="E846" s="403"/>
      <c r="F846" s="403"/>
      <c r="G846" s="403"/>
      <c r="H846" s="464"/>
      <c r="I846" s="464"/>
      <c r="J846" s="464"/>
      <c r="K846" s="464"/>
      <c r="L846" s="464"/>
      <c r="M846" s="464"/>
      <c r="N846" s="464"/>
      <c r="O846" s="464"/>
      <c r="P846" s="464"/>
      <c r="Q846" s="464"/>
      <c r="R846" s="464"/>
      <c r="S846" s="464"/>
      <c r="T846" s="464"/>
      <c r="U846" s="464"/>
      <c r="V846" s="464"/>
      <c r="W846" s="464"/>
      <c r="X846" s="464"/>
      <c r="Y846" s="405"/>
      <c r="Z846" s="405"/>
      <c r="AA846" s="405"/>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996" t="s">
        <v>1147</v>
      </c>
      <c r="I847" s="408"/>
      <c r="J847" s="408"/>
      <c r="K847" s="424">
        <f>i_s_len</f>
        <v>8</v>
      </c>
      <c r="L847" s="411">
        <v>3</v>
      </c>
      <c r="M847" s="408"/>
      <c r="N847" s="409" t="s">
        <v>666</v>
      </c>
      <c r="O847" s="408"/>
      <c r="P847" s="408"/>
      <c r="Q847" s="408"/>
      <c r="R847" s="408"/>
      <c r="S847" s="408"/>
      <c r="T847" s="408"/>
      <c r="U847" s="408"/>
      <c r="V847" s="408"/>
      <c r="W847" s="408"/>
      <c r="X847" s="408"/>
      <c r="Y847" s="540" t="s">
        <v>658</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667</v>
      </c>
      <c r="I848" s="506" t="s">
        <v>659</v>
      </c>
      <c r="J848" s="506" t="s">
        <v>660</v>
      </c>
      <c r="K848" s="474" t="s">
        <v>1141</v>
      </c>
      <c r="L848" s="474"/>
      <c r="M848" s="474"/>
      <c r="N848" s="474"/>
      <c r="O848" s="474" t="s">
        <v>661</v>
      </c>
      <c r="P848" s="474"/>
      <c r="Q848" s="474"/>
      <c r="R848" s="474"/>
      <c r="S848" s="408"/>
      <c r="T848" s="408"/>
      <c r="U848" s="408"/>
      <c r="V848" s="408"/>
      <c r="W848" s="408"/>
      <c r="X848" s="408"/>
      <c r="Y848" s="545" t="s">
        <v>1141</v>
      </c>
      <c r="Z848" s="545"/>
      <c r="AA848" s="545"/>
      <c r="AB848" s="545"/>
      <c r="AC848" s="545" t="s">
        <v>661</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9">INT($C$827)+4</f>
        <v>5</v>
      </c>
      <c r="D849" s="403"/>
      <c r="E849" s="460"/>
      <c r="F849" s="460"/>
      <c r="G849" s="403"/>
      <c r="H849" s="542" t="s">
        <v>668</v>
      </c>
      <c r="I849" s="543">
        <v>0</v>
      </c>
      <c r="J849" s="543" t="s">
        <v>669</v>
      </c>
      <c r="K849" s="546"/>
      <c r="L849" s="546"/>
      <c r="M849" s="546"/>
      <c r="N849" s="546"/>
      <c r="O849" s="547"/>
      <c r="P849" s="547"/>
      <c r="Q849" s="547"/>
      <c r="R849" s="547"/>
      <c r="S849" s="997" t="s">
        <v>1144</v>
      </c>
      <c r="T849" s="408"/>
      <c r="U849" s="408"/>
      <c r="V849" s="408"/>
      <c r="W849" s="408"/>
      <c r="X849" s="408"/>
      <c r="Y849" s="548">
        <v>3650</v>
      </c>
      <c r="Z849" s="548">
        <v>3650</v>
      </c>
      <c r="AA849" s="548">
        <v>3650</v>
      </c>
      <c r="AB849" s="548">
        <v>3650</v>
      </c>
      <c r="AC849" s="548">
        <v>1000</v>
      </c>
      <c r="AD849" s="548">
        <v>1000</v>
      </c>
      <c r="AE849" s="548">
        <v>1000</v>
      </c>
      <c r="AF849" s="548">
        <v>1000</v>
      </c>
      <c r="AG849" s="548"/>
      <c r="AH849" s="548"/>
      <c r="AI849" s="548"/>
      <c r="AJ849" s="548"/>
      <c r="AK849" s="548"/>
      <c r="AL849" s="548"/>
      <c r="AM849" s="548"/>
      <c r="AN849" s="548"/>
      <c r="AO849" s="403"/>
      <c r="AP849" s="388"/>
      <c r="AQ849" s="376"/>
      <c r="AR849" s="376"/>
      <c r="AS849" s="376"/>
    </row>
    <row r="850" spans="1:45" outlineLevel="4" x14ac:dyDescent="0.25">
      <c r="A850" s="376"/>
      <c r="B850" s="385"/>
      <c r="C850" s="378">
        <f t="shared" si="269"/>
        <v>5</v>
      </c>
      <c r="D850" s="403"/>
      <c r="E850" s="460"/>
      <c r="F850" s="460"/>
      <c r="G850" s="403"/>
      <c r="H850" s="424" t="s">
        <v>670</v>
      </c>
      <c r="I850" s="430"/>
      <c r="J850" s="424" t="s">
        <v>671</v>
      </c>
      <c r="K850" s="536"/>
      <c r="L850" s="536"/>
      <c r="M850" s="536"/>
      <c r="N850" s="536"/>
      <c r="O850" s="536"/>
      <c r="P850" s="536"/>
      <c r="Q850" s="536"/>
      <c r="R850" s="536"/>
      <c r="S850" s="408"/>
      <c r="T850" s="408"/>
      <c r="U850" s="408"/>
      <c r="V850" s="408"/>
      <c r="W850" s="408"/>
      <c r="X850" s="408"/>
      <c r="Y850" s="548">
        <v>3650</v>
      </c>
      <c r="Z850" s="548">
        <v>3650</v>
      </c>
      <c r="AA850" s="548">
        <v>3650</v>
      </c>
      <c r="AB850" s="548">
        <v>3650</v>
      </c>
      <c r="AC850" s="548">
        <v>1000</v>
      </c>
      <c r="AD850" s="548">
        <v>1000</v>
      </c>
      <c r="AE850" s="548">
        <v>1000</v>
      </c>
      <c r="AF850" s="54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9"/>
        <v>5</v>
      </c>
      <c r="D851" s="403"/>
      <c r="E851" s="460"/>
      <c r="F851" s="460"/>
      <c r="G851" s="403"/>
      <c r="H851" s="424" t="s">
        <v>672</v>
      </c>
      <c r="I851" s="430"/>
      <c r="J851" s="424" t="s">
        <v>671</v>
      </c>
      <c r="K851" s="536"/>
      <c r="L851" s="536"/>
      <c r="M851" s="536"/>
      <c r="N851" s="536"/>
      <c r="O851" s="536"/>
      <c r="P851" s="536"/>
      <c r="Q851" s="536"/>
      <c r="R851" s="536"/>
      <c r="S851" s="408"/>
      <c r="T851" s="408"/>
      <c r="U851" s="408"/>
      <c r="V851" s="408"/>
      <c r="W851" s="408"/>
      <c r="X851" s="408"/>
      <c r="Y851" s="548">
        <v>3650</v>
      </c>
      <c r="Z851" s="548">
        <v>3650</v>
      </c>
      <c r="AA851" s="548">
        <v>3650</v>
      </c>
      <c r="AB851" s="548">
        <v>3650</v>
      </c>
      <c r="AC851" s="548">
        <v>1000</v>
      </c>
      <c r="AD851" s="548">
        <v>1000</v>
      </c>
      <c r="AE851" s="548">
        <v>1000</v>
      </c>
      <c r="AF851" s="54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9"/>
        <v>5</v>
      </c>
      <c r="D852" s="403"/>
      <c r="E852" s="460"/>
      <c r="F852" s="460"/>
      <c r="G852" s="403"/>
      <c r="H852" s="424">
        <v>3</v>
      </c>
      <c r="I852" s="430"/>
      <c r="J852" s="424" t="s">
        <v>671</v>
      </c>
      <c r="K852" s="536"/>
      <c r="L852" s="536"/>
      <c r="M852" s="536"/>
      <c r="N852" s="536"/>
      <c r="O852" s="536"/>
      <c r="P852" s="536"/>
      <c r="Q852" s="536"/>
      <c r="R852" s="536"/>
      <c r="S852" s="408"/>
      <c r="T852" s="408"/>
      <c r="U852" s="408"/>
      <c r="V852" s="408"/>
      <c r="W852" s="408"/>
      <c r="X852" s="408"/>
      <c r="Y852" s="548">
        <v>3650</v>
      </c>
      <c r="Z852" s="548">
        <v>3650</v>
      </c>
      <c r="AA852" s="548">
        <v>3650</v>
      </c>
      <c r="AB852" s="548">
        <v>3650</v>
      </c>
      <c r="AC852" s="548">
        <v>1000</v>
      </c>
      <c r="AD852" s="548">
        <v>1000</v>
      </c>
      <c r="AE852" s="548">
        <v>1000</v>
      </c>
      <c r="AF852" s="54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9"/>
        <v>5</v>
      </c>
      <c r="D853" s="403"/>
      <c r="E853" s="460"/>
      <c r="F853" s="460"/>
      <c r="G853" s="403"/>
      <c r="H853" s="424">
        <v>4</v>
      </c>
      <c r="I853" s="430"/>
      <c r="J853" s="424" t="s">
        <v>671</v>
      </c>
      <c r="K853" s="536"/>
      <c r="L853" s="536"/>
      <c r="M853" s="536"/>
      <c r="N853" s="536"/>
      <c r="O853" s="536"/>
      <c r="P853" s="536"/>
      <c r="Q853" s="536"/>
      <c r="R853" s="536"/>
      <c r="S853" s="408"/>
      <c r="T853" s="408"/>
      <c r="U853" s="408"/>
      <c r="V853" s="408"/>
      <c r="W853" s="408"/>
      <c r="X853" s="408"/>
      <c r="Y853" s="548">
        <v>3650</v>
      </c>
      <c r="Z853" s="548">
        <v>3650</v>
      </c>
      <c r="AA853" s="548">
        <v>3650</v>
      </c>
      <c r="AB853" s="548">
        <v>3650</v>
      </c>
      <c r="AC853" s="548">
        <v>1000</v>
      </c>
      <c r="AD853" s="548">
        <v>1000</v>
      </c>
      <c r="AE853" s="548">
        <v>1000</v>
      </c>
      <c r="AF853" s="54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9"/>
        <v>5</v>
      </c>
      <c r="D854" s="403"/>
      <c r="E854" s="460"/>
      <c r="F854" s="460"/>
      <c r="G854" s="403"/>
      <c r="H854" s="424">
        <v>5</v>
      </c>
      <c r="I854" s="430"/>
      <c r="J854" s="424" t="s">
        <v>671</v>
      </c>
      <c r="K854" s="536"/>
      <c r="L854" s="536"/>
      <c r="M854" s="536"/>
      <c r="N854" s="536"/>
      <c r="O854" s="536"/>
      <c r="P854" s="536"/>
      <c r="Q854" s="536"/>
      <c r="R854" s="536"/>
      <c r="S854" s="408"/>
      <c r="T854" s="408"/>
      <c r="U854" s="408"/>
      <c r="V854" s="408"/>
      <c r="W854" s="408"/>
      <c r="X854" s="408"/>
      <c r="Y854" s="548">
        <v>3650</v>
      </c>
      <c r="Z854" s="548">
        <v>3650</v>
      </c>
      <c r="AA854" s="548">
        <v>3650</v>
      </c>
      <c r="AB854" s="548">
        <v>3650</v>
      </c>
      <c r="AC854" s="548">
        <v>1000</v>
      </c>
      <c r="AD854" s="548">
        <v>1000</v>
      </c>
      <c r="AE854" s="548">
        <v>1000</v>
      </c>
      <c r="AF854" s="54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9"/>
        <v>5</v>
      </c>
      <c r="D855" s="403"/>
      <c r="E855" s="460"/>
      <c r="F855" s="460"/>
      <c r="G855" s="403"/>
      <c r="H855" s="424">
        <v>6</v>
      </c>
      <c r="I855" s="430"/>
      <c r="J855" s="424" t="s">
        <v>671</v>
      </c>
      <c r="K855" s="536"/>
      <c r="L855" s="536"/>
      <c r="M855" s="536"/>
      <c r="N855" s="536"/>
      <c r="O855" s="536"/>
      <c r="P855" s="536"/>
      <c r="Q855" s="536"/>
      <c r="R855" s="536"/>
      <c r="S855" s="408"/>
      <c r="T855" s="408"/>
      <c r="U855" s="408"/>
      <c r="V855" s="408"/>
      <c r="W855" s="408"/>
      <c r="X855" s="408"/>
      <c r="Y855" s="548">
        <v>3650</v>
      </c>
      <c r="Z855" s="548">
        <v>3650</v>
      </c>
      <c r="AA855" s="548">
        <v>3650</v>
      </c>
      <c r="AB855" s="548">
        <v>3650</v>
      </c>
      <c r="AC855" s="548">
        <v>1000</v>
      </c>
      <c r="AD855" s="548">
        <v>1000</v>
      </c>
      <c r="AE855" s="548">
        <v>1000</v>
      </c>
      <c r="AF855" s="54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9"/>
        <v>5</v>
      </c>
      <c r="D856" s="403"/>
      <c r="E856" s="460"/>
      <c r="F856" s="460"/>
      <c r="G856" s="403"/>
      <c r="H856" s="424">
        <v>7</v>
      </c>
      <c r="I856" s="430"/>
      <c r="J856" s="424" t="s">
        <v>671</v>
      </c>
      <c r="K856" s="536"/>
      <c r="L856" s="536"/>
      <c r="M856" s="536"/>
      <c r="N856" s="536"/>
      <c r="O856" s="536"/>
      <c r="P856" s="536"/>
      <c r="Q856" s="536"/>
      <c r="R856" s="536"/>
      <c r="S856" s="408"/>
      <c r="T856" s="408"/>
      <c r="U856" s="408"/>
      <c r="V856" s="408"/>
      <c r="W856" s="408"/>
      <c r="X856" s="408"/>
      <c r="Y856" s="548">
        <v>3650</v>
      </c>
      <c r="Z856" s="548">
        <v>3650</v>
      </c>
      <c r="AA856" s="548">
        <v>3650</v>
      </c>
      <c r="AB856" s="548">
        <v>3650</v>
      </c>
      <c r="AC856" s="548">
        <v>1000</v>
      </c>
      <c r="AD856" s="548">
        <v>1000</v>
      </c>
      <c r="AE856" s="548">
        <v>1000</v>
      </c>
      <c r="AF856" s="54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9"/>
        <v>5</v>
      </c>
      <c r="D857" s="403"/>
      <c r="E857" s="460"/>
      <c r="F857" s="460"/>
      <c r="G857" s="403"/>
      <c r="H857" s="550">
        <v>8</v>
      </c>
      <c r="I857" s="551"/>
      <c r="J857" s="550" t="s">
        <v>671</v>
      </c>
      <c r="K857" s="552"/>
      <c r="L857" s="552"/>
      <c r="M857" s="552"/>
      <c r="N857" s="552"/>
      <c r="O857" s="553"/>
      <c r="P857" s="553"/>
      <c r="Q857" s="553"/>
      <c r="R857" s="553"/>
      <c r="S857" s="408"/>
      <c r="T857" s="408"/>
      <c r="U857" s="408"/>
      <c r="V857" s="408"/>
      <c r="W857" s="408"/>
      <c r="X857" s="408"/>
      <c r="Y857" s="548">
        <v>3650</v>
      </c>
      <c r="Z857" s="548">
        <v>3650</v>
      </c>
      <c r="AA857" s="548">
        <v>3650</v>
      </c>
      <c r="AB857" s="548">
        <v>3650</v>
      </c>
      <c r="AC857" s="548">
        <v>1000</v>
      </c>
      <c r="AD857" s="548">
        <v>1000</v>
      </c>
      <c r="AE857" s="548">
        <v>1000</v>
      </c>
      <c r="AF857" s="548">
        <v>1000</v>
      </c>
      <c r="AG857" s="554"/>
      <c r="AH857" s="554"/>
      <c r="AI857" s="554"/>
      <c r="AJ857" s="554"/>
      <c r="AK857" s="554"/>
      <c r="AL857" s="554"/>
      <c r="AM857" s="554"/>
      <c r="AN857" s="554"/>
      <c r="AO857" s="403"/>
      <c r="AP857" s="388"/>
      <c r="AQ857" s="376"/>
      <c r="AR857" s="376"/>
      <c r="AS857" s="376"/>
    </row>
    <row r="858" spans="1:45" ht="15" customHeight="1" outlineLevel="3" x14ac:dyDescent="0.25">
      <c r="A858" s="376"/>
      <c r="B858" s="385"/>
      <c r="C858" s="378">
        <f t="shared" ref="C858:C875" si="270">INT($C$827)+3</f>
        <v>4</v>
      </c>
      <c r="D858" s="403"/>
      <c r="E858" s="460"/>
      <c r="F858" s="460"/>
      <c r="G858" s="403"/>
      <c r="H858" s="542" t="s">
        <v>668</v>
      </c>
      <c r="I858" s="543">
        <v>1</v>
      </c>
      <c r="J858" s="430" t="s">
        <v>673</v>
      </c>
      <c r="K858" s="549">
        <f>INT(4*30.4)</f>
        <v>121</v>
      </c>
      <c r="L858" s="549">
        <v>121</v>
      </c>
      <c r="M858" s="549">
        <v>121</v>
      </c>
      <c r="N858" s="549">
        <v>121</v>
      </c>
      <c r="O858" s="549"/>
      <c r="P858" s="549"/>
      <c r="Q858" s="549"/>
      <c r="R858" s="549"/>
      <c r="S858" s="1101" t="s">
        <v>1145</v>
      </c>
      <c r="T858" s="1102"/>
      <c r="U858" s="1102"/>
      <c r="V858" s="1102"/>
      <c r="W858" s="1103"/>
      <c r="X858" s="408"/>
      <c r="Y858" s="555">
        <f t="shared" ref="Y858:Y866" si="271">IF(K858="",0,K858)</f>
        <v>121</v>
      </c>
      <c r="Z858" s="555">
        <f t="shared" ref="Z858:Z866" si="272">IF(L858="",0,L858)</f>
        <v>121</v>
      </c>
      <c r="AA858" s="555">
        <f t="shared" ref="AA858:AA866" si="273">IF(M858="",0,M858)</f>
        <v>121</v>
      </c>
      <c r="AB858" s="555">
        <f t="shared" ref="AB858:AB866" si="274">IF(N858="",0,N858)</f>
        <v>121</v>
      </c>
      <c r="AC858" s="998">
        <f t="shared" ref="AC858:AC875" si="275">IF(O858="",1000,O858)</f>
        <v>1000</v>
      </c>
      <c r="AD858" s="998">
        <f t="shared" ref="AD858:AD875" si="276">IF(P858="",1000,P858)</f>
        <v>1000</v>
      </c>
      <c r="AE858" s="998">
        <f t="shared" ref="AE858:AE875" si="277">IF(Q858="",1000,Q858)</f>
        <v>1000</v>
      </c>
      <c r="AF858" s="998">
        <f t="shared" ref="AF858:AF875" si="278">IF(R858="",1000,R858)</f>
        <v>1000</v>
      </c>
      <c r="AG858" s="548"/>
      <c r="AH858" s="548"/>
      <c r="AI858" s="548"/>
      <c r="AJ858" s="548"/>
      <c r="AK858" s="548"/>
      <c r="AL858" s="548"/>
      <c r="AM858" s="548"/>
      <c r="AN858" s="548"/>
      <c r="AO858" s="403"/>
      <c r="AP858" s="388"/>
      <c r="AQ858" s="376"/>
      <c r="AR858" s="376"/>
      <c r="AS858" s="376"/>
    </row>
    <row r="859" spans="1:45" outlineLevel="3" x14ac:dyDescent="0.25">
      <c r="A859" s="376"/>
      <c r="B859" s="385"/>
      <c r="C859" s="378">
        <f t="shared" si="270"/>
        <v>4</v>
      </c>
      <c r="D859" s="403"/>
      <c r="E859" s="460"/>
      <c r="F859" s="460"/>
      <c r="G859" s="403"/>
      <c r="H859" s="424" t="s">
        <v>670</v>
      </c>
      <c r="I859" s="430"/>
      <c r="J859" s="424" t="s">
        <v>671</v>
      </c>
      <c r="K859" s="549">
        <v>365</v>
      </c>
      <c r="L859" s="549">
        <v>365</v>
      </c>
      <c r="M859" s="549">
        <v>365</v>
      </c>
      <c r="N859" s="549">
        <v>365</v>
      </c>
      <c r="O859" s="549"/>
      <c r="P859" s="549"/>
      <c r="Q859" s="549"/>
      <c r="R859" s="549"/>
      <c r="S859" s="1104"/>
      <c r="T859" s="1105"/>
      <c r="U859" s="1105"/>
      <c r="V859" s="1105"/>
      <c r="W859" s="1106"/>
      <c r="X859" s="408"/>
      <c r="Y859" s="555">
        <f t="shared" si="271"/>
        <v>365</v>
      </c>
      <c r="Z859" s="555">
        <f t="shared" si="272"/>
        <v>365</v>
      </c>
      <c r="AA859" s="555">
        <f t="shared" si="273"/>
        <v>365</v>
      </c>
      <c r="AB859" s="555">
        <f t="shared" si="274"/>
        <v>365</v>
      </c>
      <c r="AC859" s="998">
        <f t="shared" si="275"/>
        <v>1000</v>
      </c>
      <c r="AD859" s="998">
        <f t="shared" si="276"/>
        <v>1000</v>
      </c>
      <c r="AE859" s="998">
        <f t="shared" si="277"/>
        <v>1000</v>
      </c>
      <c r="AF859" s="998">
        <f t="shared" si="27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0"/>
        <v>4</v>
      </c>
      <c r="D860" s="403"/>
      <c r="E860" s="460"/>
      <c r="F860" s="460"/>
      <c r="G860" s="403"/>
      <c r="H860" s="424" t="s">
        <v>672</v>
      </c>
      <c r="I860" s="430"/>
      <c r="J860" s="424" t="s">
        <v>671</v>
      </c>
      <c r="K860" s="549">
        <f>365*2</f>
        <v>730</v>
      </c>
      <c r="L860" s="549">
        <v>104</v>
      </c>
      <c r="M860" s="549">
        <v>104</v>
      </c>
      <c r="N860" s="549">
        <v>104</v>
      </c>
      <c r="O860" s="549"/>
      <c r="P860" s="549"/>
      <c r="Q860" s="549"/>
      <c r="R860" s="549"/>
      <c r="S860" s="1104"/>
      <c r="T860" s="1105"/>
      <c r="U860" s="1105"/>
      <c r="V860" s="1105"/>
      <c r="W860" s="1106"/>
      <c r="X860" s="408"/>
      <c r="Y860" s="555">
        <f t="shared" si="271"/>
        <v>730</v>
      </c>
      <c r="Z860" s="555">
        <f t="shared" si="272"/>
        <v>104</v>
      </c>
      <c r="AA860" s="555">
        <f t="shared" si="273"/>
        <v>104</v>
      </c>
      <c r="AB860" s="555">
        <f t="shared" si="274"/>
        <v>104</v>
      </c>
      <c r="AC860" s="998">
        <f t="shared" si="275"/>
        <v>1000</v>
      </c>
      <c r="AD860" s="998">
        <f t="shared" si="276"/>
        <v>1000</v>
      </c>
      <c r="AE860" s="998">
        <f t="shared" si="277"/>
        <v>1000</v>
      </c>
      <c r="AF860" s="998">
        <f t="shared" si="27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0"/>
        <v>4</v>
      </c>
      <c r="D861" s="403"/>
      <c r="E861" s="460"/>
      <c r="F861" s="460"/>
      <c r="G861" s="403"/>
      <c r="H861" s="424">
        <v>3</v>
      </c>
      <c r="I861" s="430"/>
      <c r="J861" s="424" t="s">
        <v>671</v>
      </c>
      <c r="K861" s="549">
        <f>52*3</f>
        <v>156</v>
      </c>
      <c r="L861" s="549">
        <v>156</v>
      </c>
      <c r="M861" s="549">
        <v>156</v>
      </c>
      <c r="N861" s="549">
        <v>156</v>
      </c>
      <c r="O861" s="549"/>
      <c r="P861" s="549"/>
      <c r="Q861" s="549"/>
      <c r="R861" s="549"/>
      <c r="S861" s="1104"/>
      <c r="T861" s="1105"/>
      <c r="U861" s="1105"/>
      <c r="V861" s="1105"/>
      <c r="W861" s="1106"/>
      <c r="X861" s="408"/>
      <c r="Y861" s="555">
        <f t="shared" si="271"/>
        <v>156</v>
      </c>
      <c r="Z861" s="555">
        <f t="shared" si="272"/>
        <v>156</v>
      </c>
      <c r="AA861" s="555">
        <f t="shared" si="273"/>
        <v>156</v>
      </c>
      <c r="AB861" s="555">
        <f t="shared" si="274"/>
        <v>156</v>
      </c>
      <c r="AC861" s="998">
        <f t="shared" si="275"/>
        <v>1000</v>
      </c>
      <c r="AD861" s="998">
        <f t="shared" si="276"/>
        <v>1000</v>
      </c>
      <c r="AE861" s="998">
        <f t="shared" si="277"/>
        <v>1000</v>
      </c>
      <c r="AF861" s="998">
        <f t="shared" si="27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0"/>
        <v>4</v>
      </c>
      <c r="D862" s="403"/>
      <c r="E862" s="460"/>
      <c r="F862" s="460"/>
      <c r="G862" s="403"/>
      <c r="H862" s="424">
        <v>4</v>
      </c>
      <c r="I862" s="430"/>
      <c r="J862" s="424" t="s">
        <v>671</v>
      </c>
      <c r="K862" s="549">
        <f>52*4</f>
        <v>208</v>
      </c>
      <c r="L862" s="549">
        <v>208</v>
      </c>
      <c r="M862" s="549">
        <v>208</v>
      </c>
      <c r="N862" s="549">
        <v>208</v>
      </c>
      <c r="O862" s="549"/>
      <c r="P862" s="549"/>
      <c r="Q862" s="549"/>
      <c r="R862" s="549"/>
      <c r="S862" s="1104"/>
      <c r="T862" s="1105"/>
      <c r="U862" s="1105"/>
      <c r="V862" s="1105"/>
      <c r="W862" s="1106"/>
      <c r="X862" s="408"/>
      <c r="Y862" s="555">
        <f t="shared" si="271"/>
        <v>208</v>
      </c>
      <c r="Z862" s="555">
        <f t="shared" si="272"/>
        <v>208</v>
      </c>
      <c r="AA862" s="555">
        <f t="shared" si="273"/>
        <v>208</v>
      </c>
      <c r="AB862" s="555">
        <f t="shared" si="274"/>
        <v>208</v>
      </c>
      <c r="AC862" s="998">
        <f t="shared" si="275"/>
        <v>1000</v>
      </c>
      <c r="AD862" s="998">
        <f t="shared" si="276"/>
        <v>1000</v>
      </c>
      <c r="AE862" s="998">
        <f t="shared" si="277"/>
        <v>1000</v>
      </c>
      <c r="AF862" s="998">
        <f t="shared" si="27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0"/>
        <v>4</v>
      </c>
      <c r="D863" s="403"/>
      <c r="E863" s="460"/>
      <c r="F863" s="460"/>
      <c r="G863" s="403"/>
      <c r="H863" s="424">
        <v>5</v>
      </c>
      <c r="I863" s="430"/>
      <c r="J863" s="424" t="s">
        <v>671</v>
      </c>
      <c r="K863" s="549">
        <f>52*5</f>
        <v>260</v>
      </c>
      <c r="L863" s="549">
        <v>260</v>
      </c>
      <c r="M863" s="549">
        <v>260</v>
      </c>
      <c r="N863" s="549">
        <v>260</v>
      </c>
      <c r="O863" s="549"/>
      <c r="P863" s="549"/>
      <c r="Q863" s="549"/>
      <c r="R863" s="549"/>
      <c r="S863" s="1104"/>
      <c r="T863" s="1105"/>
      <c r="U863" s="1105"/>
      <c r="V863" s="1105"/>
      <c r="W863" s="1106"/>
      <c r="X863" s="408"/>
      <c r="Y863" s="555">
        <f t="shared" si="271"/>
        <v>260</v>
      </c>
      <c r="Z863" s="555">
        <f t="shared" si="272"/>
        <v>260</v>
      </c>
      <c r="AA863" s="555">
        <f t="shared" si="273"/>
        <v>260</v>
      </c>
      <c r="AB863" s="555">
        <f t="shared" si="274"/>
        <v>260</v>
      </c>
      <c r="AC863" s="998">
        <f t="shared" si="275"/>
        <v>1000</v>
      </c>
      <c r="AD863" s="998">
        <f t="shared" si="276"/>
        <v>1000</v>
      </c>
      <c r="AE863" s="998">
        <f t="shared" si="277"/>
        <v>1000</v>
      </c>
      <c r="AF863" s="998">
        <f t="shared" si="27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0"/>
        <v>4</v>
      </c>
      <c r="D864" s="403"/>
      <c r="E864" s="460"/>
      <c r="F864" s="460"/>
      <c r="G864" s="403"/>
      <c r="H864" s="424">
        <v>6</v>
      </c>
      <c r="I864" s="430"/>
      <c r="J864" s="424" t="s">
        <v>671</v>
      </c>
      <c r="K864" s="549">
        <f>52*6</f>
        <v>312</v>
      </c>
      <c r="L864" s="549">
        <v>312</v>
      </c>
      <c r="M864" s="549">
        <v>312</v>
      </c>
      <c r="N864" s="549">
        <v>312</v>
      </c>
      <c r="O864" s="549"/>
      <c r="P864" s="549"/>
      <c r="Q864" s="549"/>
      <c r="R864" s="549"/>
      <c r="S864" s="1104"/>
      <c r="T864" s="1105"/>
      <c r="U864" s="1105"/>
      <c r="V864" s="1105"/>
      <c r="W864" s="1106"/>
      <c r="X864" s="408"/>
      <c r="Y864" s="555">
        <f t="shared" si="271"/>
        <v>312</v>
      </c>
      <c r="Z864" s="555">
        <f t="shared" si="272"/>
        <v>312</v>
      </c>
      <c r="AA864" s="555">
        <f t="shared" si="273"/>
        <v>312</v>
      </c>
      <c r="AB864" s="555">
        <f t="shared" si="274"/>
        <v>312</v>
      </c>
      <c r="AC864" s="998">
        <f t="shared" si="275"/>
        <v>1000</v>
      </c>
      <c r="AD864" s="998">
        <f t="shared" si="276"/>
        <v>1000</v>
      </c>
      <c r="AE864" s="998">
        <f t="shared" si="277"/>
        <v>1000</v>
      </c>
      <c r="AF864" s="998">
        <f t="shared" si="27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0"/>
        <v>4</v>
      </c>
      <c r="D865" s="403"/>
      <c r="E865" s="460"/>
      <c r="F865" s="460"/>
      <c r="G865" s="403"/>
      <c r="H865" s="424">
        <v>7</v>
      </c>
      <c r="I865" s="430"/>
      <c r="J865" s="424" t="s">
        <v>671</v>
      </c>
      <c r="K865" s="549">
        <f>52*7</f>
        <v>364</v>
      </c>
      <c r="L865" s="549">
        <v>364</v>
      </c>
      <c r="M865" s="549">
        <v>364</v>
      </c>
      <c r="N865" s="549">
        <v>364</v>
      </c>
      <c r="O865" s="549"/>
      <c r="P865" s="549"/>
      <c r="Q865" s="549"/>
      <c r="R865" s="549"/>
      <c r="S865" s="1104"/>
      <c r="T865" s="1105"/>
      <c r="U865" s="1105"/>
      <c r="V865" s="1105"/>
      <c r="W865" s="1106"/>
      <c r="X865" s="408"/>
      <c r="Y865" s="555">
        <f t="shared" si="271"/>
        <v>364</v>
      </c>
      <c r="Z865" s="555">
        <f t="shared" si="272"/>
        <v>364</v>
      </c>
      <c r="AA865" s="555">
        <f t="shared" si="273"/>
        <v>364</v>
      </c>
      <c r="AB865" s="555">
        <f t="shared" si="274"/>
        <v>364</v>
      </c>
      <c r="AC865" s="998">
        <f t="shared" si="275"/>
        <v>1000</v>
      </c>
      <c r="AD865" s="998">
        <f t="shared" si="276"/>
        <v>1000</v>
      </c>
      <c r="AE865" s="998">
        <f t="shared" si="277"/>
        <v>1000</v>
      </c>
      <c r="AF865" s="998">
        <f t="shared" si="27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0"/>
        <v>4</v>
      </c>
      <c r="D866" s="403"/>
      <c r="E866" s="460"/>
      <c r="F866" s="460"/>
      <c r="G866" s="403"/>
      <c r="H866" s="550">
        <v>8</v>
      </c>
      <c r="I866" s="551"/>
      <c r="J866" s="550" t="s">
        <v>671</v>
      </c>
      <c r="K866" s="549">
        <f>52*8</f>
        <v>416</v>
      </c>
      <c r="L866" s="549">
        <v>416</v>
      </c>
      <c r="M866" s="549">
        <v>416</v>
      </c>
      <c r="N866" s="549">
        <v>416</v>
      </c>
      <c r="O866" s="549"/>
      <c r="P866" s="549"/>
      <c r="Q866" s="549"/>
      <c r="R866" s="549"/>
      <c r="S866" s="1104"/>
      <c r="T866" s="1105"/>
      <c r="U866" s="1105"/>
      <c r="V866" s="1105"/>
      <c r="W866" s="1106"/>
      <c r="X866" s="408"/>
      <c r="Y866" s="555">
        <f t="shared" si="271"/>
        <v>416</v>
      </c>
      <c r="Z866" s="555">
        <f t="shared" si="272"/>
        <v>416</v>
      </c>
      <c r="AA866" s="555">
        <f t="shared" si="273"/>
        <v>416</v>
      </c>
      <c r="AB866" s="555">
        <f t="shared" si="274"/>
        <v>416</v>
      </c>
      <c r="AC866" s="998">
        <f t="shared" si="275"/>
        <v>1000</v>
      </c>
      <c r="AD866" s="998">
        <f t="shared" si="276"/>
        <v>1000</v>
      </c>
      <c r="AE866" s="998">
        <f t="shared" si="277"/>
        <v>1000</v>
      </c>
      <c r="AF866" s="998">
        <f t="shared" si="278"/>
        <v>1000</v>
      </c>
      <c r="AG866" s="554"/>
      <c r="AH866" s="554"/>
      <c r="AI866" s="554"/>
      <c r="AJ866" s="554"/>
      <c r="AK866" s="554"/>
      <c r="AL866" s="554"/>
      <c r="AM866" s="554"/>
      <c r="AN866" s="554"/>
      <c r="AO866" s="403"/>
      <c r="AP866" s="388"/>
      <c r="AQ866" s="376"/>
      <c r="AR866" s="376"/>
      <c r="AS866" s="376"/>
    </row>
    <row r="867" spans="1:45" outlineLevel="3" x14ac:dyDescent="0.25">
      <c r="A867" s="376"/>
      <c r="B867" s="385"/>
      <c r="C867" s="378">
        <f t="shared" si="270"/>
        <v>4</v>
      </c>
      <c r="D867" s="403"/>
      <c r="E867" s="460"/>
      <c r="F867" s="460"/>
      <c r="G867" s="403"/>
      <c r="H867" s="542" t="s">
        <v>668</v>
      </c>
      <c r="I867" s="543">
        <v>2</v>
      </c>
      <c r="J867" s="543" t="s">
        <v>674</v>
      </c>
      <c r="K867" s="549"/>
      <c r="L867" s="549"/>
      <c r="M867" s="549"/>
      <c r="N867" s="549"/>
      <c r="O867" s="549">
        <v>45</v>
      </c>
      <c r="P867" s="549">
        <v>45</v>
      </c>
      <c r="Q867" s="549">
        <v>45</v>
      </c>
      <c r="R867" s="549">
        <v>47</v>
      </c>
      <c r="S867" s="1104"/>
      <c r="T867" s="1105"/>
      <c r="U867" s="1105"/>
      <c r="V867" s="1105"/>
      <c r="W867" s="1106"/>
      <c r="X867" s="408"/>
      <c r="Y867" s="556">
        <f t="shared" ref="Y867:Y875" si="279">IF(K867="",3650,K867)</f>
        <v>3650</v>
      </c>
      <c r="Z867" s="556">
        <f t="shared" ref="Z867:Z875" si="280">IF(L867="",3650,L867)</f>
        <v>3650</v>
      </c>
      <c r="AA867" s="556">
        <f t="shared" ref="AA867:AA875" si="281">IF(M867="",3650,M867)</f>
        <v>3650</v>
      </c>
      <c r="AB867" s="556">
        <f t="shared" ref="AB867:AB875" si="282">IF(N867="",3650,N867)</f>
        <v>3650</v>
      </c>
      <c r="AC867" s="998">
        <f t="shared" si="275"/>
        <v>45</v>
      </c>
      <c r="AD867" s="998">
        <f t="shared" si="276"/>
        <v>45</v>
      </c>
      <c r="AE867" s="998">
        <f t="shared" si="277"/>
        <v>45</v>
      </c>
      <c r="AF867" s="998">
        <f t="shared" si="278"/>
        <v>47</v>
      </c>
      <c r="AG867" s="548"/>
      <c r="AH867" s="548"/>
      <c r="AI867" s="548"/>
      <c r="AJ867" s="548"/>
      <c r="AK867" s="548"/>
      <c r="AL867" s="548"/>
      <c r="AM867" s="548"/>
      <c r="AN867" s="548"/>
      <c r="AO867" s="403"/>
      <c r="AP867" s="388"/>
      <c r="AQ867" s="376"/>
      <c r="AR867" s="376"/>
      <c r="AS867" s="376"/>
    </row>
    <row r="868" spans="1:45" outlineLevel="3" x14ac:dyDescent="0.25">
      <c r="A868" s="376"/>
      <c r="B868" s="385"/>
      <c r="C868" s="378">
        <f t="shared" si="270"/>
        <v>4</v>
      </c>
      <c r="D868" s="403"/>
      <c r="E868" s="460"/>
      <c r="F868" s="460"/>
      <c r="G868" s="403"/>
      <c r="H868" s="424" t="s">
        <v>670</v>
      </c>
      <c r="I868" s="430"/>
      <c r="J868" s="430" t="s">
        <v>674</v>
      </c>
      <c r="K868" s="549">
        <f>INT(15*30.4/7)</f>
        <v>65</v>
      </c>
      <c r="L868" s="549">
        <f t="shared" ref="L868:N868" si="283">INT(15*30.4/7)</f>
        <v>65</v>
      </c>
      <c r="M868" s="549">
        <f t="shared" si="283"/>
        <v>65</v>
      </c>
      <c r="N868" s="549">
        <f t="shared" si="283"/>
        <v>65</v>
      </c>
      <c r="O868" s="549">
        <v>45</v>
      </c>
      <c r="P868" s="549">
        <v>45</v>
      </c>
      <c r="Q868" s="549">
        <v>45</v>
      </c>
      <c r="R868" s="549">
        <v>47</v>
      </c>
      <c r="S868" s="1104"/>
      <c r="T868" s="1105"/>
      <c r="U868" s="1105"/>
      <c r="V868" s="1105"/>
      <c r="W868" s="1106"/>
      <c r="X868" s="408"/>
      <c r="Y868" s="556">
        <f t="shared" si="279"/>
        <v>65</v>
      </c>
      <c r="Z868" s="556">
        <f t="shared" si="280"/>
        <v>65</v>
      </c>
      <c r="AA868" s="556">
        <f t="shared" si="281"/>
        <v>65</v>
      </c>
      <c r="AB868" s="556">
        <f t="shared" si="282"/>
        <v>65</v>
      </c>
      <c r="AC868" s="998">
        <f t="shared" si="275"/>
        <v>45</v>
      </c>
      <c r="AD868" s="998">
        <f t="shared" si="276"/>
        <v>45</v>
      </c>
      <c r="AE868" s="998">
        <f t="shared" si="277"/>
        <v>45</v>
      </c>
      <c r="AF868" s="998">
        <f t="shared" si="27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0"/>
        <v>4</v>
      </c>
      <c r="D869" s="403"/>
      <c r="E869" s="460"/>
      <c r="F869" s="460"/>
      <c r="G869" s="403"/>
      <c r="H869" s="424" t="s">
        <v>672</v>
      </c>
      <c r="I869" s="430"/>
      <c r="J869" s="430" t="s">
        <v>1142</v>
      </c>
      <c r="K869" s="549"/>
      <c r="L869" s="549"/>
      <c r="M869" s="549"/>
      <c r="N869" s="549"/>
      <c r="O869" s="549"/>
      <c r="P869" s="549"/>
      <c r="Q869" s="549"/>
      <c r="R869" s="549"/>
      <c r="S869" s="1104"/>
      <c r="T869" s="1105"/>
      <c r="U869" s="1105"/>
      <c r="V869" s="1105"/>
      <c r="W869" s="1106"/>
      <c r="X869" s="408"/>
      <c r="Y869" s="556">
        <f t="shared" si="279"/>
        <v>3650</v>
      </c>
      <c r="Z869" s="556">
        <f t="shared" si="280"/>
        <v>3650</v>
      </c>
      <c r="AA869" s="556">
        <f t="shared" si="281"/>
        <v>3650</v>
      </c>
      <c r="AB869" s="556">
        <f t="shared" si="282"/>
        <v>3650</v>
      </c>
      <c r="AC869" s="998">
        <f t="shared" si="275"/>
        <v>1000</v>
      </c>
      <c r="AD869" s="998">
        <f t="shared" si="276"/>
        <v>1000</v>
      </c>
      <c r="AE869" s="998">
        <f t="shared" si="277"/>
        <v>1000</v>
      </c>
      <c r="AF869" s="998">
        <f t="shared" si="27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0"/>
        <v>4</v>
      </c>
      <c r="D870" s="403"/>
      <c r="E870" s="460"/>
      <c r="F870" s="460"/>
      <c r="G870" s="403"/>
      <c r="H870" s="424">
        <v>3</v>
      </c>
      <c r="I870" s="430"/>
      <c r="J870" s="424" t="s">
        <v>671</v>
      </c>
      <c r="K870" s="549"/>
      <c r="L870" s="549"/>
      <c r="M870" s="549"/>
      <c r="N870" s="549"/>
      <c r="O870" s="549"/>
      <c r="P870" s="549"/>
      <c r="Q870" s="549"/>
      <c r="R870" s="549"/>
      <c r="S870" s="1104"/>
      <c r="T870" s="1105"/>
      <c r="U870" s="1105"/>
      <c r="V870" s="1105"/>
      <c r="W870" s="1106"/>
      <c r="X870" s="408"/>
      <c r="Y870" s="556">
        <f t="shared" si="279"/>
        <v>3650</v>
      </c>
      <c r="Z870" s="556">
        <f t="shared" si="280"/>
        <v>3650</v>
      </c>
      <c r="AA870" s="556">
        <f t="shared" si="281"/>
        <v>3650</v>
      </c>
      <c r="AB870" s="556">
        <f t="shared" si="282"/>
        <v>3650</v>
      </c>
      <c r="AC870" s="998">
        <f t="shared" si="275"/>
        <v>1000</v>
      </c>
      <c r="AD870" s="998">
        <f t="shared" si="276"/>
        <v>1000</v>
      </c>
      <c r="AE870" s="998">
        <f t="shared" si="277"/>
        <v>1000</v>
      </c>
      <c r="AF870" s="998">
        <f t="shared" si="27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0"/>
        <v>4</v>
      </c>
      <c r="D871" s="403"/>
      <c r="E871" s="460"/>
      <c r="F871" s="460"/>
      <c r="G871" s="403"/>
      <c r="H871" s="424">
        <v>4</v>
      </c>
      <c r="I871" s="430"/>
      <c r="J871" s="424" t="s">
        <v>671</v>
      </c>
      <c r="K871" s="549"/>
      <c r="L871" s="549"/>
      <c r="M871" s="549"/>
      <c r="N871" s="549"/>
      <c r="O871" s="549"/>
      <c r="P871" s="549"/>
      <c r="Q871" s="549"/>
      <c r="R871" s="549"/>
      <c r="S871" s="1104"/>
      <c r="T871" s="1105"/>
      <c r="U871" s="1105"/>
      <c r="V871" s="1105"/>
      <c r="W871" s="1106"/>
      <c r="X871" s="408"/>
      <c r="Y871" s="556">
        <f t="shared" si="279"/>
        <v>3650</v>
      </c>
      <c r="Z871" s="556">
        <f t="shared" si="280"/>
        <v>3650</v>
      </c>
      <c r="AA871" s="556">
        <f t="shared" si="281"/>
        <v>3650</v>
      </c>
      <c r="AB871" s="556">
        <f t="shared" si="282"/>
        <v>3650</v>
      </c>
      <c r="AC871" s="998">
        <f t="shared" si="275"/>
        <v>1000</v>
      </c>
      <c r="AD871" s="998">
        <f t="shared" si="276"/>
        <v>1000</v>
      </c>
      <c r="AE871" s="998">
        <f t="shared" si="277"/>
        <v>1000</v>
      </c>
      <c r="AF871" s="998">
        <f t="shared" si="27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0"/>
        <v>4</v>
      </c>
      <c r="D872" s="403"/>
      <c r="E872" s="460"/>
      <c r="F872" s="460"/>
      <c r="G872" s="403"/>
      <c r="H872" s="424">
        <v>5</v>
      </c>
      <c r="I872" s="430"/>
      <c r="J872" s="424" t="s">
        <v>671</v>
      </c>
      <c r="K872" s="549"/>
      <c r="L872" s="549"/>
      <c r="M872" s="549"/>
      <c r="N872" s="549"/>
      <c r="O872" s="549"/>
      <c r="P872" s="549"/>
      <c r="Q872" s="549"/>
      <c r="R872" s="549"/>
      <c r="S872" s="1104"/>
      <c r="T872" s="1105"/>
      <c r="U872" s="1105"/>
      <c r="V872" s="1105"/>
      <c r="W872" s="1106"/>
      <c r="X872" s="408"/>
      <c r="Y872" s="556">
        <f t="shared" si="279"/>
        <v>3650</v>
      </c>
      <c r="Z872" s="556">
        <f t="shared" si="280"/>
        <v>3650</v>
      </c>
      <c r="AA872" s="556">
        <f t="shared" si="281"/>
        <v>3650</v>
      </c>
      <c r="AB872" s="556">
        <f t="shared" si="282"/>
        <v>3650</v>
      </c>
      <c r="AC872" s="998">
        <f t="shared" si="275"/>
        <v>1000</v>
      </c>
      <c r="AD872" s="998">
        <f t="shared" si="276"/>
        <v>1000</v>
      </c>
      <c r="AE872" s="998">
        <f t="shared" si="277"/>
        <v>1000</v>
      </c>
      <c r="AF872" s="998">
        <f t="shared" si="27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0"/>
        <v>4</v>
      </c>
      <c r="D873" s="403"/>
      <c r="E873" s="460"/>
      <c r="F873" s="460"/>
      <c r="G873" s="403"/>
      <c r="H873" s="424">
        <v>6</v>
      </c>
      <c r="I873" s="430"/>
      <c r="J873" s="424" t="s">
        <v>671</v>
      </c>
      <c r="K873" s="549"/>
      <c r="L873" s="549"/>
      <c r="M873" s="549"/>
      <c r="N873" s="549"/>
      <c r="O873" s="549"/>
      <c r="P873" s="549"/>
      <c r="Q873" s="549"/>
      <c r="R873" s="549"/>
      <c r="S873" s="1104"/>
      <c r="T873" s="1105"/>
      <c r="U873" s="1105"/>
      <c r="V873" s="1105"/>
      <c r="W873" s="1106"/>
      <c r="X873" s="408"/>
      <c r="Y873" s="556">
        <f t="shared" si="279"/>
        <v>3650</v>
      </c>
      <c r="Z873" s="556">
        <f t="shared" si="280"/>
        <v>3650</v>
      </c>
      <c r="AA873" s="556">
        <f t="shared" si="281"/>
        <v>3650</v>
      </c>
      <c r="AB873" s="556">
        <f t="shared" si="282"/>
        <v>3650</v>
      </c>
      <c r="AC873" s="998">
        <f t="shared" si="275"/>
        <v>1000</v>
      </c>
      <c r="AD873" s="998">
        <f t="shared" si="276"/>
        <v>1000</v>
      </c>
      <c r="AE873" s="998">
        <f t="shared" si="277"/>
        <v>1000</v>
      </c>
      <c r="AF873" s="998">
        <f t="shared" si="27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0"/>
        <v>4</v>
      </c>
      <c r="D874" s="403"/>
      <c r="E874" s="460"/>
      <c r="F874" s="460"/>
      <c r="G874" s="403"/>
      <c r="H874" s="424">
        <v>7</v>
      </c>
      <c r="I874" s="430"/>
      <c r="J874" s="424" t="s">
        <v>671</v>
      </c>
      <c r="K874" s="549"/>
      <c r="L874" s="549"/>
      <c r="M874" s="549"/>
      <c r="N874" s="549"/>
      <c r="O874" s="549"/>
      <c r="P874" s="549"/>
      <c r="Q874" s="549"/>
      <c r="R874" s="549"/>
      <c r="S874" s="1104"/>
      <c r="T874" s="1105"/>
      <c r="U874" s="1105"/>
      <c r="V874" s="1105"/>
      <c r="W874" s="1106"/>
      <c r="X874" s="408"/>
      <c r="Y874" s="556">
        <f t="shared" si="279"/>
        <v>3650</v>
      </c>
      <c r="Z874" s="556">
        <f t="shared" si="280"/>
        <v>3650</v>
      </c>
      <c r="AA874" s="556">
        <f t="shared" si="281"/>
        <v>3650</v>
      </c>
      <c r="AB874" s="556">
        <f t="shared" si="282"/>
        <v>3650</v>
      </c>
      <c r="AC874" s="998">
        <f t="shared" si="275"/>
        <v>1000</v>
      </c>
      <c r="AD874" s="998">
        <f t="shared" si="276"/>
        <v>1000</v>
      </c>
      <c r="AE874" s="998">
        <f t="shared" si="277"/>
        <v>1000</v>
      </c>
      <c r="AF874" s="998">
        <f t="shared" si="27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0"/>
        <v>4</v>
      </c>
      <c r="D875" s="403"/>
      <c r="E875" s="460"/>
      <c r="F875" s="460"/>
      <c r="G875" s="403"/>
      <c r="H875" s="550">
        <v>8</v>
      </c>
      <c r="I875" s="551"/>
      <c r="J875" s="550" t="s">
        <v>671</v>
      </c>
      <c r="K875" s="549"/>
      <c r="L875" s="549"/>
      <c r="M875" s="549"/>
      <c r="N875" s="549"/>
      <c r="O875" s="549"/>
      <c r="P875" s="549"/>
      <c r="Q875" s="549"/>
      <c r="R875" s="549"/>
      <c r="S875" s="1107"/>
      <c r="T875" s="1108"/>
      <c r="U875" s="1108"/>
      <c r="V875" s="1108"/>
      <c r="W875" s="1109"/>
      <c r="X875" s="408"/>
      <c r="Y875" s="556">
        <f t="shared" si="279"/>
        <v>3650</v>
      </c>
      <c r="Z875" s="556">
        <f t="shared" si="280"/>
        <v>3650</v>
      </c>
      <c r="AA875" s="556">
        <f t="shared" si="281"/>
        <v>3650</v>
      </c>
      <c r="AB875" s="556">
        <f t="shared" si="282"/>
        <v>3650</v>
      </c>
      <c r="AC875" s="998">
        <f t="shared" si="275"/>
        <v>1000</v>
      </c>
      <c r="AD875" s="998">
        <f t="shared" si="276"/>
        <v>1000</v>
      </c>
      <c r="AE875" s="998">
        <f t="shared" si="277"/>
        <v>1000</v>
      </c>
      <c r="AF875" s="998">
        <f t="shared" si="278"/>
        <v>1000</v>
      </c>
      <c r="AG875" s="554"/>
      <c r="AH875" s="554"/>
      <c r="AI875" s="554"/>
      <c r="AJ875" s="554"/>
      <c r="AK875" s="554"/>
      <c r="AL875" s="554"/>
      <c r="AM875" s="554"/>
      <c r="AN875" s="554"/>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438</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425</v>
      </c>
      <c r="F885" s="454"/>
      <c r="G885" s="390"/>
      <c r="H885" s="857"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427</v>
      </c>
      <c r="F886" s="457">
        <v>1</v>
      </c>
      <c r="G886" s="394"/>
      <c r="H886" s="395" t="s">
        <v>675</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676</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677</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678</v>
      </c>
      <c r="I891" s="401"/>
      <c r="J891" s="401" t="s">
        <v>679</v>
      </c>
      <c r="K891" s="401" t="s">
        <v>164</v>
      </c>
      <c r="L891" s="401" t="s">
        <v>680</v>
      </c>
      <c r="M891" s="401" t="s">
        <v>681</v>
      </c>
      <c r="N891" s="401" t="s">
        <v>682</v>
      </c>
      <c r="O891" s="401" t="s">
        <v>683</v>
      </c>
      <c r="P891" s="401" t="s">
        <v>684</v>
      </c>
      <c r="Q891" s="557" t="s">
        <v>685</v>
      </c>
      <c r="R891" s="401" t="s">
        <v>686</v>
      </c>
      <c r="S891" s="401" t="s">
        <v>687</v>
      </c>
      <c r="T891" s="401" t="s">
        <v>941</v>
      </c>
      <c r="U891" s="401" t="s">
        <v>640</v>
      </c>
      <c r="V891" s="401" t="s">
        <v>688</v>
      </c>
      <c r="W891" s="401" t="s">
        <v>689</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x14ac:dyDescent="0.25">
      <c r="A892" s="376"/>
      <c r="B892" s="385" t="s">
        <v>431</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outlineLevel="4" x14ac:dyDescent="0.25">
      <c r="A894" s="376"/>
      <c r="B894" s="385" t="s">
        <v>432</v>
      </c>
      <c r="C894" s="378">
        <f>INT(MAX($C$895:$C$1005))+1</f>
        <v>5</v>
      </c>
      <c r="D894" s="403" t="s">
        <v>433</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434</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690</v>
      </c>
      <c r="F896" s="454" t="s">
        <v>691</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84">COUNTIFS($L897:$W897,"-")&lt;&gt;COUNTA($L897:$W897)</f>
        <v>1</v>
      </c>
      <c r="G897" s="403"/>
      <c r="H897" s="561" t="s">
        <v>692</v>
      </c>
      <c r="I897" s="561"/>
      <c r="J897" s="542" t="s">
        <v>693</v>
      </c>
      <c r="K897" s="562" t="str">
        <f>IF(L897&lt;0,"-",IFERROR(DATE(2019,1,($L897)*7+1),"-"))</f>
        <v>-</v>
      </c>
      <c r="L897" s="563" t="s">
        <v>694</v>
      </c>
      <c r="M897" s="563" t="s">
        <v>694</v>
      </c>
      <c r="N897" s="563" t="s">
        <v>694</v>
      </c>
      <c r="O897" s="563" t="s">
        <v>694</v>
      </c>
      <c r="P897" s="563" t="s">
        <v>694</v>
      </c>
      <c r="Q897" s="563" t="s">
        <v>694</v>
      </c>
      <c r="R897" s="563" t="s">
        <v>694</v>
      </c>
      <c r="S897" s="563" t="s">
        <v>694</v>
      </c>
      <c r="T897" s="563" t="s">
        <v>694</v>
      </c>
      <c r="U897" s="563" t="s">
        <v>694</v>
      </c>
      <c r="V897" s="563" t="s">
        <v>694</v>
      </c>
      <c r="W897" s="563" t="s">
        <v>694</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84"/>
        <v>1</v>
      </c>
      <c r="G898" s="403"/>
      <c r="H898" s="1067" t="s">
        <v>695</v>
      </c>
      <c r="I898" s="1068"/>
      <c r="J898" s="565" t="s">
        <v>696</v>
      </c>
      <c r="K898" s="566">
        <f t="shared" ref="K898:K961" si="285">IF(L898&lt;0,"-",IFERROR(DATE(2019,1,($L898)*7+1),"-"))</f>
        <v>43802</v>
      </c>
      <c r="L898" s="450">
        <v>48</v>
      </c>
      <c r="M898" s="567" t="s">
        <v>694</v>
      </c>
      <c r="N898" s="567" t="s">
        <v>694</v>
      </c>
      <c r="O898" s="567" t="s">
        <v>694</v>
      </c>
      <c r="P898" s="567" t="s">
        <v>694</v>
      </c>
      <c r="Q898" s="567" t="s">
        <v>694</v>
      </c>
      <c r="R898" s="567" t="s">
        <v>694</v>
      </c>
      <c r="S898" s="567" t="s">
        <v>694</v>
      </c>
      <c r="T898" s="567" t="s">
        <v>694</v>
      </c>
      <c r="U898" s="567" t="s">
        <v>694</v>
      </c>
      <c r="V898" s="567" t="s">
        <v>694</v>
      </c>
      <c r="W898" s="567"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84"/>
        <v>1</v>
      </c>
      <c r="G899" s="403"/>
      <c r="H899" s="1069"/>
      <c r="I899" s="1070"/>
      <c r="J899" s="565" t="s">
        <v>697</v>
      </c>
      <c r="K899" s="566" t="str">
        <f t="shared" si="285"/>
        <v>-</v>
      </c>
      <c r="L899" s="567" t="s">
        <v>698</v>
      </c>
      <c r="M899" s="450">
        <v>26</v>
      </c>
      <c r="N899" s="567" t="s">
        <v>698</v>
      </c>
      <c r="O899" s="567" t="s">
        <v>698</v>
      </c>
      <c r="P899" s="567" t="s">
        <v>698</v>
      </c>
      <c r="Q899" s="567" t="s">
        <v>698</v>
      </c>
      <c r="R899" s="567" t="s">
        <v>698</v>
      </c>
      <c r="S899" s="567" t="s">
        <v>698</v>
      </c>
      <c r="T899" s="567" t="s">
        <v>698</v>
      </c>
      <c r="U899" s="567" t="s">
        <v>698</v>
      </c>
      <c r="V899" s="567" t="s">
        <v>698</v>
      </c>
      <c r="W899" s="567" t="s">
        <v>698</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84"/>
        <v>1</v>
      </c>
      <c r="G900" s="403"/>
      <c r="H900" s="1071"/>
      <c r="I900" s="1072"/>
      <c r="J900" s="550" t="s">
        <v>699</v>
      </c>
      <c r="K900" s="568" t="str">
        <f t="shared" si="285"/>
        <v>-</v>
      </c>
      <c r="L900" s="565" t="s">
        <v>694</v>
      </c>
      <c r="M900" s="565" t="s">
        <v>694</v>
      </c>
      <c r="N900" s="565" t="s">
        <v>694</v>
      </c>
      <c r="O900" s="565" t="s">
        <v>694</v>
      </c>
      <c r="P900" s="565" t="s">
        <v>694</v>
      </c>
      <c r="Q900" s="565" t="s">
        <v>694</v>
      </c>
      <c r="R900" s="565" t="s">
        <v>694</v>
      </c>
      <c r="S900" s="565" t="s">
        <v>694</v>
      </c>
      <c r="T900" s="565" t="s">
        <v>694</v>
      </c>
      <c r="U900" s="565" t="s">
        <v>694</v>
      </c>
      <c r="V900" s="569" t="s">
        <v>694</v>
      </c>
      <c r="W900" s="569" t="s">
        <v>694</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86">INT($C$885)+3</f>
        <v>4</v>
      </c>
      <c r="D901" s="403"/>
      <c r="E901" s="460">
        <v>1</v>
      </c>
      <c r="F901" s="454" t="b">
        <f t="shared" si="284"/>
        <v>1</v>
      </c>
      <c r="G901" s="403"/>
      <c r="H901" s="561" t="s">
        <v>700</v>
      </c>
      <c r="I901" s="561"/>
      <c r="J901" s="542" t="s">
        <v>693</v>
      </c>
      <c r="K901" s="562" t="str">
        <f t="shared" si="285"/>
        <v>-</v>
      </c>
      <c r="L901" s="563" t="s">
        <v>694</v>
      </c>
      <c r="M901" s="563" t="s">
        <v>694</v>
      </c>
      <c r="N901" s="563" t="s">
        <v>694</v>
      </c>
      <c r="O901" s="563" t="s">
        <v>694</v>
      </c>
      <c r="P901" s="563" t="s">
        <v>694</v>
      </c>
      <c r="Q901" s="563" t="s">
        <v>694</v>
      </c>
      <c r="R901" s="563" t="s">
        <v>694</v>
      </c>
      <c r="S901" s="563" t="s">
        <v>694</v>
      </c>
      <c r="T901" s="563" t="s">
        <v>694</v>
      </c>
      <c r="U901" s="563" t="s">
        <v>694</v>
      </c>
      <c r="V901" s="563" t="s">
        <v>694</v>
      </c>
      <c r="W901" s="563"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86"/>
        <v>4</v>
      </c>
      <c r="D902" s="403"/>
      <c r="E902" s="564">
        <f>E901</f>
        <v>1</v>
      </c>
      <c r="F902" s="454" t="b">
        <f t="shared" si="284"/>
        <v>1</v>
      </c>
      <c r="G902" s="403"/>
      <c r="H902" s="1067" t="s">
        <v>701</v>
      </c>
      <c r="I902" s="1068"/>
      <c r="J902" s="565" t="s">
        <v>696</v>
      </c>
      <c r="K902" s="566">
        <f t="shared" si="285"/>
        <v>43536</v>
      </c>
      <c r="L902" s="450">
        <v>10</v>
      </c>
      <c r="M902" s="567" t="s">
        <v>694</v>
      </c>
      <c r="N902" s="567" t="s">
        <v>694</v>
      </c>
      <c r="O902" s="567" t="s">
        <v>694</v>
      </c>
      <c r="P902" s="567" t="s">
        <v>694</v>
      </c>
      <c r="Q902" s="567" t="s">
        <v>694</v>
      </c>
      <c r="R902" s="567" t="s">
        <v>694</v>
      </c>
      <c r="S902" s="450" t="b">
        <v>1</v>
      </c>
      <c r="T902" s="567" t="s">
        <v>694</v>
      </c>
      <c r="U902" s="567" t="s">
        <v>694</v>
      </c>
      <c r="V902" s="567" t="s">
        <v>694</v>
      </c>
      <c r="W902" s="567"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86"/>
        <v>4</v>
      </c>
      <c r="D903" s="403"/>
      <c r="E903" s="564">
        <f>E902</f>
        <v>1</v>
      </c>
      <c r="F903" s="454" t="b">
        <f t="shared" si="284"/>
        <v>1</v>
      </c>
      <c r="G903" s="403"/>
      <c r="H903" s="1069"/>
      <c r="I903" s="1070"/>
      <c r="J903" s="565" t="s">
        <v>697</v>
      </c>
      <c r="K903" s="566" t="str">
        <f t="shared" si="285"/>
        <v>-</v>
      </c>
      <c r="L903" s="567" t="s">
        <v>698</v>
      </c>
      <c r="M903" s="567" t="s">
        <v>698</v>
      </c>
      <c r="N903" s="567" t="s">
        <v>698</v>
      </c>
      <c r="O903" s="567" t="s">
        <v>698</v>
      </c>
      <c r="P903" s="567" t="s">
        <v>698</v>
      </c>
      <c r="Q903" s="567" t="s">
        <v>698</v>
      </c>
      <c r="R903" s="567" t="s">
        <v>698</v>
      </c>
      <c r="S903" s="567" t="s">
        <v>698</v>
      </c>
      <c r="T903" s="567" t="s">
        <v>698</v>
      </c>
      <c r="U903" s="567" t="s">
        <v>698</v>
      </c>
      <c r="V903" s="567" t="s">
        <v>698</v>
      </c>
      <c r="W903" s="567" t="s">
        <v>698</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86"/>
        <v>4</v>
      </c>
      <c r="D904" s="403"/>
      <c r="E904" s="564">
        <f>E903</f>
        <v>1</v>
      </c>
      <c r="F904" s="454" t="b">
        <f t="shared" si="284"/>
        <v>1</v>
      </c>
      <c r="G904" s="403"/>
      <c r="H904" s="1071"/>
      <c r="I904" s="1072"/>
      <c r="J904" s="550" t="s">
        <v>699</v>
      </c>
      <c r="K904" s="568" t="str">
        <f t="shared" si="285"/>
        <v>-</v>
      </c>
      <c r="L904" s="565" t="s">
        <v>694</v>
      </c>
      <c r="M904" s="565" t="s">
        <v>694</v>
      </c>
      <c r="N904" s="565" t="s">
        <v>694</v>
      </c>
      <c r="O904" s="565" t="s">
        <v>694</v>
      </c>
      <c r="P904" s="565" t="s">
        <v>694</v>
      </c>
      <c r="Q904" s="565" t="s">
        <v>694</v>
      </c>
      <c r="R904" s="565" t="s">
        <v>694</v>
      </c>
      <c r="S904" s="565" t="s">
        <v>694</v>
      </c>
      <c r="T904" s="565" t="s">
        <v>694</v>
      </c>
      <c r="U904" s="565" t="s">
        <v>694</v>
      </c>
      <c r="V904" s="569" t="s">
        <v>694</v>
      </c>
      <c r="W904" s="569" t="s">
        <v>694</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86"/>
        <v>4</v>
      </c>
      <c r="D905" s="403"/>
      <c r="E905" s="460">
        <v>2</v>
      </c>
      <c r="F905" s="454" t="b">
        <f t="shared" si="284"/>
        <v>1</v>
      </c>
      <c r="G905" s="403"/>
      <c r="H905" s="561" t="s">
        <v>702</v>
      </c>
      <c r="I905" s="561"/>
      <c r="J905" s="542" t="s">
        <v>693</v>
      </c>
      <c r="K905" s="562" t="str">
        <f t="shared" si="285"/>
        <v>-</v>
      </c>
      <c r="L905" s="563" t="s">
        <v>694</v>
      </c>
      <c r="M905" s="570">
        <v>42</v>
      </c>
      <c r="N905" s="563" t="s">
        <v>694</v>
      </c>
      <c r="O905" s="563" t="s">
        <v>694</v>
      </c>
      <c r="P905" s="563" t="s">
        <v>694</v>
      </c>
      <c r="Q905" s="563" t="s">
        <v>694</v>
      </c>
      <c r="R905" s="563" t="s">
        <v>694</v>
      </c>
      <c r="S905" s="563" t="s">
        <v>694</v>
      </c>
      <c r="T905" s="563" t="s">
        <v>694</v>
      </c>
      <c r="U905" s="563" t="s">
        <v>694</v>
      </c>
      <c r="V905" s="563" t="s">
        <v>694</v>
      </c>
      <c r="W905" s="563"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86"/>
        <v>4</v>
      </c>
      <c r="D906" s="403"/>
      <c r="E906" s="564">
        <f>E905</f>
        <v>2</v>
      </c>
      <c r="F906" s="454" t="b">
        <f t="shared" si="284"/>
        <v>1</v>
      </c>
      <c r="G906" s="403"/>
      <c r="H906" s="1067" t="s">
        <v>703</v>
      </c>
      <c r="I906" s="1068"/>
      <c r="J906" s="565" t="s">
        <v>696</v>
      </c>
      <c r="K906" s="566">
        <f t="shared" si="285"/>
        <v>43536</v>
      </c>
      <c r="L906" s="450">
        <v>10</v>
      </c>
      <c r="M906" s="567" t="s">
        <v>694</v>
      </c>
      <c r="N906" s="567" t="s">
        <v>694</v>
      </c>
      <c r="O906" s="567" t="s">
        <v>694</v>
      </c>
      <c r="P906" s="567" t="s">
        <v>694</v>
      </c>
      <c r="Q906" s="567" t="s">
        <v>694</v>
      </c>
      <c r="R906" s="567" t="s">
        <v>694</v>
      </c>
      <c r="S906" s="567" t="s">
        <v>694</v>
      </c>
      <c r="T906" s="567" t="s">
        <v>694</v>
      </c>
      <c r="U906" s="567" t="s">
        <v>694</v>
      </c>
      <c r="V906" s="567" t="s">
        <v>694</v>
      </c>
      <c r="W906" s="567"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86"/>
        <v>4</v>
      </c>
      <c r="D907" s="403"/>
      <c r="E907" s="564">
        <f>E906</f>
        <v>2</v>
      </c>
      <c r="F907" s="454" t="b">
        <f t="shared" si="284"/>
        <v>1</v>
      </c>
      <c r="G907" s="403"/>
      <c r="H907" s="1069"/>
      <c r="I907" s="1070"/>
      <c r="J907" s="565" t="s">
        <v>697</v>
      </c>
      <c r="K907" s="566" t="str">
        <f t="shared" si="285"/>
        <v>-</v>
      </c>
      <c r="L907" s="567" t="s">
        <v>698</v>
      </c>
      <c r="M907" s="567" t="s">
        <v>698</v>
      </c>
      <c r="N907" s="567" t="s">
        <v>698</v>
      </c>
      <c r="O907" s="567" t="s">
        <v>698</v>
      </c>
      <c r="P907" s="567" t="s">
        <v>698</v>
      </c>
      <c r="Q907" s="567" t="s">
        <v>698</v>
      </c>
      <c r="R907" s="567" t="s">
        <v>698</v>
      </c>
      <c r="S907" s="567" t="s">
        <v>698</v>
      </c>
      <c r="T907" s="567" t="s">
        <v>698</v>
      </c>
      <c r="U907" s="567" t="s">
        <v>698</v>
      </c>
      <c r="V907" s="567" t="s">
        <v>698</v>
      </c>
      <c r="W907" s="567" t="s">
        <v>698</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86"/>
        <v>4</v>
      </c>
      <c r="D908" s="403"/>
      <c r="E908" s="564">
        <f>E907</f>
        <v>2</v>
      </c>
      <c r="F908" s="454" t="b">
        <f t="shared" si="284"/>
        <v>1</v>
      </c>
      <c r="G908" s="403"/>
      <c r="H908" s="1071"/>
      <c r="I908" s="1072"/>
      <c r="J908" s="550" t="s">
        <v>699</v>
      </c>
      <c r="K908" s="568" t="str">
        <f t="shared" si="285"/>
        <v>-</v>
      </c>
      <c r="L908" s="565" t="s">
        <v>694</v>
      </c>
      <c r="M908" s="565" t="s">
        <v>694</v>
      </c>
      <c r="N908" s="565" t="s">
        <v>694</v>
      </c>
      <c r="O908" s="565" t="s">
        <v>694</v>
      </c>
      <c r="P908" s="565" t="s">
        <v>694</v>
      </c>
      <c r="Q908" s="565" t="s">
        <v>694</v>
      </c>
      <c r="R908" s="565" t="s">
        <v>694</v>
      </c>
      <c r="S908" s="565" t="s">
        <v>694</v>
      </c>
      <c r="T908" s="565" t="s">
        <v>694</v>
      </c>
      <c r="U908" s="565" t="s">
        <v>694</v>
      </c>
      <c r="V908" s="569" t="s">
        <v>694</v>
      </c>
      <c r="W908" s="569" t="s">
        <v>694</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86"/>
        <v>4</v>
      </c>
      <c r="D909" s="403"/>
      <c r="E909" s="460">
        <v>3</v>
      </c>
      <c r="F909" s="454" t="b">
        <f t="shared" si="284"/>
        <v>1</v>
      </c>
      <c r="G909" s="403"/>
      <c r="H909" s="561" t="s">
        <v>704</v>
      </c>
      <c r="I909" s="561"/>
      <c r="J909" s="542" t="s">
        <v>693</v>
      </c>
      <c r="K909" s="562" t="str">
        <f t="shared" si="285"/>
        <v>-</v>
      </c>
      <c r="L909" s="563" t="s">
        <v>694</v>
      </c>
      <c r="M909" s="563" t="s">
        <v>694</v>
      </c>
      <c r="N909" s="563" t="s">
        <v>694</v>
      </c>
      <c r="O909" s="563" t="s">
        <v>694</v>
      </c>
      <c r="P909" s="563" t="s">
        <v>694</v>
      </c>
      <c r="Q909" s="563" t="s">
        <v>694</v>
      </c>
      <c r="R909" s="563" t="s">
        <v>694</v>
      </c>
      <c r="S909" s="563" t="s">
        <v>694</v>
      </c>
      <c r="T909" s="563" t="s">
        <v>694</v>
      </c>
      <c r="U909" s="563" t="s">
        <v>694</v>
      </c>
      <c r="V909" s="563" t="s">
        <v>694</v>
      </c>
      <c r="W909" s="563"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86"/>
        <v>4</v>
      </c>
      <c r="D910" s="403"/>
      <c r="E910" s="564">
        <f>E909</f>
        <v>3</v>
      </c>
      <c r="F910" s="454" t="b">
        <f t="shared" si="284"/>
        <v>1</v>
      </c>
      <c r="G910" s="403"/>
      <c r="H910" s="1067" t="s">
        <v>705</v>
      </c>
      <c r="I910" s="1068"/>
      <c r="J910" s="565" t="s">
        <v>696</v>
      </c>
      <c r="K910" s="566">
        <f t="shared" si="285"/>
        <v>43802</v>
      </c>
      <c r="L910" s="450">
        <v>48</v>
      </c>
      <c r="M910" s="567" t="s">
        <v>694</v>
      </c>
      <c r="N910" s="567" t="s">
        <v>694</v>
      </c>
      <c r="O910" s="567" t="s">
        <v>694</v>
      </c>
      <c r="P910" s="567" t="s">
        <v>694</v>
      </c>
      <c r="Q910" s="567" t="s">
        <v>694</v>
      </c>
      <c r="R910" s="567" t="s">
        <v>694</v>
      </c>
      <c r="S910" s="567" t="s">
        <v>694</v>
      </c>
      <c r="T910" s="567" t="s">
        <v>694</v>
      </c>
      <c r="U910" s="567" t="s">
        <v>694</v>
      </c>
      <c r="V910" s="567" t="s">
        <v>694</v>
      </c>
      <c r="W910" s="567"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86"/>
        <v>4</v>
      </c>
      <c r="D911" s="403"/>
      <c r="E911" s="564">
        <f>E910</f>
        <v>3</v>
      </c>
      <c r="F911" s="454" t="b">
        <f t="shared" si="284"/>
        <v>1</v>
      </c>
      <c r="G911" s="403"/>
      <c r="H911" s="1069"/>
      <c r="I911" s="1070"/>
      <c r="J911" s="565" t="s">
        <v>697</v>
      </c>
      <c r="K911" s="566" t="str">
        <f t="shared" si="285"/>
        <v>-</v>
      </c>
      <c r="L911" s="567" t="s">
        <v>698</v>
      </c>
      <c r="M911" s="450">
        <v>26</v>
      </c>
      <c r="N911" s="567" t="s">
        <v>698</v>
      </c>
      <c r="O911" s="567" t="s">
        <v>698</v>
      </c>
      <c r="P911" s="567" t="s">
        <v>698</v>
      </c>
      <c r="Q911" s="567" t="s">
        <v>698</v>
      </c>
      <c r="R911" s="567" t="s">
        <v>698</v>
      </c>
      <c r="S911" s="567" t="s">
        <v>698</v>
      </c>
      <c r="T911" s="567" t="s">
        <v>698</v>
      </c>
      <c r="U911" s="567" t="s">
        <v>698</v>
      </c>
      <c r="V911" s="567" t="s">
        <v>698</v>
      </c>
      <c r="W911" s="567" t="s">
        <v>698</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86"/>
        <v>4</v>
      </c>
      <c r="D912" s="403"/>
      <c r="E912" s="564">
        <f>E911</f>
        <v>3</v>
      </c>
      <c r="F912" s="454" t="b">
        <f t="shared" si="284"/>
        <v>1</v>
      </c>
      <c r="G912" s="403"/>
      <c r="H912" s="1071"/>
      <c r="I912" s="1072"/>
      <c r="J912" s="550" t="s">
        <v>699</v>
      </c>
      <c r="K912" s="568" t="str">
        <f t="shared" si="285"/>
        <v>-</v>
      </c>
      <c r="L912" s="565" t="s">
        <v>694</v>
      </c>
      <c r="M912" s="565" t="s">
        <v>694</v>
      </c>
      <c r="N912" s="565" t="s">
        <v>694</v>
      </c>
      <c r="O912" s="565" t="s">
        <v>694</v>
      </c>
      <c r="P912" s="565" t="s">
        <v>694</v>
      </c>
      <c r="Q912" s="565" t="s">
        <v>694</v>
      </c>
      <c r="R912" s="565" t="s">
        <v>694</v>
      </c>
      <c r="S912" s="565" t="s">
        <v>694</v>
      </c>
      <c r="T912" s="565" t="s">
        <v>694</v>
      </c>
      <c r="U912" s="565" t="s">
        <v>694</v>
      </c>
      <c r="V912" s="569" t="s">
        <v>694</v>
      </c>
      <c r="W912" s="569" t="s">
        <v>694</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86"/>
        <v>4</v>
      </c>
      <c r="D913" s="403"/>
      <c r="E913" s="460">
        <v>4</v>
      </c>
      <c r="F913" s="454" t="b">
        <f t="shared" si="284"/>
        <v>1</v>
      </c>
      <c r="G913" s="403"/>
      <c r="H913" s="561" t="s">
        <v>706</v>
      </c>
      <c r="I913" s="561"/>
      <c r="J913" s="542" t="s">
        <v>693</v>
      </c>
      <c r="K913" s="562" t="str">
        <f t="shared" si="285"/>
        <v>-</v>
      </c>
      <c r="L913" s="563" t="s">
        <v>694</v>
      </c>
      <c r="M913" s="563" t="s">
        <v>694</v>
      </c>
      <c r="N913" s="563" t="s">
        <v>694</v>
      </c>
      <c r="O913" s="563" t="s">
        <v>694</v>
      </c>
      <c r="P913" s="563" t="s">
        <v>694</v>
      </c>
      <c r="Q913" s="563" t="s">
        <v>694</v>
      </c>
      <c r="R913" s="563" t="s">
        <v>694</v>
      </c>
      <c r="S913" s="563" t="s">
        <v>694</v>
      </c>
      <c r="T913" s="563" t="s">
        <v>694</v>
      </c>
      <c r="U913" s="563" t="s">
        <v>694</v>
      </c>
      <c r="V913" s="563" t="s">
        <v>694</v>
      </c>
      <c r="W913" s="563"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86"/>
        <v>4</v>
      </c>
      <c r="D914" s="403"/>
      <c r="E914" s="564">
        <f>E913</f>
        <v>4</v>
      </c>
      <c r="F914" s="454" t="b">
        <f t="shared" si="284"/>
        <v>1</v>
      </c>
      <c r="G914" s="403"/>
      <c r="H914" s="1067" t="s">
        <v>707</v>
      </c>
      <c r="I914" s="1068"/>
      <c r="J914" s="565" t="s">
        <v>696</v>
      </c>
      <c r="K914" s="566">
        <f t="shared" si="285"/>
        <v>43802</v>
      </c>
      <c r="L914" s="450">
        <v>48</v>
      </c>
      <c r="M914" s="567" t="s">
        <v>694</v>
      </c>
      <c r="N914" s="567" t="s">
        <v>694</v>
      </c>
      <c r="O914" s="567" t="s">
        <v>694</v>
      </c>
      <c r="P914" s="567" t="s">
        <v>694</v>
      </c>
      <c r="Q914" s="567" t="s">
        <v>694</v>
      </c>
      <c r="R914" s="567" t="s">
        <v>694</v>
      </c>
      <c r="S914" s="567" t="s">
        <v>694</v>
      </c>
      <c r="T914" s="567" t="s">
        <v>694</v>
      </c>
      <c r="U914" s="567" t="s">
        <v>694</v>
      </c>
      <c r="V914" s="567" t="s">
        <v>694</v>
      </c>
      <c r="W914" s="567"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86"/>
        <v>4</v>
      </c>
      <c r="D915" s="403"/>
      <c r="E915" s="564">
        <f>E914</f>
        <v>4</v>
      </c>
      <c r="F915" s="454" t="b">
        <f t="shared" si="284"/>
        <v>1</v>
      </c>
      <c r="G915" s="403"/>
      <c r="H915" s="1069"/>
      <c r="I915" s="1070"/>
      <c r="J915" s="565" t="s">
        <v>697</v>
      </c>
      <c r="K915" s="566" t="str">
        <f t="shared" si="285"/>
        <v>-</v>
      </c>
      <c r="L915" s="567" t="s">
        <v>698</v>
      </c>
      <c r="M915" s="450">
        <v>34</v>
      </c>
      <c r="N915" s="567" t="s">
        <v>698</v>
      </c>
      <c r="O915" s="567" t="s">
        <v>698</v>
      </c>
      <c r="P915" s="567" t="s">
        <v>698</v>
      </c>
      <c r="Q915" s="567" t="s">
        <v>698</v>
      </c>
      <c r="R915" s="567" t="s">
        <v>698</v>
      </c>
      <c r="S915" s="567" t="s">
        <v>698</v>
      </c>
      <c r="T915" s="567" t="s">
        <v>698</v>
      </c>
      <c r="U915" s="567" t="s">
        <v>698</v>
      </c>
      <c r="V915" s="567" t="s">
        <v>698</v>
      </c>
      <c r="W915" s="567" t="s">
        <v>698</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86"/>
        <v>4</v>
      </c>
      <c r="D916" s="403"/>
      <c r="E916" s="564">
        <f>E915</f>
        <v>4</v>
      </c>
      <c r="F916" s="454" t="b">
        <f t="shared" si="284"/>
        <v>1</v>
      </c>
      <c r="G916" s="403"/>
      <c r="H916" s="1071"/>
      <c r="I916" s="1072"/>
      <c r="J916" s="550" t="s">
        <v>699</v>
      </c>
      <c r="K916" s="568" t="str">
        <f t="shared" si="285"/>
        <v>-</v>
      </c>
      <c r="L916" s="565" t="s">
        <v>694</v>
      </c>
      <c r="M916" s="565" t="s">
        <v>694</v>
      </c>
      <c r="N916" s="565" t="s">
        <v>694</v>
      </c>
      <c r="O916" s="565" t="s">
        <v>694</v>
      </c>
      <c r="P916" s="565" t="s">
        <v>694</v>
      </c>
      <c r="Q916" s="565" t="s">
        <v>694</v>
      </c>
      <c r="R916" s="565" t="s">
        <v>694</v>
      </c>
      <c r="S916" s="565" t="s">
        <v>694</v>
      </c>
      <c r="T916" s="565" t="s">
        <v>694</v>
      </c>
      <c r="U916" s="565" t="s">
        <v>694</v>
      </c>
      <c r="V916" s="569" t="s">
        <v>694</v>
      </c>
      <c r="W916" s="569" t="s">
        <v>694</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86"/>
        <v>4</v>
      </c>
      <c r="D917" s="403"/>
      <c r="E917" s="460">
        <v>5</v>
      </c>
      <c r="F917" s="454" t="b">
        <f t="shared" si="284"/>
        <v>1</v>
      </c>
      <c r="G917" s="403"/>
      <c r="H917" s="561" t="s">
        <v>708</v>
      </c>
      <c r="I917" s="561"/>
      <c r="J917" s="542" t="s">
        <v>693</v>
      </c>
      <c r="K917" s="562" t="str">
        <f t="shared" si="285"/>
        <v>-</v>
      </c>
      <c r="L917" s="571">
        <v>-1</v>
      </c>
      <c r="M917" s="563" t="s">
        <v>694</v>
      </c>
      <c r="N917" s="563" t="s">
        <v>694</v>
      </c>
      <c r="O917" s="563" t="s">
        <v>694</v>
      </c>
      <c r="P917" s="563" t="s">
        <v>694</v>
      </c>
      <c r="Q917" s="563" t="s">
        <v>694</v>
      </c>
      <c r="R917" s="563" t="s">
        <v>694</v>
      </c>
      <c r="S917" s="563" t="s">
        <v>694</v>
      </c>
      <c r="T917" s="563" t="s">
        <v>694</v>
      </c>
      <c r="U917" s="563" t="s">
        <v>694</v>
      </c>
      <c r="V917" s="563" t="s">
        <v>694</v>
      </c>
      <c r="W917" s="563"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86"/>
        <v>4</v>
      </c>
      <c r="D918" s="403"/>
      <c r="E918" s="564">
        <f>E917</f>
        <v>5</v>
      </c>
      <c r="F918" s="454" t="b">
        <f t="shared" si="284"/>
        <v>1</v>
      </c>
      <c r="G918" s="403"/>
      <c r="H918" s="1067"/>
      <c r="I918" s="1068"/>
      <c r="J918" s="565" t="s">
        <v>696</v>
      </c>
      <c r="K918" s="566" t="str">
        <f t="shared" si="285"/>
        <v>-</v>
      </c>
      <c r="L918" s="567" t="s">
        <v>694</v>
      </c>
      <c r="M918" s="567" t="s">
        <v>694</v>
      </c>
      <c r="N918" s="567" t="s">
        <v>694</v>
      </c>
      <c r="O918" s="567" t="s">
        <v>694</v>
      </c>
      <c r="P918" s="567" t="s">
        <v>694</v>
      </c>
      <c r="Q918" s="567" t="s">
        <v>694</v>
      </c>
      <c r="R918" s="567" t="s">
        <v>694</v>
      </c>
      <c r="S918" s="567" t="s">
        <v>694</v>
      </c>
      <c r="T918" s="567" t="s">
        <v>694</v>
      </c>
      <c r="U918" s="567" t="s">
        <v>694</v>
      </c>
      <c r="V918" s="567" t="s">
        <v>694</v>
      </c>
      <c r="W918" s="567"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86"/>
        <v>4</v>
      </c>
      <c r="D919" s="403"/>
      <c r="E919" s="564">
        <f>E918</f>
        <v>5</v>
      </c>
      <c r="F919" s="454" t="b">
        <f t="shared" si="284"/>
        <v>1</v>
      </c>
      <c r="G919" s="403"/>
      <c r="H919" s="1069"/>
      <c r="I919" s="1070"/>
      <c r="J919" s="565" t="s">
        <v>697</v>
      </c>
      <c r="K919" s="566" t="str">
        <f t="shared" si="285"/>
        <v>-</v>
      </c>
      <c r="L919" s="567" t="s">
        <v>698</v>
      </c>
      <c r="M919" s="567" t="s">
        <v>698</v>
      </c>
      <c r="N919" s="567" t="s">
        <v>698</v>
      </c>
      <c r="O919" s="567" t="s">
        <v>698</v>
      </c>
      <c r="P919" s="567" t="s">
        <v>698</v>
      </c>
      <c r="Q919" s="567" t="s">
        <v>698</v>
      </c>
      <c r="R919" s="567" t="s">
        <v>698</v>
      </c>
      <c r="S919" s="567" t="s">
        <v>698</v>
      </c>
      <c r="T919" s="567" t="s">
        <v>698</v>
      </c>
      <c r="U919" s="567" t="s">
        <v>698</v>
      </c>
      <c r="V919" s="567" t="s">
        <v>698</v>
      </c>
      <c r="W919" s="567" t="s">
        <v>698</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86"/>
        <v>4</v>
      </c>
      <c r="D920" s="403"/>
      <c r="E920" s="564">
        <f>E919</f>
        <v>5</v>
      </c>
      <c r="F920" s="454" t="b">
        <f t="shared" si="284"/>
        <v>1</v>
      </c>
      <c r="G920" s="403"/>
      <c r="H920" s="1071"/>
      <c r="I920" s="1072"/>
      <c r="J920" s="550" t="s">
        <v>699</v>
      </c>
      <c r="K920" s="568" t="str">
        <f t="shared" si="285"/>
        <v>-</v>
      </c>
      <c r="L920" s="565" t="s">
        <v>694</v>
      </c>
      <c r="M920" s="565" t="s">
        <v>694</v>
      </c>
      <c r="N920" s="565" t="s">
        <v>694</v>
      </c>
      <c r="O920" s="565" t="s">
        <v>694</v>
      </c>
      <c r="P920" s="565" t="s">
        <v>694</v>
      </c>
      <c r="Q920" s="565" t="s">
        <v>694</v>
      </c>
      <c r="R920" s="565" t="s">
        <v>694</v>
      </c>
      <c r="S920" s="565" t="s">
        <v>694</v>
      </c>
      <c r="T920" s="565" t="s">
        <v>694</v>
      </c>
      <c r="U920" s="565" t="s">
        <v>694</v>
      </c>
      <c r="V920" s="569" t="s">
        <v>694</v>
      </c>
      <c r="W920" s="569" t="s">
        <v>694</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86"/>
        <v>4</v>
      </c>
      <c r="D921" s="403"/>
      <c r="E921" s="460">
        <v>6</v>
      </c>
      <c r="F921" s="454" t="b">
        <f t="shared" si="284"/>
        <v>1</v>
      </c>
      <c r="G921" s="403"/>
      <c r="H921" s="561" t="s">
        <v>709</v>
      </c>
      <c r="I921" s="561"/>
      <c r="J921" s="542" t="s">
        <v>693</v>
      </c>
      <c r="K921" s="562" t="str">
        <f t="shared" si="285"/>
        <v>-</v>
      </c>
      <c r="L921" s="571">
        <v>-1</v>
      </c>
      <c r="M921" s="563" t="s">
        <v>694</v>
      </c>
      <c r="N921" s="563" t="s">
        <v>694</v>
      </c>
      <c r="O921" s="563" t="s">
        <v>694</v>
      </c>
      <c r="P921" s="563" t="s">
        <v>694</v>
      </c>
      <c r="Q921" s="563" t="s">
        <v>694</v>
      </c>
      <c r="R921" s="563" t="s">
        <v>694</v>
      </c>
      <c r="S921" s="563" t="s">
        <v>694</v>
      </c>
      <c r="T921" s="563" t="s">
        <v>694</v>
      </c>
      <c r="U921" s="563" t="s">
        <v>694</v>
      </c>
      <c r="V921" s="563" t="s">
        <v>694</v>
      </c>
      <c r="W921" s="563"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86"/>
        <v>4</v>
      </c>
      <c r="D922" s="403"/>
      <c r="E922" s="564">
        <f>E921</f>
        <v>6</v>
      </c>
      <c r="F922" s="454" t="b">
        <f t="shared" si="284"/>
        <v>1</v>
      </c>
      <c r="G922" s="403"/>
      <c r="H922" s="1067"/>
      <c r="I922" s="1068"/>
      <c r="J922" s="565" t="s">
        <v>696</v>
      </c>
      <c r="K922" s="566" t="str">
        <f t="shared" si="285"/>
        <v>-</v>
      </c>
      <c r="L922" s="567" t="s">
        <v>694</v>
      </c>
      <c r="M922" s="567" t="s">
        <v>694</v>
      </c>
      <c r="N922" s="567" t="s">
        <v>694</v>
      </c>
      <c r="O922" s="567" t="s">
        <v>694</v>
      </c>
      <c r="P922" s="567" t="s">
        <v>694</v>
      </c>
      <c r="Q922" s="567" t="s">
        <v>694</v>
      </c>
      <c r="R922" s="567" t="s">
        <v>694</v>
      </c>
      <c r="S922" s="567" t="s">
        <v>694</v>
      </c>
      <c r="T922" s="567" t="s">
        <v>694</v>
      </c>
      <c r="U922" s="567" t="s">
        <v>694</v>
      </c>
      <c r="V922" s="567" t="s">
        <v>694</v>
      </c>
      <c r="W922" s="567"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86"/>
        <v>4</v>
      </c>
      <c r="D923" s="403"/>
      <c r="E923" s="564">
        <f>E922</f>
        <v>6</v>
      </c>
      <c r="F923" s="454" t="b">
        <f t="shared" si="284"/>
        <v>1</v>
      </c>
      <c r="G923" s="403"/>
      <c r="H923" s="1069"/>
      <c r="I923" s="1070"/>
      <c r="J923" s="565" t="s">
        <v>697</v>
      </c>
      <c r="K923" s="566" t="str">
        <f t="shared" si="285"/>
        <v>-</v>
      </c>
      <c r="L923" s="567" t="s">
        <v>698</v>
      </c>
      <c r="M923" s="567" t="s">
        <v>698</v>
      </c>
      <c r="N923" s="567" t="s">
        <v>698</v>
      </c>
      <c r="O923" s="567" t="s">
        <v>698</v>
      </c>
      <c r="P923" s="567" t="s">
        <v>698</v>
      </c>
      <c r="Q923" s="567" t="s">
        <v>698</v>
      </c>
      <c r="R923" s="567" t="s">
        <v>698</v>
      </c>
      <c r="S923" s="567" t="s">
        <v>698</v>
      </c>
      <c r="T923" s="567" t="s">
        <v>698</v>
      </c>
      <c r="U923" s="567" t="s">
        <v>698</v>
      </c>
      <c r="V923" s="567" t="s">
        <v>698</v>
      </c>
      <c r="W923" s="567" t="s">
        <v>698</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86"/>
        <v>4</v>
      </c>
      <c r="D924" s="403"/>
      <c r="E924" s="564">
        <f>E923</f>
        <v>6</v>
      </c>
      <c r="F924" s="454" t="b">
        <f t="shared" si="284"/>
        <v>1</v>
      </c>
      <c r="G924" s="403"/>
      <c r="H924" s="1071"/>
      <c r="I924" s="1072"/>
      <c r="J924" s="550" t="s">
        <v>699</v>
      </c>
      <c r="K924" s="568" t="str">
        <f t="shared" si="285"/>
        <v>-</v>
      </c>
      <c r="L924" s="565" t="s">
        <v>694</v>
      </c>
      <c r="M924" s="565" t="s">
        <v>694</v>
      </c>
      <c r="N924" s="565" t="s">
        <v>694</v>
      </c>
      <c r="O924" s="565" t="s">
        <v>694</v>
      </c>
      <c r="P924" s="565" t="s">
        <v>694</v>
      </c>
      <c r="Q924" s="565" t="s">
        <v>694</v>
      </c>
      <c r="R924" s="565" t="s">
        <v>694</v>
      </c>
      <c r="S924" s="565" t="s">
        <v>694</v>
      </c>
      <c r="T924" s="565" t="s">
        <v>694</v>
      </c>
      <c r="U924" s="565" t="s">
        <v>694</v>
      </c>
      <c r="V924" s="569" t="s">
        <v>694</v>
      </c>
      <c r="W924" s="569" t="s">
        <v>694</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86"/>
        <v>4</v>
      </c>
      <c r="D925" s="403"/>
      <c r="E925" s="460">
        <v>7</v>
      </c>
      <c r="F925" s="454" t="b">
        <f t="shared" si="284"/>
        <v>1</v>
      </c>
      <c r="G925" s="403"/>
      <c r="H925" s="561" t="s">
        <v>710</v>
      </c>
      <c r="I925" s="561"/>
      <c r="J925" s="542" t="s">
        <v>693</v>
      </c>
      <c r="K925" s="562" t="str">
        <f t="shared" si="285"/>
        <v>-</v>
      </c>
      <c r="L925" s="571">
        <v>-1</v>
      </c>
      <c r="M925" s="563" t="s">
        <v>694</v>
      </c>
      <c r="N925" s="563" t="s">
        <v>694</v>
      </c>
      <c r="O925" s="563" t="s">
        <v>694</v>
      </c>
      <c r="P925" s="563" t="s">
        <v>694</v>
      </c>
      <c r="Q925" s="563" t="s">
        <v>694</v>
      </c>
      <c r="R925" s="563" t="s">
        <v>694</v>
      </c>
      <c r="S925" s="563" t="s">
        <v>694</v>
      </c>
      <c r="T925" s="563" t="s">
        <v>694</v>
      </c>
      <c r="U925" s="563" t="s">
        <v>694</v>
      </c>
      <c r="V925" s="563" t="s">
        <v>694</v>
      </c>
      <c r="W925" s="563"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86"/>
        <v>4</v>
      </c>
      <c r="D926" s="403"/>
      <c r="E926" s="564">
        <f>E925</f>
        <v>7</v>
      </c>
      <c r="F926" s="454" t="b">
        <f t="shared" si="284"/>
        <v>1</v>
      </c>
      <c r="G926" s="403"/>
      <c r="H926" s="1067"/>
      <c r="I926" s="1068"/>
      <c r="J926" s="565" t="s">
        <v>696</v>
      </c>
      <c r="K926" s="566" t="str">
        <f t="shared" si="285"/>
        <v>-</v>
      </c>
      <c r="L926" s="567" t="s">
        <v>694</v>
      </c>
      <c r="M926" s="567" t="s">
        <v>694</v>
      </c>
      <c r="N926" s="567" t="s">
        <v>694</v>
      </c>
      <c r="O926" s="567" t="s">
        <v>694</v>
      </c>
      <c r="P926" s="567" t="s">
        <v>694</v>
      </c>
      <c r="Q926" s="567" t="s">
        <v>694</v>
      </c>
      <c r="R926" s="567" t="s">
        <v>694</v>
      </c>
      <c r="S926" s="567" t="s">
        <v>694</v>
      </c>
      <c r="T926" s="567" t="s">
        <v>694</v>
      </c>
      <c r="U926" s="567" t="s">
        <v>694</v>
      </c>
      <c r="V926" s="567" t="s">
        <v>694</v>
      </c>
      <c r="W926" s="567"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86"/>
        <v>4</v>
      </c>
      <c r="D927" s="403"/>
      <c r="E927" s="564">
        <f>E926</f>
        <v>7</v>
      </c>
      <c r="F927" s="454" t="b">
        <f t="shared" si="284"/>
        <v>1</v>
      </c>
      <c r="G927" s="403"/>
      <c r="H927" s="1069"/>
      <c r="I927" s="1070"/>
      <c r="J927" s="565" t="s">
        <v>697</v>
      </c>
      <c r="K927" s="566" t="str">
        <f t="shared" si="285"/>
        <v>-</v>
      </c>
      <c r="L927" s="567" t="s">
        <v>698</v>
      </c>
      <c r="M927" s="567" t="s">
        <v>698</v>
      </c>
      <c r="N927" s="567" t="s">
        <v>698</v>
      </c>
      <c r="O927" s="567" t="s">
        <v>698</v>
      </c>
      <c r="P927" s="567" t="s">
        <v>698</v>
      </c>
      <c r="Q927" s="567" t="s">
        <v>698</v>
      </c>
      <c r="R927" s="567" t="s">
        <v>698</v>
      </c>
      <c r="S927" s="567" t="s">
        <v>698</v>
      </c>
      <c r="T927" s="567" t="s">
        <v>698</v>
      </c>
      <c r="U927" s="567" t="s">
        <v>698</v>
      </c>
      <c r="V927" s="567" t="s">
        <v>698</v>
      </c>
      <c r="W927" s="567" t="s">
        <v>698</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86"/>
        <v>4</v>
      </c>
      <c r="D928" s="403"/>
      <c r="E928" s="564">
        <f>E927</f>
        <v>7</v>
      </c>
      <c r="F928" s="454" t="b">
        <f t="shared" si="284"/>
        <v>1</v>
      </c>
      <c r="G928" s="403"/>
      <c r="H928" s="1071"/>
      <c r="I928" s="1072"/>
      <c r="J928" s="550" t="s">
        <v>699</v>
      </c>
      <c r="K928" s="568" t="str">
        <f t="shared" si="285"/>
        <v>-</v>
      </c>
      <c r="L928" s="565" t="s">
        <v>694</v>
      </c>
      <c r="M928" s="565" t="s">
        <v>694</v>
      </c>
      <c r="N928" s="565" t="s">
        <v>694</v>
      </c>
      <c r="O928" s="565" t="s">
        <v>694</v>
      </c>
      <c r="P928" s="565" t="s">
        <v>694</v>
      </c>
      <c r="Q928" s="565" t="s">
        <v>694</v>
      </c>
      <c r="R928" s="565" t="s">
        <v>694</v>
      </c>
      <c r="S928" s="565" t="s">
        <v>694</v>
      </c>
      <c r="T928" s="565" t="s">
        <v>694</v>
      </c>
      <c r="U928" s="565" t="s">
        <v>694</v>
      </c>
      <c r="V928" s="569" t="s">
        <v>694</v>
      </c>
      <c r="W928" s="569" t="s">
        <v>694</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86"/>
        <v>4</v>
      </c>
      <c r="D929" s="403"/>
      <c r="E929" s="460">
        <v>8</v>
      </c>
      <c r="F929" s="454" t="b">
        <f t="shared" ref="F929:F960" si="287">COUNTIFS($L929:$W929,"-")&lt;&gt;COUNTA($L929:$W929)</f>
        <v>1</v>
      </c>
      <c r="G929" s="403"/>
      <c r="H929" s="561" t="s">
        <v>1093</v>
      </c>
      <c r="I929" s="561"/>
      <c r="J929" s="542" t="s">
        <v>693</v>
      </c>
      <c r="K929" s="562" t="str">
        <f t="shared" si="285"/>
        <v>-</v>
      </c>
      <c r="L929" s="563" t="s">
        <v>694</v>
      </c>
      <c r="M929" s="563" t="s">
        <v>694</v>
      </c>
      <c r="N929" s="563" t="s">
        <v>694</v>
      </c>
      <c r="O929" s="563" t="s">
        <v>694</v>
      </c>
      <c r="P929" s="563" t="s">
        <v>694</v>
      </c>
      <c r="Q929" s="563" t="s">
        <v>694</v>
      </c>
      <c r="R929" s="563" t="s">
        <v>694</v>
      </c>
      <c r="S929" s="563" t="s">
        <v>694</v>
      </c>
      <c r="T929" s="563" t="s">
        <v>694</v>
      </c>
      <c r="U929" s="563" t="s">
        <v>694</v>
      </c>
      <c r="V929" s="563" t="s">
        <v>694</v>
      </c>
      <c r="W929" s="563"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86"/>
        <v>4</v>
      </c>
      <c r="D930" s="403"/>
      <c r="E930" s="564">
        <f>E929</f>
        <v>8</v>
      </c>
      <c r="F930" s="454" t="b">
        <f t="shared" si="287"/>
        <v>1</v>
      </c>
      <c r="G930" s="403"/>
      <c r="H930" s="1067" t="s">
        <v>1094</v>
      </c>
      <c r="I930" s="1068"/>
      <c r="J930" s="565" t="s">
        <v>696</v>
      </c>
      <c r="K930" s="566" t="str">
        <f t="shared" si="285"/>
        <v>-</v>
      </c>
      <c r="L930" s="567" t="s">
        <v>694</v>
      </c>
      <c r="M930" s="567" t="s">
        <v>694</v>
      </c>
      <c r="N930" s="567" t="s">
        <v>694</v>
      </c>
      <c r="O930" s="567" t="s">
        <v>694</v>
      </c>
      <c r="P930" s="567" t="s">
        <v>694</v>
      </c>
      <c r="Q930" s="450">
        <v>0</v>
      </c>
      <c r="R930" s="567" t="s">
        <v>694</v>
      </c>
      <c r="S930" s="450" t="b">
        <v>1</v>
      </c>
      <c r="T930" s="567" t="s">
        <v>694</v>
      </c>
      <c r="U930" s="567" t="s">
        <v>694</v>
      </c>
      <c r="V930" s="567" t="s">
        <v>694</v>
      </c>
      <c r="W930" s="567"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86"/>
        <v>4</v>
      </c>
      <c r="D931" s="403"/>
      <c r="E931" s="564">
        <f>E930</f>
        <v>8</v>
      </c>
      <c r="F931" s="454" t="b">
        <f t="shared" si="287"/>
        <v>1</v>
      </c>
      <c r="G931" s="403"/>
      <c r="H931" s="1069"/>
      <c r="I931" s="1070"/>
      <c r="J931" s="565" t="s">
        <v>697</v>
      </c>
      <c r="K931" s="566" t="str">
        <f t="shared" si="285"/>
        <v>-</v>
      </c>
      <c r="L931" s="567" t="s">
        <v>698</v>
      </c>
      <c r="M931" s="567" t="s">
        <v>698</v>
      </c>
      <c r="N931" s="567" t="s">
        <v>698</v>
      </c>
      <c r="O931" s="567" t="s">
        <v>698</v>
      </c>
      <c r="P931" s="567" t="s">
        <v>698</v>
      </c>
      <c r="Q931" s="567" t="s">
        <v>698</v>
      </c>
      <c r="R931" s="567" t="s">
        <v>698</v>
      </c>
      <c r="S931" s="567" t="s">
        <v>698</v>
      </c>
      <c r="T931" s="567" t="s">
        <v>698</v>
      </c>
      <c r="U931" s="567" t="s">
        <v>698</v>
      </c>
      <c r="V931" s="567" t="s">
        <v>698</v>
      </c>
      <c r="W931" s="567" t="s">
        <v>698</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86"/>
        <v>4</v>
      </c>
      <c r="D932" s="403"/>
      <c r="E932" s="564">
        <f>E931</f>
        <v>8</v>
      </c>
      <c r="F932" s="454" t="b">
        <f t="shared" si="287"/>
        <v>1</v>
      </c>
      <c r="G932" s="403"/>
      <c r="H932" s="1071"/>
      <c r="I932" s="1072"/>
      <c r="J932" s="550" t="s">
        <v>699</v>
      </c>
      <c r="K932" s="568" t="str">
        <f t="shared" si="285"/>
        <v>-</v>
      </c>
      <c r="L932" s="565" t="s">
        <v>694</v>
      </c>
      <c r="M932" s="565" t="s">
        <v>694</v>
      </c>
      <c r="N932" s="565" t="s">
        <v>694</v>
      </c>
      <c r="O932" s="565" t="s">
        <v>694</v>
      </c>
      <c r="P932" s="565" t="s">
        <v>694</v>
      </c>
      <c r="Q932" s="565" t="s">
        <v>694</v>
      </c>
      <c r="R932" s="565" t="s">
        <v>694</v>
      </c>
      <c r="S932" s="565" t="s">
        <v>694</v>
      </c>
      <c r="T932" s="565" t="s">
        <v>694</v>
      </c>
      <c r="U932" s="565" t="s">
        <v>694</v>
      </c>
      <c r="V932" s="569" t="s">
        <v>694</v>
      </c>
      <c r="W932" s="569" t="s">
        <v>694</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8">INT($C$885)+3</f>
        <v>4</v>
      </c>
      <c r="D933" s="403"/>
      <c r="E933" s="460">
        <v>9</v>
      </c>
      <c r="F933" s="454" t="b">
        <f t="shared" si="287"/>
        <v>1</v>
      </c>
      <c r="G933" s="403"/>
      <c r="H933" s="561" t="s">
        <v>711</v>
      </c>
      <c r="I933" s="561"/>
      <c r="J933" s="542" t="s">
        <v>693</v>
      </c>
      <c r="K933" s="562" t="str">
        <f t="shared" si="285"/>
        <v>-</v>
      </c>
      <c r="L933" s="563" t="s">
        <v>694</v>
      </c>
      <c r="M933" s="563" t="s">
        <v>694</v>
      </c>
      <c r="N933" s="563" t="s">
        <v>694</v>
      </c>
      <c r="O933" s="563" t="s">
        <v>694</v>
      </c>
      <c r="P933" s="563" t="s">
        <v>694</v>
      </c>
      <c r="Q933" s="563" t="s">
        <v>694</v>
      </c>
      <c r="R933" s="563" t="s">
        <v>694</v>
      </c>
      <c r="S933" s="563" t="s">
        <v>694</v>
      </c>
      <c r="T933" s="563" t="s">
        <v>694</v>
      </c>
      <c r="U933" s="563" t="s">
        <v>694</v>
      </c>
      <c r="V933" s="563" t="s">
        <v>694</v>
      </c>
      <c r="W933" s="563"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8"/>
        <v>4</v>
      </c>
      <c r="D934" s="403"/>
      <c r="E934" s="564">
        <f>E933</f>
        <v>9</v>
      </c>
      <c r="F934" s="454" t="b">
        <f t="shared" si="287"/>
        <v>1</v>
      </c>
      <c r="G934" s="403"/>
      <c r="H934" s="1067" t="s">
        <v>1095</v>
      </c>
      <c r="I934" s="1068"/>
      <c r="J934" s="565" t="s">
        <v>696</v>
      </c>
      <c r="K934" s="566" t="str">
        <f t="shared" si="285"/>
        <v>-</v>
      </c>
      <c r="L934" s="567" t="s">
        <v>694</v>
      </c>
      <c r="M934" s="567" t="s">
        <v>694</v>
      </c>
      <c r="N934" s="567" t="s">
        <v>694</v>
      </c>
      <c r="O934" s="567" t="s">
        <v>694</v>
      </c>
      <c r="P934" s="567" t="s">
        <v>694</v>
      </c>
      <c r="Q934" s="1027">
        <f>INT($I$402)+2</f>
        <v>37</v>
      </c>
      <c r="R934" s="567" t="s">
        <v>694</v>
      </c>
      <c r="S934" s="450" t="b">
        <v>1</v>
      </c>
      <c r="T934" s="567">
        <v>1</v>
      </c>
      <c r="U934" s="567" t="s">
        <v>694</v>
      </c>
      <c r="V934" s="567" t="s">
        <v>694</v>
      </c>
      <c r="W934" s="567"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8"/>
        <v>4</v>
      </c>
      <c r="D935" s="403"/>
      <c r="E935" s="564">
        <f>E934</f>
        <v>9</v>
      </c>
      <c r="F935" s="454" t="b">
        <f t="shared" si="287"/>
        <v>1</v>
      </c>
      <c r="G935" s="403"/>
      <c r="H935" s="1069"/>
      <c r="I935" s="1070"/>
      <c r="J935" s="565" t="s">
        <v>697</v>
      </c>
      <c r="K935" s="566" t="str">
        <f t="shared" si="285"/>
        <v>-</v>
      </c>
      <c r="L935" s="567" t="s">
        <v>698</v>
      </c>
      <c r="M935" s="567" t="s">
        <v>698</v>
      </c>
      <c r="N935" s="567" t="s">
        <v>698</v>
      </c>
      <c r="O935" s="567" t="s">
        <v>698</v>
      </c>
      <c r="P935" s="567" t="s">
        <v>698</v>
      </c>
      <c r="Q935" s="567" t="s">
        <v>698</v>
      </c>
      <c r="R935" s="567" t="s">
        <v>698</v>
      </c>
      <c r="S935" s="567" t="s">
        <v>698</v>
      </c>
      <c r="T935" s="567" t="s">
        <v>698</v>
      </c>
      <c r="U935" s="567" t="s">
        <v>698</v>
      </c>
      <c r="V935" s="567" t="s">
        <v>698</v>
      </c>
      <c r="W935" s="567" t="s">
        <v>698</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8"/>
        <v>4</v>
      </c>
      <c r="D936" s="403"/>
      <c r="E936" s="564">
        <f>E935</f>
        <v>9</v>
      </c>
      <c r="F936" s="454" t="b">
        <f t="shared" si="287"/>
        <v>1</v>
      </c>
      <c r="G936" s="403"/>
      <c r="H936" s="1071"/>
      <c r="I936" s="1072"/>
      <c r="J936" s="550" t="s">
        <v>699</v>
      </c>
      <c r="K936" s="568" t="str">
        <f t="shared" si="285"/>
        <v>-</v>
      </c>
      <c r="L936" s="565" t="s">
        <v>694</v>
      </c>
      <c r="M936" s="565" t="s">
        <v>694</v>
      </c>
      <c r="N936" s="565" t="s">
        <v>694</v>
      </c>
      <c r="O936" s="565" t="s">
        <v>694</v>
      </c>
      <c r="P936" s="565" t="s">
        <v>694</v>
      </c>
      <c r="Q936" s="565" t="s">
        <v>694</v>
      </c>
      <c r="R936" s="565" t="s">
        <v>694</v>
      </c>
      <c r="S936" s="565" t="s">
        <v>694</v>
      </c>
      <c r="T936" s="565" t="s">
        <v>694</v>
      </c>
      <c r="U936" s="565" t="s">
        <v>694</v>
      </c>
      <c r="V936" s="569" t="s">
        <v>694</v>
      </c>
      <c r="W936" s="569" t="s">
        <v>694</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8"/>
        <v>4</v>
      </c>
      <c r="D937" s="403"/>
      <c r="E937" s="460">
        <v>10</v>
      </c>
      <c r="F937" s="454" t="b">
        <f t="shared" si="287"/>
        <v>1</v>
      </c>
      <c r="G937" s="403"/>
      <c r="H937" s="561" t="s">
        <v>712</v>
      </c>
      <c r="I937" s="561"/>
      <c r="J937" s="542" t="s">
        <v>693</v>
      </c>
      <c r="K937" s="562" t="str">
        <f t="shared" si="285"/>
        <v>-</v>
      </c>
      <c r="L937" s="563" t="s">
        <v>694</v>
      </c>
      <c r="M937" s="563" t="s">
        <v>694</v>
      </c>
      <c r="N937" s="563" t="s">
        <v>694</v>
      </c>
      <c r="O937" s="563" t="s">
        <v>694</v>
      </c>
      <c r="P937" s="563" t="s">
        <v>694</v>
      </c>
      <c r="Q937" s="563" t="s">
        <v>694</v>
      </c>
      <c r="R937" s="563" t="s">
        <v>694</v>
      </c>
      <c r="S937" s="563" t="s">
        <v>694</v>
      </c>
      <c r="T937" s="563" t="s">
        <v>694</v>
      </c>
      <c r="U937" s="563" t="s">
        <v>694</v>
      </c>
      <c r="V937" s="563" t="s">
        <v>694</v>
      </c>
      <c r="W937" s="563"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8"/>
        <v>4</v>
      </c>
      <c r="D938" s="403"/>
      <c r="E938" s="564">
        <f>E937</f>
        <v>10</v>
      </c>
      <c r="F938" s="454" t="b">
        <f t="shared" si="287"/>
        <v>1</v>
      </c>
      <c r="G938" s="403"/>
      <c r="H938" s="1067" t="s">
        <v>1096</v>
      </c>
      <c r="I938" s="1068"/>
      <c r="J938" s="565" t="s">
        <v>696</v>
      </c>
      <c r="K938" s="566" t="str">
        <f t="shared" si="285"/>
        <v>-</v>
      </c>
      <c r="L938" s="567" t="s">
        <v>694</v>
      </c>
      <c r="M938" s="567" t="s">
        <v>694</v>
      </c>
      <c r="N938" s="567" t="s">
        <v>694</v>
      </c>
      <c r="O938" s="567" t="s">
        <v>694</v>
      </c>
      <c r="P938" s="567" t="s">
        <v>694</v>
      </c>
      <c r="Q938" s="1027">
        <f>INT($I$403)+2</f>
        <v>52</v>
      </c>
      <c r="R938" s="567" t="s">
        <v>694</v>
      </c>
      <c r="S938" s="450" t="b">
        <v>1</v>
      </c>
      <c r="T938" s="567">
        <v>2</v>
      </c>
      <c r="U938" s="567" t="s">
        <v>694</v>
      </c>
      <c r="V938" s="567" t="s">
        <v>694</v>
      </c>
      <c r="W938" s="567"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8"/>
        <v>4</v>
      </c>
      <c r="D939" s="403"/>
      <c r="E939" s="564">
        <f>E938</f>
        <v>10</v>
      </c>
      <c r="F939" s="454" t="b">
        <f t="shared" si="287"/>
        <v>1</v>
      </c>
      <c r="G939" s="403"/>
      <c r="H939" s="1069"/>
      <c r="I939" s="1070"/>
      <c r="J939" s="565" t="s">
        <v>697</v>
      </c>
      <c r="K939" s="566" t="str">
        <f t="shared" si="285"/>
        <v>-</v>
      </c>
      <c r="L939" s="567" t="s">
        <v>698</v>
      </c>
      <c r="M939" s="567" t="s">
        <v>698</v>
      </c>
      <c r="N939" s="567" t="s">
        <v>698</v>
      </c>
      <c r="O939" s="567" t="s">
        <v>698</v>
      </c>
      <c r="P939" s="567" t="s">
        <v>698</v>
      </c>
      <c r="Q939" s="567" t="s">
        <v>698</v>
      </c>
      <c r="R939" s="567" t="s">
        <v>698</v>
      </c>
      <c r="S939" s="567" t="s">
        <v>698</v>
      </c>
      <c r="T939" s="567" t="s">
        <v>698</v>
      </c>
      <c r="U939" s="567" t="s">
        <v>698</v>
      </c>
      <c r="V939" s="567" t="s">
        <v>698</v>
      </c>
      <c r="W939" s="567" t="s">
        <v>698</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8"/>
        <v>4</v>
      </c>
      <c r="D940" s="403"/>
      <c r="E940" s="564">
        <f>E939</f>
        <v>10</v>
      </c>
      <c r="F940" s="454" t="b">
        <f t="shared" si="287"/>
        <v>1</v>
      </c>
      <c r="G940" s="403"/>
      <c r="H940" s="1071"/>
      <c r="I940" s="1072"/>
      <c r="J940" s="550" t="s">
        <v>699</v>
      </c>
      <c r="K940" s="568" t="str">
        <f t="shared" si="285"/>
        <v>-</v>
      </c>
      <c r="L940" s="565" t="s">
        <v>694</v>
      </c>
      <c r="M940" s="565" t="s">
        <v>694</v>
      </c>
      <c r="N940" s="565" t="s">
        <v>694</v>
      </c>
      <c r="O940" s="565" t="s">
        <v>694</v>
      </c>
      <c r="P940" s="565" t="s">
        <v>694</v>
      </c>
      <c r="Q940" s="565" t="s">
        <v>694</v>
      </c>
      <c r="R940" s="565" t="s">
        <v>694</v>
      </c>
      <c r="S940" s="565" t="s">
        <v>694</v>
      </c>
      <c r="T940" s="565" t="s">
        <v>694</v>
      </c>
      <c r="U940" s="565" t="s">
        <v>694</v>
      </c>
      <c r="V940" s="569" t="s">
        <v>694</v>
      </c>
      <c r="W940" s="569" t="s">
        <v>694</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8"/>
        <v>4</v>
      </c>
      <c r="D941" s="403"/>
      <c r="E941" s="460">
        <v>11</v>
      </c>
      <c r="F941" s="454" t="b">
        <f t="shared" si="287"/>
        <v>1</v>
      </c>
      <c r="G941" s="403"/>
      <c r="H941" s="561" t="s">
        <v>713</v>
      </c>
      <c r="I941" s="561"/>
      <c r="J941" s="542" t="s">
        <v>693</v>
      </c>
      <c r="K941" s="562" t="str">
        <f t="shared" si="285"/>
        <v>-</v>
      </c>
      <c r="L941" s="563" t="s">
        <v>694</v>
      </c>
      <c r="M941" s="563" t="s">
        <v>694</v>
      </c>
      <c r="N941" s="563" t="s">
        <v>694</v>
      </c>
      <c r="O941" s="563" t="s">
        <v>694</v>
      </c>
      <c r="P941" s="563" t="s">
        <v>694</v>
      </c>
      <c r="Q941" s="563" t="s">
        <v>694</v>
      </c>
      <c r="R941" s="563" t="s">
        <v>694</v>
      </c>
      <c r="S941" s="563" t="s">
        <v>694</v>
      </c>
      <c r="T941" s="563" t="s">
        <v>694</v>
      </c>
      <c r="U941" s="563" t="s">
        <v>694</v>
      </c>
      <c r="V941" s="563" t="s">
        <v>694</v>
      </c>
      <c r="W941" s="563"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8"/>
        <v>4</v>
      </c>
      <c r="D942" s="403"/>
      <c r="E942" s="564">
        <f>E941</f>
        <v>11</v>
      </c>
      <c r="F942" s="454" t="b">
        <f t="shared" si="287"/>
        <v>1</v>
      </c>
      <c r="G942" s="403"/>
      <c r="H942" s="1067" t="s">
        <v>1096</v>
      </c>
      <c r="I942" s="1068"/>
      <c r="J942" s="565" t="s">
        <v>696</v>
      </c>
      <c r="K942" s="566" t="str">
        <f t="shared" si="285"/>
        <v>-</v>
      </c>
      <c r="L942" s="567" t="s">
        <v>694</v>
      </c>
      <c r="M942" s="567" t="s">
        <v>694</v>
      </c>
      <c r="N942" s="567" t="s">
        <v>694</v>
      </c>
      <c r="O942" s="567" t="s">
        <v>694</v>
      </c>
      <c r="P942" s="567" t="s">
        <v>694</v>
      </c>
      <c r="Q942" s="1027">
        <f>INT($I$404)+2</f>
        <v>52</v>
      </c>
      <c r="R942" s="567" t="s">
        <v>694</v>
      </c>
      <c r="S942" s="450" t="b">
        <v>1</v>
      </c>
      <c r="T942" s="567">
        <v>3</v>
      </c>
      <c r="U942" s="567" t="s">
        <v>694</v>
      </c>
      <c r="V942" s="567" t="s">
        <v>694</v>
      </c>
      <c r="W942" s="567"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8"/>
        <v>4</v>
      </c>
      <c r="D943" s="403"/>
      <c r="E943" s="564">
        <f>E942</f>
        <v>11</v>
      </c>
      <c r="F943" s="454" t="b">
        <f t="shared" si="287"/>
        <v>1</v>
      </c>
      <c r="G943" s="403"/>
      <c r="H943" s="1069"/>
      <c r="I943" s="1070"/>
      <c r="J943" s="565" t="s">
        <v>697</v>
      </c>
      <c r="K943" s="566" t="str">
        <f t="shared" si="285"/>
        <v>-</v>
      </c>
      <c r="L943" s="567" t="s">
        <v>698</v>
      </c>
      <c r="M943" s="567" t="s">
        <v>698</v>
      </c>
      <c r="N943" s="567" t="s">
        <v>698</v>
      </c>
      <c r="O943" s="567" t="s">
        <v>698</v>
      </c>
      <c r="P943" s="567" t="s">
        <v>698</v>
      </c>
      <c r="Q943" s="567" t="s">
        <v>698</v>
      </c>
      <c r="R943" s="567" t="s">
        <v>698</v>
      </c>
      <c r="S943" s="567" t="s">
        <v>698</v>
      </c>
      <c r="T943" s="567" t="s">
        <v>698</v>
      </c>
      <c r="U943" s="567" t="s">
        <v>698</v>
      </c>
      <c r="V943" s="567" t="s">
        <v>698</v>
      </c>
      <c r="W943" s="567" t="s">
        <v>698</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8"/>
        <v>4</v>
      </c>
      <c r="D944" s="403"/>
      <c r="E944" s="564">
        <f>E943</f>
        <v>11</v>
      </c>
      <c r="F944" s="454" t="b">
        <f t="shared" si="287"/>
        <v>1</v>
      </c>
      <c r="G944" s="403"/>
      <c r="H944" s="1071"/>
      <c r="I944" s="1072"/>
      <c r="J944" s="550" t="s">
        <v>699</v>
      </c>
      <c r="K944" s="568" t="str">
        <f t="shared" si="285"/>
        <v>-</v>
      </c>
      <c r="L944" s="565" t="s">
        <v>694</v>
      </c>
      <c r="M944" s="565" t="s">
        <v>694</v>
      </c>
      <c r="N944" s="565" t="s">
        <v>694</v>
      </c>
      <c r="O944" s="565" t="s">
        <v>694</v>
      </c>
      <c r="P944" s="565" t="s">
        <v>694</v>
      </c>
      <c r="Q944" s="565" t="s">
        <v>694</v>
      </c>
      <c r="R944" s="565" t="s">
        <v>694</v>
      </c>
      <c r="S944" s="565" t="s">
        <v>694</v>
      </c>
      <c r="T944" s="565" t="s">
        <v>694</v>
      </c>
      <c r="U944" s="565" t="s">
        <v>694</v>
      </c>
      <c r="V944" s="569" t="s">
        <v>694</v>
      </c>
      <c r="W944" s="569" t="s">
        <v>694</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8"/>
        <v>4</v>
      </c>
      <c r="D945" s="403"/>
      <c r="E945" s="460">
        <v>12</v>
      </c>
      <c r="F945" s="454" t="b">
        <f t="shared" si="287"/>
        <v>1</v>
      </c>
      <c r="G945" s="403"/>
      <c r="H945" s="561" t="s">
        <v>714</v>
      </c>
      <c r="I945" s="561"/>
      <c r="J945" s="542" t="s">
        <v>693</v>
      </c>
      <c r="K945" s="562" t="str">
        <f t="shared" si="285"/>
        <v>-</v>
      </c>
      <c r="L945" s="563" t="s">
        <v>694</v>
      </c>
      <c r="M945" s="563" t="s">
        <v>694</v>
      </c>
      <c r="N945" s="563" t="s">
        <v>694</v>
      </c>
      <c r="O945" s="563" t="s">
        <v>694</v>
      </c>
      <c r="P945" s="563" t="s">
        <v>694</v>
      </c>
      <c r="Q945" s="563" t="s">
        <v>694</v>
      </c>
      <c r="R945" s="563" t="s">
        <v>694</v>
      </c>
      <c r="S945" s="563" t="s">
        <v>694</v>
      </c>
      <c r="T945" s="563" t="s">
        <v>694</v>
      </c>
      <c r="U945" s="563" t="s">
        <v>694</v>
      </c>
      <c r="V945" s="563" t="s">
        <v>694</v>
      </c>
      <c r="W945" s="563"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8"/>
        <v>4</v>
      </c>
      <c r="D946" s="403"/>
      <c r="E946" s="564">
        <f>E945</f>
        <v>12</v>
      </c>
      <c r="F946" s="454" t="b">
        <f t="shared" si="287"/>
        <v>1</v>
      </c>
      <c r="G946" s="403"/>
      <c r="H946" s="1067" t="s">
        <v>1096</v>
      </c>
      <c r="I946" s="1068"/>
      <c r="J946" s="565" t="s">
        <v>696</v>
      </c>
      <c r="K946" s="566" t="str">
        <f t="shared" si="285"/>
        <v>-</v>
      </c>
      <c r="L946" s="567" t="s">
        <v>694</v>
      </c>
      <c r="M946" s="567" t="s">
        <v>694</v>
      </c>
      <c r="N946" s="567" t="s">
        <v>694</v>
      </c>
      <c r="O946" s="567" t="s">
        <v>694</v>
      </c>
      <c r="P946" s="567" t="s">
        <v>694</v>
      </c>
      <c r="Q946" s="1027">
        <f>INT($I$405)+2</f>
        <v>52</v>
      </c>
      <c r="R946" s="567" t="s">
        <v>694</v>
      </c>
      <c r="S946" s="450" t="b">
        <v>1</v>
      </c>
      <c r="T946" s="567">
        <v>4</v>
      </c>
      <c r="U946" s="567" t="s">
        <v>694</v>
      </c>
      <c r="V946" s="567" t="s">
        <v>694</v>
      </c>
      <c r="W946" s="567"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8"/>
        <v>4</v>
      </c>
      <c r="D947" s="403"/>
      <c r="E947" s="564">
        <f>E946</f>
        <v>12</v>
      </c>
      <c r="F947" s="454" t="b">
        <f t="shared" si="287"/>
        <v>1</v>
      </c>
      <c r="G947" s="403"/>
      <c r="H947" s="1069"/>
      <c r="I947" s="1070"/>
      <c r="J947" s="565" t="s">
        <v>697</v>
      </c>
      <c r="K947" s="566" t="str">
        <f t="shared" si="285"/>
        <v>-</v>
      </c>
      <c r="L947" s="567" t="s">
        <v>698</v>
      </c>
      <c r="M947" s="567" t="s">
        <v>698</v>
      </c>
      <c r="N947" s="567" t="s">
        <v>698</v>
      </c>
      <c r="O947" s="567" t="s">
        <v>698</v>
      </c>
      <c r="P947" s="567" t="s">
        <v>698</v>
      </c>
      <c r="Q947" s="567" t="s">
        <v>698</v>
      </c>
      <c r="R947" s="567" t="s">
        <v>698</v>
      </c>
      <c r="S947" s="567" t="s">
        <v>698</v>
      </c>
      <c r="T947" s="567" t="s">
        <v>698</v>
      </c>
      <c r="U947" s="567" t="s">
        <v>698</v>
      </c>
      <c r="V947" s="567" t="s">
        <v>698</v>
      </c>
      <c r="W947" s="567" t="s">
        <v>698</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8"/>
        <v>4</v>
      </c>
      <c r="D948" s="403"/>
      <c r="E948" s="564">
        <f>E947</f>
        <v>12</v>
      </c>
      <c r="F948" s="454" t="b">
        <f t="shared" si="287"/>
        <v>1</v>
      </c>
      <c r="G948" s="403"/>
      <c r="H948" s="1071"/>
      <c r="I948" s="1072"/>
      <c r="J948" s="550" t="s">
        <v>699</v>
      </c>
      <c r="K948" s="568" t="str">
        <f t="shared" si="285"/>
        <v>-</v>
      </c>
      <c r="L948" s="565" t="s">
        <v>694</v>
      </c>
      <c r="M948" s="565" t="s">
        <v>694</v>
      </c>
      <c r="N948" s="565" t="s">
        <v>694</v>
      </c>
      <c r="O948" s="565" t="s">
        <v>694</v>
      </c>
      <c r="P948" s="565" t="s">
        <v>694</v>
      </c>
      <c r="Q948" s="565" t="s">
        <v>694</v>
      </c>
      <c r="R948" s="565" t="s">
        <v>694</v>
      </c>
      <c r="S948" s="565" t="s">
        <v>694</v>
      </c>
      <c r="T948" s="565" t="s">
        <v>694</v>
      </c>
      <c r="U948" s="565" t="s">
        <v>694</v>
      </c>
      <c r="V948" s="569" t="s">
        <v>694</v>
      </c>
      <c r="W948" s="569" t="s">
        <v>694</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8"/>
        <v>4</v>
      </c>
      <c r="D949" s="403"/>
      <c r="E949" s="460">
        <v>13</v>
      </c>
      <c r="F949" s="454" t="b">
        <f t="shared" si="287"/>
        <v>1</v>
      </c>
      <c r="G949" s="403"/>
      <c r="H949" s="561" t="s">
        <v>715</v>
      </c>
      <c r="I949" s="561"/>
      <c r="J949" s="542" t="s">
        <v>693</v>
      </c>
      <c r="K949" s="562" t="str">
        <f t="shared" si="285"/>
        <v>-</v>
      </c>
      <c r="L949" s="571">
        <v>-1</v>
      </c>
      <c r="M949" s="563" t="s">
        <v>694</v>
      </c>
      <c r="N949" s="563" t="s">
        <v>694</v>
      </c>
      <c r="O949" s="563" t="s">
        <v>694</v>
      </c>
      <c r="P949" s="563" t="s">
        <v>694</v>
      </c>
      <c r="Q949" s="563" t="s">
        <v>694</v>
      </c>
      <c r="R949" s="563" t="s">
        <v>694</v>
      </c>
      <c r="S949" s="563" t="s">
        <v>694</v>
      </c>
      <c r="T949" s="563" t="s">
        <v>694</v>
      </c>
      <c r="U949" s="563" t="s">
        <v>694</v>
      </c>
      <c r="V949" s="563" t="s">
        <v>694</v>
      </c>
      <c r="W949" s="563"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8"/>
        <v>4</v>
      </c>
      <c r="D950" s="403"/>
      <c r="E950" s="564">
        <f>E949</f>
        <v>13</v>
      </c>
      <c r="F950" s="454" t="b">
        <f t="shared" si="287"/>
        <v>1</v>
      </c>
      <c r="G950" s="403"/>
      <c r="H950" s="1067" t="s">
        <v>716</v>
      </c>
      <c r="I950" s="1068"/>
      <c r="J950" s="565" t="s">
        <v>696</v>
      </c>
      <c r="K950" s="566" t="str">
        <f t="shared" si="285"/>
        <v>-</v>
      </c>
      <c r="L950" s="567" t="s">
        <v>694</v>
      </c>
      <c r="M950" s="567" t="s">
        <v>694</v>
      </c>
      <c r="N950" s="567" t="s">
        <v>694</v>
      </c>
      <c r="O950" s="567" t="s">
        <v>694</v>
      </c>
      <c r="P950" s="567" t="s">
        <v>694</v>
      </c>
      <c r="Q950" s="450">
        <f>INT(150/7)+2</f>
        <v>23</v>
      </c>
      <c r="R950" s="567" t="s">
        <v>694</v>
      </c>
      <c r="S950" s="450" t="b">
        <v>1</v>
      </c>
      <c r="T950" s="567" t="s">
        <v>694</v>
      </c>
      <c r="U950" s="567" t="s">
        <v>694</v>
      </c>
      <c r="V950" s="567" t="s">
        <v>694</v>
      </c>
      <c r="W950" s="567"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8"/>
        <v>4</v>
      </c>
      <c r="D951" s="403"/>
      <c r="E951" s="564">
        <f>E950</f>
        <v>13</v>
      </c>
      <c r="F951" s="454" t="b">
        <f t="shared" si="287"/>
        <v>1</v>
      </c>
      <c r="G951" s="403"/>
      <c r="H951" s="1069"/>
      <c r="I951" s="1070"/>
      <c r="J951" s="565" t="s">
        <v>697</v>
      </c>
      <c r="K951" s="566" t="str">
        <f t="shared" si="285"/>
        <v>-</v>
      </c>
      <c r="L951" s="567" t="s">
        <v>698</v>
      </c>
      <c r="M951" s="567" t="s">
        <v>698</v>
      </c>
      <c r="N951" s="567" t="s">
        <v>698</v>
      </c>
      <c r="O951" s="567" t="s">
        <v>698</v>
      </c>
      <c r="P951" s="567" t="s">
        <v>698</v>
      </c>
      <c r="Q951" s="567" t="s">
        <v>698</v>
      </c>
      <c r="R951" s="567" t="s">
        <v>698</v>
      </c>
      <c r="S951" s="567" t="s">
        <v>698</v>
      </c>
      <c r="T951" s="567" t="s">
        <v>698</v>
      </c>
      <c r="U951" s="567" t="s">
        <v>698</v>
      </c>
      <c r="V951" s="567" t="s">
        <v>698</v>
      </c>
      <c r="W951" s="567" t="s">
        <v>698</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8"/>
        <v>4</v>
      </c>
      <c r="D952" s="403"/>
      <c r="E952" s="564">
        <f>E951</f>
        <v>13</v>
      </c>
      <c r="F952" s="454" t="b">
        <f t="shared" si="287"/>
        <v>1</v>
      </c>
      <c r="G952" s="403"/>
      <c r="H952" s="1071"/>
      <c r="I952" s="1072"/>
      <c r="J952" s="550" t="s">
        <v>699</v>
      </c>
      <c r="K952" s="568" t="str">
        <f t="shared" si="285"/>
        <v>-</v>
      </c>
      <c r="L952" s="565" t="s">
        <v>694</v>
      </c>
      <c r="M952" s="565" t="s">
        <v>694</v>
      </c>
      <c r="N952" s="565" t="s">
        <v>694</v>
      </c>
      <c r="O952" s="565" t="s">
        <v>694</v>
      </c>
      <c r="P952" s="565" t="s">
        <v>694</v>
      </c>
      <c r="Q952" s="565" t="s">
        <v>694</v>
      </c>
      <c r="R952" s="565" t="s">
        <v>694</v>
      </c>
      <c r="S952" s="565" t="s">
        <v>694</v>
      </c>
      <c r="T952" s="565" t="s">
        <v>694</v>
      </c>
      <c r="U952" s="565" t="s">
        <v>694</v>
      </c>
      <c r="V952" s="569" t="s">
        <v>694</v>
      </c>
      <c r="W952" s="569" t="s">
        <v>694</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8"/>
        <v>4</v>
      </c>
      <c r="D953" s="403"/>
      <c r="E953" s="460">
        <v>14</v>
      </c>
      <c r="F953" s="454" t="b">
        <f t="shared" si="287"/>
        <v>1</v>
      </c>
      <c r="G953" s="403"/>
      <c r="H953" s="561" t="s">
        <v>717</v>
      </c>
      <c r="I953" s="561"/>
      <c r="J953" s="542" t="s">
        <v>693</v>
      </c>
      <c r="K953" s="562" t="str">
        <f t="shared" si="285"/>
        <v>-</v>
      </c>
      <c r="L953" s="563" t="s">
        <v>694</v>
      </c>
      <c r="M953" s="563" t="s">
        <v>694</v>
      </c>
      <c r="N953" s="563" t="s">
        <v>694</v>
      </c>
      <c r="O953" s="563" t="s">
        <v>694</v>
      </c>
      <c r="P953" s="563" t="s">
        <v>694</v>
      </c>
      <c r="Q953" s="563" t="s">
        <v>694</v>
      </c>
      <c r="R953" s="563" t="s">
        <v>694</v>
      </c>
      <c r="S953" s="563" t="s">
        <v>694</v>
      </c>
      <c r="T953" s="563" t="s">
        <v>694</v>
      </c>
      <c r="U953" s="563" t="s">
        <v>694</v>
      </c>
      <c r="V953" s="563" t="s">
        <v>694</v>
      </c>
      <c r="W953" s="563"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8"/>
        <v>4</v>
      </c>
      <c r="D954" s="403"/>
      <c r="E954" s="564">
        <f>E953</f>
        <v>14</v>
      </c>
      <c r="F954" s="454" t="b">
        <f t="shared" si="287"/>
        <v>1</v>
      </c>
      <c r="G954" s="403"/>
      <c r="H954" s="1067" t="s">
        <v>718</v>
      </c>
      <c r="I954" s="1068"/>
      <c r="J954" s="565" t="s">
        <v>696</v>
      </c>
      <c r="K954" s="566" t="str">
        <f t="shared" si="285"/>
        <v>-</v>
      </c>
      <c r="L954" s="567" t="s">
        <v>694</v>
      </c>
      <c r="M954" s="567" t="s">
        <v>694</v>
      </c>
      <c r="N954" s="567" t="s">
        <v>694</v>
      </c>
      <c r="O954" s="567" t="s">
        <v>694</v>
      </c>
      <c r="P954" s="567" t="s">
        <v>694</v>
      </c>
      <c r="Q954" s="450">
        <f>INT(150/7)+2</f>
        <v>23</v>
      </c>
      <c r="R954" s="567" t="s">
        <v>694</v>
      </c>
      <c r="S954" s="450" t="b">
        <v>1</v>
      </c>
      <c r="T954" s="567" t="s">
        <v>694</v>
      </c>
      <c r="U954" s="567" t="s">
        <v>694</v>
      </c>
      <c r="V954" s="567" t="s">
        <v>694</v>
      </c>
      <c r="W954" s="567"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8"/>
        <v>4</v>
      </c>
      <c r="D955" s="403"/>
      <c r="E955" s="564">
        <f>E954</f>
        <v>14</v>
      </c>
      <c r="F955" s="454" t="b">
        <f t="shared" si="287"/>
        <v>1</v>
      </c>
      <c r="G955" s="403"/>
      <c r="H955" s="1069"/>
      <c r="I955" s="1070"/>
      <c r="J955" s="565" t="s">
        <v>697</v>
      </c>
      <c r="K955" s="566" t="str">
        <f t="shared" si="285"/>
        <v>-</v>
      </c>
      <c r="L955" s="567" t="s">
        <v>698</v>
      </c>
      <c r="M955" s="567" t="s">
        <v>698</v>
      </c>
      <c r="N955" s="567" t="s">
        <v>698</v>
      </c>
      <c r="O955" s="567" t="s">
        <v>698</v>
      </c>
      <c r="P955" s="567" t="s">
        <v>698</v>
      </c>
      <c r="Q955" s="567" t="s">
        <v>698</v>
      </c>
      <c r="R955" s="567" t="s">
        <v>698</v>
      </c>
      <c r="S955" s="567" t="s">
        <v>698</v>
      </c>
      <c r="T955" s="567" t="s">
        <v>698</v>
      </c>
      <c r="U955" s="567" t="s">
        <v>698</v>
      </c>
      <c r="V955" s="567" t="s">
        <v>698</v>
      </c>
      <c r="W955" s="567" t="s">
        <v>698</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8"/>
        <v>4</v>
      </c>
      <c r="D956" s="403"/>
      <c r="E956" s="564">
        <f>E955</f>
        <v>14</v>
      </c>
      <c r="F956" s="454" t="b">
        <f t="shared" si="287"/>
        <v>1</v>
      </c>
      <c r="G956" s="403"/>
      <c r="H956" s="1071"/>
      <c r="I956" s="1072"/>
      <c r="J956" s="550" t="s">
        <v>699</v>
      </c>
      <c r="K956" s="568" t="str">
        <f t="shared" si="285"/>
        <v>-</v>
      </c>
      <c r="L956" s="565" t="s">
        <v>694</v>
      </c>
      <c r="M956" s="565" t="s">
        <v>694</v>
      </c>
      <c r="N956" s="565" t="s">
        <v>694</v>
      </c>
      <c r="O956" s="565" t="s">
        <v>694</v>
      </c>
      <c r="P956" s="565" t="s">
        <v>694</v>
      </c>
      <c r="Q956" s="565" t="s">
        <v>694</v>
      </c>
      <c r="R956" s="565" t="s">
        <v>694</v>
      </c>
      <c r="S956" s="565" t="s">
        <v>694</v>
      </c>
      <c r="T956" s="565" t="s">
        <v>694</v>
      </c>
      <c r="U956" s="565" t="s">
        <v>694</v>
      </c>
      <c r="V956" s="569" t="s">
        <v>694</v>
      </c>
      <c r="W956" s="569" t="s">
        <v>694</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8"/>
        <v>4</v>
      </c>
      <c r="D957" s="403"/>
      <c r="E957" s="460">
        <v>15</v>
      </c>
      <c r="F957" s="454" t="b">
        <f t="shared" si="287"/>
        <v>1</v>
      </c>
      <c r="G957" s="403"/>
      <c r="H957" s="561" t="s">
        <v>719</v>
      </c>
      <c r="I957" s="561"/>
      <c r="J957" s="542" t="s">
        <v>693</v>
      </c>
      <c r="K957" s="562" t="str">
        <f t="shared" si="285"/>
        <v>-</v>
      </c>
      <c r="L957" s="563" t="s">
        <v>694</v>
      </c>
      <c r="M957" s="563" t="s">
        <v>694</v>
      </c>
      <c r="N957" s="563" t="s">
        <v>694</v>
      </c>
      <c r="O957" s="563" t="s">
        <v>694</v>
      </c>
      <c r="P957" s="563" t="s">
        <v>694</v>
      </c>
      <c r="Q957" s="563" t="s">
        <v>694</v>
      </c>
      <c r="R957" s="563" t="s">
        <v>694</v>
      </c>
      <c r="S957" s="563" t="s">
        <v>694</v>
      </c>
      <c r="T957" s="563" t="s">
        <v>694</v>
      </c>
      <c r="U957" s="563" t="s">
        <v>694</v>
      </c>
      <c r="V957" s="563" t="s">
        <v>694</v>
      </c>
      <c r="W957" s="563"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8"/>
        <v>4</v>
      </c>
      <c r="D958" s="403"/>
      <c r="E958" s="564">
        <f>E957</f>
        <v>15</v>
      </c>
      <c r="F958" s="454" t="b">
        <f t="shared" si="287"/>
        <v>1</v>
      </c>
      <c r="G958" s="403"/>
      <c r="H958" s="1067" t="s">
        <v>720</v>
      </c>
      <c r="I958" s="1068"/>
      <c r="J958" s="565" t="s">
        <v>696</v>
      </c>
      <c r="K958" s="566" t="str">
        <f t="shared" si="285"/>
        <v>-</v>
      </c>
      <c r="L958" s="567" t="s">
        <v>694</v>
      </c>
      <c r="M958" s="567" t="s">
        <v>694</v>
      </c>
      <c r="N958" s="567" t="s">
        <v>694</v>
      </c>
      <c r="O958" s="567" t="s">
        <v>694</v>
      </c>
      <c r="P958" s="567" t="s">
        <v>694</v>
      </c>
      <c r="Q958" s="450">
        <f>INT(150/7)+2</f>
        <v>23</v>
      </c>
      <c r="R958" s="567" t="s">
        <v>694</v>
      </c>
      <c r="S958" s="450" t="b">
        <v>1</v>
      </c>
      <c r="T958" s="567" t="s">
        <v>694</v>
      </c>
      <c r="U958" s="567" t="s">
        <v>694</v>
      </c>
      <c r="V958" s="567" t="s">
        <v>694</v>
      </c>
      <c r="W958" s="567"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8"/>
        <v>4</v>
      </c>
      <c r="D959" s="403"/>
      <c r="E959" s="564">
        <f>E958</f>
        <v>15</v>
      </c>
      <c r="F959" s="454" t="b">
        <f t="shared" si="287"/>
        <v>1</v>
      </c>
      <c r="G959" s="403"/>
      <c r="H959" s="1069"/>
      <c r="I959" s="1070"/>
      <c r="J959" s="565" t="s">
        <v>697</v>
      </c>
      <c r="K959" s="566" t="str">
        <f t="shared" si="285"/>
        <v>-</v>
      </c>
      <c r="L959" s="567" t="s">
        <v>698</v>
      </c>
      <c r="M959" s="567" t="s">
        <v>698</v>
      </c>
      <c r="N959" s="567" t="s">
        <v>698</v>
      </c>
      <c r="O959" s="567" t="s">
        <v>698</v>
      </c>
      <c r="P959" s="567" t="s">
        <v>698</v>
      </c>
      <c r="Q959" s="567" t="s">
        <v>698</v>
      </c>
      <c r="R959" s="567" t="s">
        <v>698</v>
      </c>
      <c r="S959" s="567" t="s">
        <v>698</v>
      </c>
      <c r="T959" s="567" t="s">
        <v>698</v>
      </c>
      <c r="U959" s="567" t="s">
        <v>698</v>
      </c>
      <c r="V959" s="567" t="s">
        <v>698</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8"/>
        <v>4</v>
      </c>
      <c r="D960" s="403"/>
      <c r="E960" s="564">
        <f>E959</f>
        <v>15</v>
      </c>
      <c r="F960" s="454" t="b">
        <f t="shared" si="287"/>
        <v>1</v>
      </c>
      <c r="G960" s="403"/>
      <c r="H960" s="1071"/>
      <c r="I960" s="1072"/>
      <c r="J960" s="550" t="s">
        <v>699</v>
      </c>
      <c r="K960" s="568" t="str">
        <f t="shared" si="285"/>
        <v>-</v>
      </c>
      <c r="L960" s="565" t="s">
        <v>694</v>
      </c>
      <c r="M960" s="565" t="s">
        <v>694</v>
      </c>
      <c r="N960" s="565" t="s">
        <v>694</v>
      </c>
      <c r="O960" s="565" t="s">
        <v>694</v>
      </c>
      <c r="P960" s="565" t="s">
        <v>694</v>
      </c>
      <c r="Q960" s="565" t="s">
        <v>694</v>
      </c>
      <c r="R960" s="565" t="s">
        <v>694</v>
      </c>
      <c r="S960" s="565" t="s">
        <v>694</v>
      </c>
      <c r="T960" s="565" t="s">
        <v>694</v>
      </c>
      <c r="U960" s="565" t="s">
        <v>694</v>
      </c>
      <c r="V960" s="569" t="s">
        <v>694</v>
      </c>
      <c r="W960" s="569" t="s">
        <v>694</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8"/>
        <v>4</v>
      </c>
      <c r="D961" s="403"/>
      <c r="E961" s="460">
        <v>16</v>
      </c>
      <c r="F961" s="454" t="b">
        <f t="shared" ref="F961:F992" si="289">COUNTIFS($L961:$W961,"-")&lt;&gt;COUNTA($L961:$W961)</f>
        <v>1</v>
      </c>
      <c r="G961" s="403"/>
      <c r="H961" s="561" t="s">
        <v>721</v>
      </c>
      <c r="I961" s="561"/>
      <c r="J961" s="542" t="s">
        <v>693</v>
      </c>
      <c r="K961" s="562" t="str">
        <f t="shared" si="285"/>
        <v>-</v>
      </c>
      <c r="L961" s="563" t="s">
        <v>694</v>
      </c>
      <c r="M961" s="563" t="s">
        <v>694</v>
      </c>
      <c r="N961" s="563" t="s">
        <v>694</v>
      </c>
      <c r="O961" s="563" t="s">
        <v>694</v>
      </c>
      <c r="P961" s="563" t="s">
        <v>694</v>
      </c>
      <c r="Q961" s="563" t="s">
        <v>694</v>
      </c>
      <c r="R961" s="563" t="s">
        <v>694</v>
      </c>
      <c r="S961" s="563" t="s">
        <v>694</v>
      </c>
      <c r="T961" s="563" t="s">
        <v>694</v>
      </c>
      <c r="U961" s="563" t="s">
        <v>694</v>
      </c>
      <c r="V961" s="563" t="s">
        <v>694</v>
      </c>
      <c r="W961" s="563"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8"/>
        <v>4</v>
      </c>
      <c r="D962" s="403"/>
      <c r="E962" s="564">
        <f>E961</f>
        <v>16</v>
      </c>
      <c r="F962" s="454" t="b">
        <f t="shared" si="289"/>
        <v>1</v>
      </c>
      <c r="G962" s="403"/>
      <c r="H962" s="1067"/>
      <c r="I962" s="1068"/>
      <c r="J962" s="565" t="s">
        <v>696</v>
      </c>
      <c r="K962" s="566" t="str">
        <f t="shared" ref="K962:K1004" si="290">IF(L962&lt;0,"-",IFERROR(DATE(2019,1,($L962)*7+1),"-"))</f>
        <v>-</v>
      </c>
      <c r="L962" s="567" t="s">
        <v>694</v>
      </c>
      <c r="M962" s="567" t="s">
        <v>694</v>
      </c>
      <c r="N962" s="567" t="s">
        <v>694</v>
      </c>
      <c r="O962" s="567" t="s">
        <v>694</v>
      </c>
      <c r="P962" s="567" t="s">
        <v>694</v>
      </c>
      <c r="Q962" s="567" t="s">
        <v>694</v>
      </c>
      <c r="R962" s="450">
        <v>0</v>
      </c>
      <c r="S962" s="450" t="b">
        <v>1</v>
      </c>
      <c r="T962" s="567" t="s">
        <v>694</v>
      </c>
      <c r="U962" s="567" t="s">
        <v>694</v>
      </c>
      <c r="V962" s="567" t="s">
        <v>694</v>
      </c>
      <c r="W962" s="567"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8"/>
        <v>4</v>
      </c>
      <c r="D963" s="403"/>
      <c r="E963" s="564">
        <f>E962</f>
        <v>16</v>
      </c>
      <c r="F963" s="454" t="b">
        <f t="shared" si="289"/>
        <v>1</v>
      </c>
      <c r="G963" s="403"/>
      <c r="H963" s="1069"/>
      <c r="I963" s="1070"/>
      <c r="J963" s="565" t="s">
        <v>697</v>
      </c>
      <c r="K963" s="566" t="str">
        <f t="shared" si="290"/>
        <v>-</v>
      </c>
      <c r="L963" s="567" t="s">
        <v>698</v>
      </c>
      <c r="M963" s="567" t="s">
        <v>698</v>
      </c>
      <c r="N963" s="567" t="s">
        <v>698</v>
      </c>
      <c r="O963" s="567" t="s">
        <v>698</v>
      </c>
      <c r="P963" s="567" t="s">
        <v>698</v>
      </c>
      <c r="Q963" s="567" t="s">
        <v>698</v>
      </c>
      <c r="R963" s="567" t="s">
        <v>698</v>
      </c>
      <c r="S963" s="567" t="s">
        <v>698</v>
      </c>
      <c r="T963" s="567" t="s">
        <v>698</v>
      </c>
      <c r="U963" s="567" t="s">
        <v>698</v>
      </c>
      <c r="V963" s="567" t="s">
        <v>698</v>
      </c>
      <c r="W963" s="567" t="s">
        <v>698</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8"/>
        <v>4</v>
      </c>
      <c r="D964" s="403"/>
      <c r="E964" s="564">
        <f>E963</f>
        <v>16</v>
      </c>
      <c r="F964" s="454" t="b">
        <f t="shared" si="289"/>
        <v>1</v>
      </c>
      <c r="G964" s="403"/>
      <c r="H964" s="1071"/>
      <c r="I964" s="1072"/>
      <c r="J964" s="550" t="s">
        <v>699</v>
      </c>
      <c r="K964" s="568" t="str">
        <f t="shared" si="290"/>
        <v>-</v>
      </c>
      <c r="L964" s="565" t="s">
        <v>694</v>
      </c>
      <c r="M964" s="565" t="s">
        <v>694</v>
      </c>
      <c r="N964" s="565" t="s">
        <v>694</v>
      </c>
      <c r="O964" s="565" t="s">
        <v>694</v>
      </c>
      <c r="P964" s="565" t="s">
        <v>694</v>
      </c>
      <c r="Q964" s="565" t="s">
        <v>694</v>
      </c>
      <c r="R964" s="565" t="s">
        <v>694</v>
      </c>
      <c r="S964" s="565" t="s">
        <v>694</v>
      </c>
      <c r="T964" s="565" t="s">
        <v>694</v>
      </c>
      <c r="U964" s="565" t="s">
        <v>694</v>
      </c>
      <c r="V964" s="569" t="s">
        <v>694</v>
      </c>
      <c r="W964" s="569" t="s">
        <v>694</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91">INT($C$885)+3</f>
        <v>4</v>
      </c>
      <c r="D965" s="403"/>
      <c r="E965" s="460">
        <v>17</v>
      </c>
      <c r="F965" s="454" t="b">
        <f t="shared" si="289"/>
        <v>1</v>
      </c>
      <c r="G965" s="403"/>
      <c r="H965" s="561" t="s">
        <v>722</v>
      </c>
      <c r="I965" s="561"/>
      <c r="J965" s="542" t="s">
        <v>693</v>
      </c>
      <c r="K965" s="562" t="str">
        <f t="shared" si="290"/>
        <v>-</v>
      </c>
      <c r="L965" s="563" t="s">
        <v>694</v>
      </c>
      <c r="M965" s="570">
        <v>42</v>
      </c>
      <c r="N965" s="563" t="s">
        <v>694</v>
      </c>
      <c r="O965" s="563" t="s">
        <v>694</v>
      </c>
      <c r="P965" s="563" t="s">
        <v>694</v>
      </c>
      <c r="Q965" s="563" t="s">
        <v>694</v>
      </c>
      <c r="R965" s="563" t="s">
        <v>694</v>
      </c>
      <c r="S965" s="563" t="s">
        <v>694</v>
      </c>
      <c r="T965" s="563" t="s">
        <v>694</v>
      </c>
      <c r="U965" s="563" t="s">
        <v>694</v>
      </c>
      <c r="V965" s="563" t="s">
        <v>694</v>
      </c>
      <c r="W965" s="563"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91"/>
        <v>4</v>
      </c>
      <c r="D966" s="403"/>
      <c r="E966" s="564">
        <f>E965</f>
        <v>17</v>
      </c>
      <c r="F966" s="454" t="b">
        <f t="shared" si="289"/>
        <v>1</v>
      </c>
      <c r="G966" s="403"/>
      <c r="H966" s="1067" t="s">
        <v>723</v>
      </c>
      <c r="I966" s="1068"/>
      <c r="J966" s="565" t="s">
        <v>696</v>
      </c>
      <c r="K966" s="566" t="str">
        <f t="shared" si="290"/>
        <v>-</v>
      </c>
      <c r="L966" s="567" t="s">
        <v>694</v>
      </c>
      <c r="M966" s="567" t="s">
        <v>694</v>
      </c>
      <c r="N966" s="567" t="s">
        <v>694</v>
      </c>
      <c r="O966" s="567" t="s">
        <v>694</v>
      </c>
      <c r="P966" s="567" t="s">
        <v>694</v>
      </c>
      <c r="Q966" s="567" t="s">
        <v>694</v>
      </c>
      <c r="R966" s="450">
        <v>0</v>
      </c>
      <c r="S966" s="567" t="s">
        <v>694</v>
      </c>
      <c r="T966" s="567" t="s">
        <v>694</v>
      </c>
      <c r="U966" s="567" t="s">
        <v>694</v>
      </c>
      <c r="V966" s="567" t="s">
        <v>694</v>
      </c>
      <c r="W966" s="567"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91"/>
        <v>4</v>
      </c>
      <c r="D967" s="403"/>
      <c r="E967" s="564">
        <f>E966</f>
        <v>17</v>
      </c>
      <c r="F967" s="454" t="b">
        <f t="shared" si="289"/>
        <v>1</v>
      </c>
      <c r="G967" s="403"/>
      <c r="H967" s="1069"/>
      <c r="I967" s="1070"/>
      <c r="J967" s="565" t="s">
        <v>697</v>
      </c>
      <c r="K967" s="566" t="str">
        <f t="shared" si="290"/>
        <v>-</v>
      </c>
      <c r="L967" s="567" t="s">
        <v>698</v>
      </c>
      <c r="M967" s="567" t="s">
        <v>698</v>
      </c>
      <c r="N967" s="567" t="s">
        <v>698</v>
      </c>
      <c r="O967" s="567" t="s">
        <v>698</v>
      </c>
      <c r="P967" s="567" t="s">
        <v>698</v>
      </c>
      <c r="Q967" s="567" t="s">
        <v>698</v>
      </c>
      <c r="R967" s="567" t="s">
        <v>698</v>
      </c>
      <c r="S967" s="567" t="s">
        <v>698</v>
      </c>
      <c r="T967" s="567" t="s">
        <v>698</v>
      </c>
      <c r="U967" s="567" t="s">
        <v>698</v>
      </c>
      <c r="V967" s="567" t="s">
        <v>698</v>
      </c>
      <c r="W967" s="567" t="s">
        <v>698</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91"/>
        <v>4</v>
      </c>
      <c r="D968" s="403"/>
      <c r="E968" s="564">
        <f>E967</f>
        <v>17</v>
      </c>
      <c r="F968" s="454" t="b">
        <f t="shared" si="289"/>
        <v>1</v>
      </c>
      <c r="G968" s="403"/>
      <c r="H968" s="1071"/>
      <c r="I968" s="1072"/>
      <c r="J968" s="550" t="s">
        <v>699</v>
      </c>
      <c r="K968" s="568" t="str">
        <f t="shared" si="290"/>
        <v>-</v>
      </c>
      <c r="L968" s="565" t="s">
        <v>694</v>
      </c>
      <c r="M968" s="565" t="s">
        <v>694</v>
      </c>
      <c r="N968" s="565" t="s">
        <v>694</v>
      </c>
      <c r="O968" s="565" t="s">
        <v>694</v>
      </c>
      <c r="P968" s="565" t="s">
        <v>694</v>
      </c>
      <c r="Q968" s="565" t="s">
        <v>694</v>
      </c>
      <c r="R968" s="565" t="s">
        <v>694</v>
      </c>
      <c r="S968" s="565" t="s">
        <v>694</v>
      </c>
      <c r="T968" s="565" t="s">
        <v>694</v>
      </c>
      <c r="U968" s="565" t="s">
        <v>694</v>
      </c>
      <c r="V968" s="569" t="s">
        <v>694</v>
      </c>
      <c r="W968" s="569" t="s">
        <v>694</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91"/>
        <v>4</v>
      </c>
      <c r="D969" s="403"/>
      <c r="E969" s="460">
        <v>18</v>
      </c>
      <c r="F969" s="454" t="b">
        <f t="shared" si="289"/>
        <v>1</v>
      </c>
      <c r="G969" s="403"/>
      <c r="H969" s="561" t="s">
        <v>724</v>
      </c>
      <c r="I969" s="561"/>
      <c r="J969" s="542" t="s">
        <v>693</v>
      </c>
      <c r="K969" s="562" t="str">
        <f t="shared" si="290"/>
        <v>-</v>
      </c>
      <c r="L969" s="563" t="s">
        <v>694</v>
      </c>
      <c r="M969" s="563" t="s">
        <v>694</v>
      </c>
      <c r="N969" s="563" t="s">
        <v>694</v>
      </c>
      <c r="O969" s="563" t="s">
        <v>694</v>
      </c>
      <c r="P969" s="563" t="s">
        <v>694</v>
      </c>
      <c r="Q969" s="563" t="s">
        <v>694</v>
      </c>
      <c r="R969" s="563" t="s">
        <v>694</v>
      </c>
      <c r="S969" s="563" t="s">
        <v>694</v>
      </c>
      <c r="T969" s="563" t="s">
        <v>694</v>
      </c>
      <c r="U969" s="563" t="s">
        <v>694</v>
      </c>
      <c r="V969" s="563" t="s">
        <v>694</v>
      </c>
      <c r="W969" s="563"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91"/>
        <v>4</v>
      </c>
      <c r="D970" s="403"/>
      <c r="E970" s="564">
        <f>E969</f>
        <v>18</v>
      </c>
      <c r="F970" s="454" t="b">
        <f t="shared" si="289"/>
        <v>1</v>
      </c>
      <c r="G970" s="403"/>
      <c r="H970" s="1067" t="s">
        <v>725</v>
      </c>
      <c r="I970" s="1068"/>
      <c r="J970" s="565" t="s">
        <v>696</v>
      </c>
      <c r="K970" s="566" t="str">
        <f t="shared" si="290"/>
        <v>-</v>
      </c>
      <c r="L970" s="567" t="s">
        <v>694</v>
      </c>
      <c r="M970" s="567" t="s">
        <v>694</v>
      </c>
      <c r="N970" s="567" t="s">
        <v>694</v>
      </c>
      <c r="O970" s="450">
        <v>1</v>
      </c>
      <c r="P970" s="567" t="s">
        <v>694</v>
      </c>
      <c r="Q970" s="567" t="s">
        <v>694</v>
      </c>
      <c r="R970" s="567" t="s">
        <v>694</v>
      </c>
      <c r="S970" s="567" t="s">
        <v>694</v>
      </c>
      <c r="T970" s="567" t="s">
        <v>694</v>
      </c>
      <c r="U970" s="567" t="s">
        <v>694</v>
      </c>
      <c r="V970" s="567" t="s">
        <v>694</v>
      </c>
      <c r="W970" s="567"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91"/>
        <v>4</v>
      </c>
      <c r="D971" s="403"/>
      <c r="E971" s="564">
        <f>E970</f>
        <v>18</v>
      </c>
      <c r="F971" s="454" t="b">
        <f t="shared" si="289"/>
        <v>1</v>
      </c>
      <c r="G971" s="403"/>
      <c r="H971" s="1069"/>
      <c r="I971" s="1070"/>
      <c r="J971" s="565" t="s">
        <v>697</v>
      </c>
      <c r="K971" s="566" t="str">
        <f t="shared" si="290"/>
        <v>-</v>
      </c>
      <c r="L971" s="567" t="s">
        <v>698</v>
      </c>
      <c r="M971" s="450">
        <v>38</v>
      </c>
      <c r="N971" s="567" t="s">
        <v>698</v>
      </c>
      <c r="O971" s="567" t="s">
        <v>698</v>
      </c>
      <c r="P971" s="567" t="s">
        <v>698</v>
      </c>
      <c r="Q971" s="567" t="s">
        <v>698</v>
      </c>
      <c r="R971" s="567" t="s">
        <v>698</v>
      </c>
      <c r="S971" s="567" t="s">
        <v>698</v>
      </c>
      <c r="T971" s="567" t="s">
        <v>698</v>
      </c>
      <c r="U971" s="567" t="s">
        <v>698</v>
      </c>
      <c r="V971" s="567" t="s">
        <v>698</v>
      </c>
      <c r="W971" s="567" t="s">
        <v>698</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91"/>
        <v>4</v>
      </c>
      <c r="D972" s="403"/>
      <c r="E972" s="564">
        <f>E971</f>
        <v>18</v>
      </c>
      <c r="F972" s="454" t="b">
        <f t="shared" si="289"/>
        <v>1</v>
      </c>
      <c r="G972" s="403"/>
      <c r="H972" s="1071"/>
      <c r="I972" s="1072"/>
      <c r="J972" s="550" t="s">
        <v>699</v>
      </c>
      <c r="K972" s="568" t="str">
        <f t="shared" si="290"/>
        <v>-</v>
      </c>
      <c r="L972" s="565" t="s">
        <v>694</v>
      </c>
      <c r="M972" s="565" t="s">
        <v>694</v>
      </c>
      <c r="N972" s="565" t="s">
        <v>694</v>
      </c>
      <c r="O972" s="565" t="s">
        <v>694</v>
      </c>
      <c r="P972" s="565" t="s">
        <v>694</v>
      </c>
      <c r="Q972" s="565" t="s">
        <v>694</v>
      </c>
      <c r="R972" s="565" t="s">
        <v>694</v>
      </c>
      <c r="S972" s="565" t="s">
        <v>694</v>
      </c>
      <c r="T972" s="565" t="s">
        <v>694</v>
      </c>
      <c r="U972" s="565" t="s">
        <v>694</v>
      </c>
      <c r="V972" s="569" t="s">
        <v>694</v>
      </c>
      <c r="W972" s="569" t="s">
        <v>694</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91"/>
        <v>4</v>
      </c>
      <c r="D973" s="403"/>
      <c r="E973" s="460">
        <v>19</v>
      </c>
      <c r="F973" s="454" t="b">
        <f t="shared" si="289"/>
        <v>1</v>
      </c>
      <c r="G973" s="403"/>
      <c r="H973" s="561" t="s">
        <v>726</v>
      </c>
      <c r="I973" s="561"/>
      <c r="J973" s="542" t="s">
        <v>693</v>
      </c>
      <c r="K973" s="562" t="str">
        <f t="shared" si="290"/>
        <v>-</v>
      </c>
      <c r="L973" s="563" t="s">
        <v>694</v>
      </c>
      <c r="M973" s="563" t="s">
        <v>694</v>
      </c>
      <c r="N973" s="563" t="s">
        <v>694</v>
      </c>
      <c r="O973" s="563" t="s">
        <v>694</v>
      </c>
      <c r="P973" s="563" t="s">
        <v>694</v>
      </c>
      <c r="Q973" s="563" t="s">
        <v>694</v>
      </c>
      <c r="R973" s="563" t="s">
        <v>694</v>
      </c>
      <c r="S973" s="563" t="s">
        <v>694</v>
      </c>
      <c r="T973" s="563" t="s">
        <v>694</v>
      </c>
      <c r="U973" s="563" t="s">
        <v>694</v>
      </c>
      <c r="V973" s="563" t="s">
        <v>694</v>
      </c>
      <c r="W973" s="563"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91"/>
        <v>4</v>
      </c>
      <c r="D974" s="403"/>
      <c r="E974" s="564">
        <f>E973</f>
        <v>19</v>
      </c>
      <c r="F974" s="454" t="b">
        <f t="shared" si="289"/>
        <v>1</v>
      </c>
      <c r="G974" s="403"/>
      <c r="H974" s="1067" t="s">
        <v>727</v>
      </c>
      <c r="I974" s="1068"/>
      <c r="J974" s="565" t="s">
        <v>696</v>
      </c>
      <c r="K974" s="566">
        <f t="shared" si="290"/>
        <v>43543</v>
      </c>
      <c r="L974" s="450">
        <v>11</v>
      </c>
      <c r="M974" s="567" t="s">
        <v>694</v>
      </c>
      <c r="N974" s="567" t="s">
        <v>694</v>
      </c>
      <c r="O974" s="567" t="s">
        <v>694</v>
      </c>
      <c r="P974" s="567" t="s">
        <v>694</v>
      </c>
      <c r="Q974" s="567" t="s">
        <v>694</v>
      </c>
      <c r="R974" s="567" t="s">
        <v>694</v>
      </c>
      <c r="S974" s="567" t="s">
        <v>694</v>
      </c>
      <c r="T974" s="567" t="s">
        <v>694</v>
      </c>
      <c r="U974" s="567" t="s">
        <v>694</v>
      </c>
      <c r="V974" s="567" t="s">
        <v>694</v>
      </c>
      <c r="W974" s="567"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91"/>
        <v>4</v>
      </c>
      <c r="D975" s="403"/>
      <c r="E975" s="564">
        <f>E974</f>
        <v>19</v>
      </c>
      <c r="F975" s="454" t="b">
        <f t="shared" si="289"/>
        <v>1</v>
      </c>
      <c r="G975" s="403"/>
      <c r="H975" s="1069"/>
      <c r="I975" s="1070"/>
      <c r="J975" s="565" t="s">
        <v>697</v>
      </c>
      <c r="K975" s="566" t="str">
        <f t="shared" si="290"/>
        <v>-</v>
      </c>
      <c r="L975" s="567" t="s">
        <v>698</v>
      </c>
      <c r="M975" s="567" t="s">
        <v>698</v>
      </c>
      <c r="N975" s="450">
        <v>20</v>
      </c>
      <c r="O975" s="450">
        <v>3</v>
      </c>
      <c r="P975" s="567" t="s">
        <v>698</v>
      </c>
      <c r="Q975" s="567" t="s">
        <v>698</v>
      </c>
      <c r="R975" s="567" t="s">
        <v>698</v>
      </c>
      <c r="S975" s="567" t="s">
        <v>698</v>
      </c>
      <c r="T975" s="567" t="s">
        <v>698</v>
      </c>
      <c r="U975" s="567" t="s">
        <v>698</v>
      </c>
      <c r="V975" s="567" t="s">
        <v>698</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91"/>
        <v>4</v>
      </c>
      <c r="D976" s="403"/>
      <c r="E976" s="564">
        <f>E975</f>
        <v>19</v>
      </c>
      <c r="F976" s="454" t="b">
        <f t="shared" si="289"/>
        <v>1</v>
      </c>
      <c r="G976" s="403"/>
      <c r="H976" s="1071"/>
      <c r="I976" s="1072"/>
      <c r="J976" s="550" t="s">
        <v>699</v>
      </c>
      <c r="K976" s="568" t="str">
        <f t="shared" si="290"/>
        <v>-</v>
      </c>
      <c r="L976" s="565" t="s">
        <v>694</v>
      </c>
      <c r="M976" s="565" t="s">
        <v>694</v>
      </c>
      <c r="N976" s="565" t="s">
        <v>694</v>
      </c>
      <c r="O976" s="565" t="s">
        <v>694</v>
      </c>
      <c r="P976" s="565" t="s">
        <v>694</v>
      </c>
      <c r="Q976" s="565" t="s">
        <v>694</v>
      </c>
      <c r="R976" s="565" t="s">
        <v>694</v>
      </c>
      <c r="S976" s="565" t="s">
        <v>694</v>
      </c>
      <c r="T976" s="565" t="s">
        <v>694</v>
      </c>
      <c r="U976" s="565" t="s">
        <v>694</v>
      </c>
      <c r="V976" s="569" t="s">
        <v>694</v>
      </c>
      <c r="W976" s="572">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91"/>
        <v>4</v>
      </c>
      <c r="D977" s="403"/>
      <c r="E977" s="460">
        <v>20</v>
      </c>
      <c r="F977" s="454" t="b">
        <f t="shared" si="289"/>
        <v>1</v>
      </c>
      <c r="G977" s="403"/>
      <c r="H977" s="561" t="s">
        <v>728</v>
      </c>
      <c r="I977" s="561"/>
      <c r="J977" s="542" t="s">
        <v>693</v>
      </c>
      <c r="K977" s="562" t="str">
        <f t="shared" si="290"/>
        <v>-</v>
      </c>
      <c r="L977" s="563" t="s">
        <v>694</v>
      </c>
      <c r="M977" s="563" t="s">
        <v>694</v>
      </c>
      <c r="N977" s="563" t="s">
        <v>694</v>
      </c>
      <c r="O977" s="563" t="s">
        <v>694</v>
      </c>
      <c r="P977" s="563" t="s">
        <v>694</v>
      </c>
      <c r="Q977" s="563" t="s">
        <v>694</v>
      </c>
      <c r="R977" s="563" t="s">
        <v>694</v>
      </c>
      <c r="S977" s="563" t="s">
        <v>694</v>
      </c>
      <c r="T977" s="563" t="s">
        <v>694</v>
      </c>
      <c r="U977" s="563" t="s">
        <v>694</v>
      </c>
      <c r="V977" s="563" t="s">
        <v>694</v>
      </c>
      <c r="W977" s="563" t="s">
        <v>694</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91"/>
        <v>4</v>
      </c>
      <c r="D978" s="403"/>
      <c r="E978" s="564">
        <f>E977</f>
        <v>20</v>
      </c>
      <c r="F978" s="454" t="b">
        <f t="shared" si="289"/>
        <v>1</v>
      </c>
      <c r="G978" s="403"/>
      <c r="H978" s="1067" t="s">
        <v>729</v>
      </c>
      <c r="I978" s="1068"/>
      <c r="J978" s="565" t="s">
        <v>696</v>
      </c>
      <c r="K978" s="566">
        <f t="shared" si="290"/>
        <v>43718</v>
      </c>
      <c r="L978" s="450">
        <v>36</v>
      </c>
      <c r="M978" s="567" t="s">
        <v>694</v>
      </c>
      <c r="N978" s="567" t="s">
        <v>694</v>
      </c>
      <c r="O978" s="567" t="s">
        <v>694</v>
      </c>
      <c r="P978" s="567" t="s">
        <v>694</v>
      </c>
      <c r="Q978" s="567" t="s">
        <v>694</v>
      </c>
      <c r="R978" s="567" t="s">
        <v>694</v>
      </c>
      <c r="S978" s="567" t="s">
        <v>694</v>
      </c>
      <c r="T978" s="567" t="s">
        <v>694</v>
      </c>
      <c r="U978" s="567" t="s">
        <v>694</v>
      </c>
      <c r="V978" s="567" t="s">
        <v>694</v>
      </c>
      <c r="W978" s="567"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91"/>
        <v>4</v>
      </c>
      <c r="D979" s="403"/>
      <c r="E979" s="564">
        <f>E978</f>
        <v>20</v>
      </c>
      <c r="F979" s="454" t="b">
        <f t="shared" si="289"/>
        <v>1</v>
      </c>
      <c r="G979" s="403"/>
      <c r="H979" s="1069"/>
      <c r="I979" s="1070"/>
      <c r="J979" s="565" t="s">
        <v>697</v>
      </c>
      <c r="K979" s="566" t="str">
        <f t="shared" si="290"/>
        <v>-</v>
      </c>
      <c r="L979" s="567" t="s">
        <v>698</v>
      </c>
      <c r="M979" s="567" t="s">
        <v>698</v>
      </c>
      <c r="N979" s="450">
        <v>20</v>
      </c>
      <c r="O979" s="450">
        <v>6</v>
      </c>
      <c r="P979" s="567" t="s">
        <v>698</v>
      </c>
      <c r="Q979" s="567" t="s">
        <v>698</v>
      </c>
      <c r="R979" s="567" t="s">
        <v>698</v>
      </c>
      <c r="S979" s="567" t="s">
        <v>698</v>
      </c>
      <c r="T979" s="567" t="s">
        <v>698</v>
      </c>
      <c r="U979" s="567" t="s">
        <v>698</v>
      </c>
      <c r="V979" s="567" t="s">
        <v>698</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91"/>
        <v>4</v>
      </c>
      <c r="D980" s="403"/>
      <c r="E980" s="564">
        <f>E979</f>
        <v>20</v>
      </c>
      <c r="F980" s="454" t="b">
        <f t="shared" si="289"/>
        <v>1</v>
      </c>
      <c r="G980" s="403"/>
      <c r="H980" s="1071"/>
      <c r="I980" s="1072"/>
      <c r="J980" s="550" t="s">
        <v>699</v>
      </c>
      <c r="K980" s="568" t="str">
        <f t="shared" si="290"/>
        <v>-</v>
      </c>
      <c r="L980" s="565" t="s">
        <v>694</v>
      </c>
      <c r="M980" s="565" t="s">
        <v>694</v>
      </c>
      <c r="N980" s="565" t="s">
        <v>694</v>
      </c>
      <c r="O980" s="565" t="s">
        <v>694</v>
      </c>
      <c r="P980" s="565" t="s">
        <v>694</v>
      </c>
      <c r="Q980" s="565" t="s">
        <v>694</v>
      </c>
      <c r="R980" s="565" t="s">
        <v>694</v>
      </c>
      <c r="S980" s="565" t="s">
        <v>694</v>
      </c>
      <c r="T980" s="565" t="s">
        <v>694</v>
      </c>
      <c r="U980" s="565" t="s">
        <v>694</v>
      </c>
      <c r="V980" s="569" t="s">
        <v>694</v>
      </c>
      <c r="W980" s="572">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91"/>
        <v>4</v>
      </c>
      <c r="D981" s="403"/>
      <c r="E981" s="460">
        <v>21</v>
      </c>
      <c r="F981" s="454" t="b">
        <f t="shared" si="289"/>
        <v>1</v>
      </c>
      <c r="G981" s="403"/>
      <c r="H981" s="561" t="s">
        <v>730</v>
      </c>
      <c r="I981" s="561"/>
      <c r="J981" s="542" t="s">
        <v>693</v>
      </c>
      <c r="K981" s="562" t="str">
        <f t="shared" si="290"/>
        <v>-</v>
      </c>
      <c r="L981" s="563" t="s">
        <v>694</v>
      </c>
      <c r="M981" s="563" t="s">
        <v>694</v>
      </c>
      <c r="N981" s="563" t="s">
        <v>694</v>
      </c>
      <c r="O981" s="563" t="s">
        <v>694</v>
      </c>
      <c r="P981" s="563" t="s">
        <v>694</v>
      </c>
      <c r="Q981" s="563" t="s">
        <v>694</v>
      </c>
      <c r="R981" s="563" t="s">
        <v>694</v>
      </c>
      <c r="S981" s="563" t="s">
        <v>694</v>
      </c>
      <c r="T981" s="563" t="s">
        <v>694</v>
      </c>
      <c r="U981" s="563" t="s">
        <v>694</v>
      </c>
      <c r="V981" s="563" t="s">
        <v>694</v>
      </c>
      <c r="W981" s="563" t="s">
        <v>694</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91"/>
        <v>4</v>
      </c>
      <c r="D982" s="403"/>
      <c r="E982" s="564">
        <f>E981</f>
        <v>21</v>
      </c>
      <c r="F982" s="454" t="b">
        <f t="shared" si="289"/>
        <v>1</v>
      </c>
      <c r="G982" s="403"/>
      <c r="H982" s="1067" t="s">
        <v>731</v>
      </c>
      <c r="I982" s="1068"/>
      <c r="J982" s="565" t="s">
        <v>696</v>
      </c>
      <c r="K982" s="566">
        <f t="shared" si="290"/>
        <v>43760</v>
      </c>
      <c r="L982" s="450">
        <v>42</v>
      </c>
      <c r="M982" s="567" t="s">
        <v>694</v>
      </c>
      <c r="N982" s="567" t="s">
        <v>694</v>
      </c>
      <c r="O982" s="567" t="s">
        <v>694</v>
      </c>
      <c r="P982" s="567" t="s">
        <v>694</v>
      </c>
      <c r="Q982" s="567" t="s">
        <v>694</v>
      </c>
      <c r="R982" s="567" t="s">
        <v>694</v>
      </c>
      <c r="S982" s="567" t="s">
        <v>694</v>
      </c>
      <c r="T982" s="567" t="s">
        <v>694</v>
      </c>
      <c r="U982" s="567" t="s">
        <v>694</v>
      </c>
      <c r="V982" s="567" t="s">
        <v>694</v>
      </c>
      <c r="W982" s="567"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91"/>
        <v>4</v>
      </c>
      <c r="D983" s="403"/>
      <c r="E983" s="564">
        <f>E982</f>
        <v>21</v>
      </c>
      <c r="F983" s="454" t="b">
        <f t="shared" si="289"/>
        <v>1</v>
      </c>
      <c r="G983" s="403"/>
      <c r="H983" s="1069"/>
      <c r="I983" s="1070"/>
      <c r="J983" s="565" t="s">
        <v>697</v>
      </c>
      <c r="K983" s="566" t="str">
        <f t="shared" si="290"/>
        <v>-</v>
      </c>
      <c r="L983" s="567" t="s">
        <v>698</v>
      </c>
      <c r="M983" s="567" t="s">
        <v>698</v>
      </c>
      <c r="N983" s="450">
        <v>28</v>
      </c>
      <c r="O983" s="450">
        <v>3</v>
      </c>
      <c r="P983" s="567" t="s">
        <v>698</v>
      </c>
      <c r="Q983" s="567" t="s">
        <v>698</v>
      </c>
      <c r="R983" s="567" t="s">
        <v>698</v>
      </c>
      <c r="S983" s="567" t="s">
        <v>698</v>
      </c>
      <c r="T983" s="567" t="s">
        <v>698</v>
      </c>
      <c r="U983" s="567" t="s">
        <v>698</v>
      </c>
      <c r="V983" s="567" t="s">
        <v>698</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91"/>
        <v>4</v>
      </c>
      <c r="D984" s="403"/>
      <c r="E984" s="564">
        <f>E983</f>
        <v>21</v>
      </c>
      <c r="F984" s="454" t="b">
        <f t="shared" si="289"/>
        <v>1</v>
      </c>
      <c r="G984" s="403"/>
      <c r="H984" s="1071"/>
      <c r="I984" s="1072"/>
      <c r="J984" s="550" t="s">
        <v>699</v>
      </c>
      <c r="K984" s="568" t="str">
        <f t="shared" si="290"/>
        <v>-</v>
      </c>
      <c r="L984" s="565" t="s">
        <v>694</v>
      </c>
      <c r="M984" s="565" t="s">
        <v>694</v>
      </c>
      <c r="N984" s="565" t="s">
        <v>694</v>
      </c>
      <c r="O984" s="565" t="s">
        <v>694</v>
      </c>
      <c r="P984" s="565" t="s">
        <v>694</v>
      </c>
      <c r="Q984" s="565" t="s">
        <v>694</v>
      </c>
      <c r="R984" s="565" t="s">
        <v>694</v>
      </c>
      <c r="S984" s="565" t="s">
        <v>694</v>
      </c>
      <c r="T984" s="565" t="s">
        <v>694</v>
      </c>
      <c r="U984" s="565" t="s">
        <v>694</v>
      </c>
      <c r="V984" s="569" t="s">
        <v>694</v>
      </c>
      <c r="W984" s="572">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91"/>
        <v>4</v>
      </c>
      <c r="D985" s="403"/>
      <c r="E985" s="460">
        <v>22</v>
      </c>
      <c r="F985" s="454" t="b">
        <f t="shared" si="289"/>
        <v>1</v>
      </c>
      <c r="G985" s="403"/>
      <c r="H985" s="561" t="s">
        <v>732</v>
      </c>
      <c r="I985" s="561"/>
      <c r="J985" s="542" t="s">
        <v>693</v>
      </c>
      <c r="K985" s="562" t="str">
        <f t="shared" si="290"/>
        <v>-</v>
      </c>
      <c r="L985" s="563" t="s">
        <v>694</v>
      </c>
      <c r="M985" s="563" t="s">
        <v>694</v>
      </c>
      <c r="N985" s="563" t="s">
        <v>694</v>
      </c>
      <c r="O985" s="563" t="s">
        <v>694</v>
      </c>
      <c r="P985" s="563" t="s">
        <v>694</v>
      </c>
      <c r="Q985" s="563" t="s">
        <v>694</v>
      </c>
      <c r="R985" s="563" t="s">
        <v>694</v>
      </c>
      <c r="S985" s="563" t="s">
        <v>694</v>
      </c>
      <c r="T985" s="563" t="s">
        <v>694</v>
      </c>
      <c r="U985" s="563" t="s">
        <v>694</v>
      </c>
      <c r="V985" s="563" t="s">
        <v>694</v>
      </c>
      <c r="W985" s="563" t="s">
        <v>694</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91"/>
        <v>4</v>
      </c>
      <c r="D986" s="403"/>
      <c r="E986" s="564">
        <f>E985</f>
        <v>22</v>
      </c>
      <c r="F986" s="454" t="b">
        <f t="shared" si="289"/>
        <v>1</v>
      </c>
      <c r="G986" s="403"/>
      <c r="H986" s="1067" t="s">
        <v>733</v>
      </c>
      <c r="I986" s="1068"/>
      <c r="J986" s="565" t="s">
        <v>696</v>
      </c>
      <c r="K986" s="566" t="str">
        <f t="shared" si="290"/>
        <v>-</v>
      </c>
      <c r="L986" s="567" t="s">
        <v>694</v>
      </c>
      <c r="M986" s="567" t="s">
        <v>694</v>
      </c>
      <c r="N986" s="450">
        <v>0</v>
      </c>
      <c r="O986" s="567" t="s">
        <v>694</v>
      </c>
      <c r="P986" s="567" t="s">
        <v>694</v>
      </c>
      <c r="Q986" s="567" t="s">
        <v>694</v>
      </c>
      <c r="R986" s="567" t="s">
        <v>694</v>
      </c>
      <c r="S986" s="567" t="s">
        <v>694</v>
      </c>
      <c r="T986" s="567" t="s">
        <v>694</v>
      </c>
      <c r="U986" s="567" t="s">
        <v>694</v>
      </c>
      <c r="V986" s="567" t="s">
        <v>694</v>
      </c>
      <c r="W986" s="567"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91"/>
        <v>4</v>
      </c>
      <c r="D987" s="403"/>
      <c r="E987" s="564">
        <f>E986</f>
        <v>22</v>
      </c>
      <c r="F987" s="454" t="b">
        <f t="shared" si="289"/>
        <v>1</v>
      </c>
      <c r="G987" s="403"/>
      <c r="H987" s="1069"/>
      <c r="I987" s="1070"/>
      <c r="J987" s="565" t="s">
        <v>697</v>
      </c>
      <c r="K987" s="566" t="str">
        <f t="shared" si="290"/>
        <v>-</v>
      </c>
      <c r="L987" s="567" t="s">
        <v>698</v>
      </c>
      <c r="M987" s="567" t="s">
        <v>698</v>
      </c>
      <c r="N987" s="567" t="s">
        <v>698</v>
      </c>
      <c r="O987" s="567" t="s">
        <v>698</v>
      </c>
      <c r="P987" s="567" t="s">
        <v>698</v>
      </c>
      <c r="Q987" s="567" t="s">
        <v>698</v>
      </c>
      <c r="R987" s="567" t="s">
        <v>698</v>
      </c>
      <c r="S987" s="567" t="s">
        <v>698</v>
      </c>
      <c r="T987" s="567" t="s">
        <v>698</v>
      </c>
      <c r="U987" s="567" t="s">
        <v>698</v>
      </c>
      <c r="V987" s="567" t="s">
        <v>698</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91"/>
        <v>4</v>
      </c>
      <c r="D988" s="403"/>
      <c r="E988" s="564">
        <f>E987</f>
        <v>22</v>
      </c>
      <c r="F988" s="454" t="b">
        <f t="shared" si="289"/>
        <v>1</v>
      </c>
      <c r="G988" s="403"/>
      <c r="H988" s="1071"/>
      <c r="I988" s="1072"/>
      <c r="J988" s="550" t="s">
        <v>699</v>
      </c>
      <c r="K988" s="568" t="str">
        <f t="shared" si="290"/>
        <v>-</v>
      </c>
      <c r="L988" s="565" t="s">
        <v>694</v>
      </c>
      <c r="M988" s="565" t="s">
        <v>694</v>
      </c>
      <c r="N988" s="565" t="s">
        <v>694</v>
      </c>
      <c r="O988" s="565" t="s">
        <v>694</v>
      </c>
      <c r="P988" s="565" t="s">
        <v>694</v>
      </c>
      <c r="Q988" s="565" t="s">
        <v>694</v>
      </c>
      <c r="R988" s="565" t="s">
        <v>694</v>
      </c>
      <c r="S988" s="565" t="s">
        <v>694</v>
      </c>
      <c r="T988" s="565" t="s">
        <v>694</v>
      </c>
      <c r="U988" s="565" t="s">
        <v>694</v>
      </c>
      <c r="V988" s="569" t="s">
        <v>694</v>
      </c>
      <c r="W988" s="572">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91"/>
        <v>4</v>
      </c>
      <c r="D989" s="403"/>
      <c r="E989" s="460">
        <v>23</v>
      </c>
      <c r="F989" s="454" t="b">
        <f t="shared" si="289"/>
        <v>1</v>
      </c>
      <c r="G989" s="403"/>
      <c r="H989" s="561" t="s">
        <v>734</v>
      </c>
      <c r="I989" s="561"/>
      <c r="J989" s="542" t="s">
        <v>693</v>
      </c>
      <c r="K989" s="562" t="str">
        <f t="shared" si="290"/>
        <v>-</v>
      </c>
      <c r="L989" s="563" t="s">
        <v>694</v>
      </c>
      <c r="M989" s="563" t="s">
        <v>694</v>
      </c>
      <c r="N989" s="563" t="s">
        <v>694</v>
      </c>
      <c r="O989" s="563" t="s">
        <v>694</v>
      </c>
      <c r="P989" s="563" t="s">
        <v>694</v>
      </c>
      <c r="Q989" s="563" t="s">
        <v>694</v>
      </c>
      <c r="R989" s="563" t="s">
        <v>694</v>
      </c>
      <c r="S989" s="563" t="s">
        <v>694</v>
      </c>
      <c r="T989" s="563" t="s">
        <v>694</v>
      </c>
      <c r="U989" s="563" t="s">
        <v>694</v>
      </c>
      <c r="V989" s="563" t="s">
        <v>694</v>
      </c>
      <c r="W989" s="563" t="s">
        <v>694</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91"/>
        <v>4</v>
      </c>
      <c r="D990" s="403"/>
      <c r="E990" s="564">
        <f>E989</f>
        <v>23</v>
      </c>
      <c r="F990" s="454" t="b">
        <f t="shared" si="289"/>
        <v>1</v>
      </c>
      <c r="G990" s="403"/>
      <c r="H990" s="1067" t="s">
        <v>735</v>
      </c>
      <c r="I990" s="1068"/>
      <c r="J990" s="565" t="s">
        <v>696</v>
      </c>
      <c r="K990" s="566" t="str">
        <f t="shared" si="290"/>
        <v>-</v>
      </c>
      <c r="L990" s="567" t="s">
        <v>694</v>
      </c>
      <c r="M990" s="567" t="s">
        <v>694</v>
      </c>
      <c r="N990" s="450">
        <v>0</v>
      </c>
      <c r="O990" s="567" t="s">
        <v>694</v>
      </c>
      <c r="P990" s="567" t="s">
        <v>694</v>
      </c>
      <c r="Q990" s="567" t="s">
        <v>694</v>
      </c>
      <c r="R990" s="567" t="s">
        <v>694</v>
      </c>
      <c r="S990" s="567" t="s">
        <v>694</v>
      </c>
      <c r="T990" s="567" t="s">
        <v>694</v>
      </c>
      <c r="U990" s="567" t="s">
        <v>694</v>
      </c>
      <c r="V990" s="567" t="s">
        <v>694</v>
      </c>
      <c r="W990" s="567"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91"/>
        <v>4</v>
      </c>
      <c r="D991" s="403"/>
      <c r="E991" s="564">
        <f>E990</f>
        <v>23</v>
      </c>
      <c r="F991" s="454" t="b">
        <f t="shared" si="289"/>
        <v>1</v>
      </c>
      <c r="G991" s="403"/>
      <c r="H991" s="1069"/>
      <c r="I991" s="1070"/>
      <c r="J991" s="565" t="s">
        <v>697</v>
      </c>
      <c r="K991" s="566" t="str">
        <f t="shared" si="290"/>
        <v>-</v>
      </c>
      <c r="L991" s="567" t="s">
        <v>698</v>
      </c>
      <c r="M991" s="567" t="s">
        <v>698</v>
      </c>
      <c r="N991" s="567" t="s">
        <v>698</v>
      </c>
      <c r="O991" s="567" t="s">
        <v>698</v>
      </c>
      <c r="P991" s="567" t="s">
        <v>698</v>
      </c>
      <c r="Q991" s="567" t="s">
        <v>698</v>
      </c>
      <c r="R991" s="567" t="s">
        <v>698</v>
      </c>
      <c r="S991" s="567" t="s">
        <v>698</v>
      </c>
      <c r="T991" s="567" t="s">
        <v>698</v>
      </c>
      <c r="U991" s="567" t="s">
        <v>698</v>
      </c>
      <c r="V991" s="567" t="s">
        <v>698</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91"/>
        <v>4</v>
      </c>
      <c r="D992" s="403"/>
      <c r="E992" s="564">
        <f>E991</f>
        <v>23</v>
      </c>
      <c r="F992" s="454" t="b">
        <f t="shared" si="289"/>
        <v>1</v>
      </c>
      <c r="G992" s="403"/>
      <c r="H992" s="1071"/>
      <c r="I992" s="1072"/>
      <c r="J992" s="550" t="s">
        <v>699</v>
      </c>
      <c r="K992" s="568" t="str">
        <f t="shared" si="290"/>
        <v>-</v>
      </c>
      <c r="L992" s="565" t="s">
        <v>694</v>
      </c>
      <c r="M992" s="565" t="s">
        <v>694</v>
      </c>
      <c r="N992" s="565" t="s">
        <v>694</v>
      </c>
      <c r="O992" s="565" t="s">
        <v>694</v>
      </c>
      <c r="P992" s="565" t="s">
        <v>694</v>
      </c>
      <c r="Q992" s="565" t="s">
        <v>694</v>
      </c>
      <c r="R992" s="565" t="s">
        <v>694</v>
      </c>
      <c r="S992" s="565" t="s">
        <v>694</v>
      </c>
      <c r="T992" s="565" t="s">
        <v>694</v>
      </c>
      <c r="U992" s="565" t="s">
        <v>694</v>
      </c>
      <c r="V992" s="569" t="s">
        <v>694</v>
      </c>
      <c r="W992" s="572">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91"/>
        <v>4</v>
      </c>
      <c r="D993" s="403"/>
      <c r="E993" s="460">
        <v>24</v>
      </c>
      <c r="F993" s="454" t="b">
        <f t="shared" ref="F993:F1004" si="292">COUNTIFS($L993:$W993,"-")&lt;&gt;COUNTA($L993:$W993)</f>
        <v>1</v>
      </c>
      <c r="G993" s="403"/>
      <c r="H993" s="561" t="s">
        <v>736</v>
      </c>
      <c r="I993" s="561"/>
      <c r="J993" s="542" t="s">
        <v>693</v>
      </c>
      <c r="K993" s="562" t="str">
        <f t="shared" si="290"/>
        <v>-</v>
      </c>
      <c r="L993" s="563" t="s">
        <v>694</v>
      </c>
      <c r="M993" s="563" t="s">
        <v>694</v>
      </c>
      <c r="N993" s="563" t="s">
        <v>694</v>
      </c>
      <c r="O993" s="563" t="s">
        <v>694</v>
      </c>
      <c r="P993" s="563" t="s">
        <v>694</v>
      </c>
      <c r="Q993" s="563" t="s">
        <v>694</v>
      </c>
      <c r="R993" s="563" t="s">
        <v>694</v>
      </c>
      <c r="S993" s="563" t="s">
        <v>694</v>
      </c>
      <c r="T993" s="563" t="s">
        <v>694</v>
      </c>
      <c r="U993" s="563" t="s">
        <v>694</v>
      </c>
      <c r="V993" s="563" t="s">
        <v>694</v>
      </c>
      <c r="W993" s="563" t="s">
        <v>694</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91"/>
        <v>4</v>
      </c>
      <c r="D994" s="403"/>
      <c r="E994" s="564">
        <f>E993</f>
        <v>24</v>
      </c>
      <c r="F994" s="454" t="b">
        <f t="shared" si="292"/>
        <v>1</v>
      </c>
      <c r="G994" s="403"/>
      <c r="H994" s="1067" t="s">
        <v>737</v>
      </c>
      <c r="I994" s="1068"/>
      <c r="J994" s="565" t="s">
        <v>696</v>
      </c>
      <c r="K994" s="566" t="str">
        <f t="shared" si="290"/>
        <v>-</v>
      </c>
      <c r="L994" s="567" t="s">
        <v>694</v>
      </c>
      <c r="M994" s="567" t="s">
        <v>694</v>
      </c>
      <c r="N994" s="567" t="s">
        <v>694</v>
      </c>
      <c r="O994" s="567" t="s">
        <v>694</v>
      </c>
      <c r="P994" s="567" t="s">
        <v>694</v>
      </c>
      <c r="Q994" s="567" t="s">
        <v>694</v>
      </c>
      <c r="R994" s="567" t="s">
        <v>694</v>
      </c>
      <c r="S994" s="567" t="s">
        <v>694</v>
      </c>
      <c r="T994" s="567" t="s">
        <v>694</v>
      </c>
      <c r="U994" s="567" t="s">
        <v>694</v>
      </c>
      <c r="V994" s="567" t="s">
        <v>694</v>
      </c>
      <c r="W994" s="567"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91"/>
        <v>4</v>
      </c>
      <c r="D995" s="403"/>
      <c r="E995" s="564">
        <f>E994</f>
        <v>24</v>
      </c>
      <c r="F995" s="454" t="b">
        <f t="shared" si="292"/>
        <v>1</v>
      </c>
      <c r="G995" s="403"/>
      <c r="H995" s="1069"/>
      <c r="I995" s="1070"/>
      <c r="J995" s="565" t="s">
        <v>697</v>
      </c>
      <c r="K995" s="566" t="str">
        <f t="shared" si="290"/>
        <v>-</v>
      </c>
      <c r="L995" s="567" t="s">
        <v>698</v>
      </c>
      <c r="M995" s="567" t="s">
        <v>698</v>
      </c>
      <c r="N995" s="567" t="s">
        <v>698</v>
      </c>
      <c r="O995" s="567" t="s">
        <v>698</v>
      </c>
      <c r="P995" s="567" t="s">
        <v>698</v>
      </c>
      <c r="Q995" s="567" t="s">
        <v>698</v>
      </c>
      <c r="R995" s="567" t="s">
        <v>698</v>
      </c>
      <c r="S995" s="567" t="s">
        <v>698</v>
      </c>
      <c r="T995" s="567" t="s">
        <v>698</v>
      </c>
      <c r="U995" s="567" t="s">
        <v>698</v>
      </c>
      <c r="V995" s="567" t="s">
        <v>698</v>
      </c>
      <c r="W995" s="567" t="s">
        <v>698</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91"/>
        <v>4</v>
      </c>
      <c r="D996" s="403"/>
      <c r="E996" s="564">
        <f>E995</f>
        <v>24</v>
      </c>
      <c r="F996" s="454" t="b">
        <f t="shared" si="292"/>
        <v>1</v>
      </c>
      <c r="G996" s="403"/>
      <c r="H996" s="1071"/>
      <c r="I996" s="1072"/>
      <c r="J996" s="550" t="s">
        <v>699</v>
      </c>
      <c r="K996" s="568" t="str">
        <f t="shared" si="290"/>
        <v>-</v>
      </c>
      <c r="L996" s="565" t="s">
        <v>694</v>
      </c>
      <c r="M996" s="565" t="s">
        <v>694</v>
      </c>
      <c r="N996" s="565" t="s">
        <v>694</v>
      </c>
      <c r="O996" s="565" t="s">
        <v>694</v>
      </c>
      <c r="P996" s="565" t="s">
        <v>694</v>
      </c>
      <c r="Q996" s="565" t="s">
        <v>694</v>
      </c>
      <c r="R996" s="565" t="s">
        <v>694</v>
      </c>
      <c r="S996" s="565" t="s">
        <v>694</v>
      </c>
      <c r="T996" s="565" t="s">
        <v>694</v>
      </c>
      <c r="U996" s="565" t="s">
        <v>694</v>
      </c>
      <c r="V996" s="569" t="s">
        <v>694</v>
      </c>
      <c r="W996" s="569" t="s">
        <v>694</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93">INT($C$885)+3</f>
        <v>4</v>
      </c>
      <c r="D997" s="403"/>
      <c r="E997" s="460">
        <v>25</v>
      </c>
      <c r="F997" s="454" t="b">
        <f t="shared" si="292"/>
        <v>1</v>
      </c>
      <c r="G997" s="403"/>
      <c r="H997" s="561" t="s">
        <v>1089</v>
      </c>
      <c r="I997" s="561"/>
      <c r="J997" s="542" t="s">
        <v>693</v>
      </c>
      <c r="K997" s="562" t="str">
        <f t="shared" si="290"/>
        <v>-</v>
      </c>
      <c r="L997" s="563" t="s">
        <v>694</v>
      </c>
      <c r="M997" s="563" t="s">
        <v>694</v>
      </c>
      <c r="N997" s="563" t="s">
        <v>694</v>
      </c>
      <c r="O997" s="563" t="s">
        <v>694</v>
      </c>
      <c r="P997" s="563" t="s">
        <v>694</v>
      </c>
      <c r="Q997" s="570">
        <v>21</v>
      </c>
      <c r="R997" s="563" t="s">
        <v>694</v>
      </c>
      <c r="S997" s="563" t="s">
        <v>694</v>
      </c>
      <c r="T997" s="563" t="s">
        <v>694</v>
      </c>
      <c r="U997" s="563" t="s">
        <v>694</v>
      </c>
      <c r="V997" s="563" t="s">
        <v>694</v>
      </c>
      <c r="W997" s="563"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93"/>
        <v>4</v>
      </c>
      <c r="D998" s="403"/>
      <c r="E998" s="564">
        <f>E997</f>
        <v>25</v>
      </c>
      <c r="F998" s="454" t="b">
        <f t="shared" si="292"/>
        <v>1</v>
      </c>
      <c r="G998" s="403"/>
      <c r="H998" s="1067" t="s">
        <v>1090</v>
      </c>
      <c r="I998" s="1068"/>
      <c r="J998" s="565" t="s">
        <v>696</v>
      </c>
      <c r="K998" s="566" t="str">
        <f t="shared" si="290"/>
        <v>-</v>
      </c>
      <c r="L998" s="567" t="s">
        <v>694</v>
      </c>
      <c r="M998" s="567" t="s">
        <v>694</v>
      </c>
      <c r="N998" s="567" t="s">
        <v>694</v>
      </c>
      <c r="O998" s="567" t="s">
        <v>694</v>
      </c>
      <c r="P998" s="567" t="s">
        <v>694</v>
      </c>
      <c r="Q998" s="567" t="s">
        <v>694</v>
      </c>
      <c r="R998" s="567" t="s">
        <v>694</v>
      </c>
      <c r="S998" s="450" t="b">
        <v>1</v>
      </c>
      <c r="T998" s="567" t="s">
        <v>694</v>
      </c>
      <c r="U998" s="567" t="s">
        <v>694</v>
      </c>
      <c r="V998" s="567" t="s">
        <v>694</v>
      </c>
      <c r="W998" s="567"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93"/>
        <v>4</v>
      </c>
      <c r="D999" s="403"/>
      <c r="E999" s="564">
        <f>E998</f>
        <v>25</v>
      </c>
      <c r="F999" s="454" t="b">
        <f t="shared" si="292"/>
        <v>1</v>
      </c>
      <c r="G999" s="403"/>
      <c r="H999" s="1069"/>
      <c r="I999" s="1070"/>
      <c r="J999" s="565" t="s">
        <v>697</v>
      </c>
      <c r="K999" s="566" t="str">
        <f t="shared" si="290"/>
        <v>-</v>
      </c>
      <c r="L999" s="567" t="s">
        <v>698</v>
      </c>
      <c r="M999" s="567" t="s">
        <v>698</v>
      </c>
      <c r="N999" s="567" t="s">
        <v>698</v>
      </c>
      <c r="O999" s="567" t="s">
        <v>698</v>
      </c>
      <c r="P999" s="450">
        <v>21</v>
      </c>
      <c r="Q999" s="567" t="s">
        <v>698</v>
      </c>
      <c r="R999" s="567" t="s">
        <v>698</v>
      </c>
      <c r="S999" s="567" t="s">
        <v>698</v>
      </c>
      <c r="T999" s="567" t="s">
        <v>698</v>
      </c>
      <c r="U999" s="567" t="s">
        <v>698</v>
      </c>
      <c r="V999" s="567" t="s">
        <v>698</v>
      </c>
      <c r="W999" s="567" t="s">
        <v>698</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93"/>
        <v>4</v>
      </c>
      <c r="D1000" s="403"/>
      <c r="E1000" s="564">
        <f>E999</f>
        <v>25</v>
      </c>
      <c r="F1000" s="454" t="b">
        <f t="shared" si="292"/>
        <v>1</v>
      </c>
      <c r="G1000" s="403"/>
      <c r="H1000" s="1071"/>
      <c r="I1000" s="1072"/>
      <c r="J1000" s="550" t="s">
        <v>699</v>
      </c>
      <c r="K1000" s="568" t="str">
        <f t="shared" si="290"/>
        <v>-</v>
      </c>
      <c r="L1000" s="565" t="s">
        <v>694</v>
      </c>
      <c r="M1000" s="565" t="s">
        <v>694</v>
      </c>
      <c r="N1000" s="565" t="s">
        <v>694</v>
      </c>
      <c r="O1000" s="565" t="s">
        <v>694</v>
      </c>
      <c r="P1000" s="565" t="s">
        <v>694</v>
      </c>
      <c r="Q1000" s="565" t="s">
        <v>694</v>
      </c>
      <c r="R1000" s="565" t="s">
        <v>694</v>
      </c>
      <c r="S1000" s="565" t="s">
        <v>694</v>
      </c>
      <c r="T1000" s="565" t="s">
        <v>694</v>
      </c>
      <c r="U1000" s="565" t="s">
        <v>694</v>
      </c>
      <c r="V1000" s="569" t="s">
        <v>694</v>
      </c>
      <c r="W1000" s="569" t="s">
        <v>694</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93"/>
        <v>4</v>
      </c>
      <c r="D1001" s="403"/>
      <c r="E1001" s="460">
        <v>26</v>
      </c>
      <c r="F1001" s="454" t="b">
        <f t="shared" si="292"/>
        <v>1</v>
      </c>
      <c r="G1001" s="403"/>
      <c r="H1001" s="561" t="s">
        <v>738</v>
      </c>
      <c r="I1001" s="561"/>
      <c r="J1001" s="542" t="s">
        <v>693</v>
      </c>
      <c r="K1001" s="562" t="str">
        <f t="shared" si="290"/>
        <v>-</v>
      </c>
      <c r="L1001" s="571">
        <v>-1</v>
      </c>
      <c r="M1001" s="563" t="s">
        <v>694</v>
      </c>
      <c r="N1001" s="563" t="s">
        <v>694</v>
      </c>
      <c r="O1001" s="563" t="s">
        <v>694</v>
      </c>
      <c r="P1001" s="563" t="s">
        <v>694</v>
      </c>
      <c r="Q1001" s="563" t="s">
        <v>694</v>
      </c>
      <c r="R1001" s="563" t="s">
        <v>694</v>
      </c>
      <c r="S1001" s="563" t="s">
        <v>694</v>
      </c>
      <c r="T1001" s="563" t="s">
        <v>694</v>
      </c>
      <c r="U1001" s="563" t="s">
        <v>694</v>
      </c>
      <c r="V1001" s="570">
        <v>0.05</v>
      </c>
      <c r="W1001" s="563"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93"/>
        <v>4</v>
      </c>
      <c r="D1002" s="403"/>
      <c r="E1002" s="564">
        <f>E1001</f>
        <v>26</v>
      </c>
      <c r="F1002" s="454" t="b">
        <f t="shared" si="292"/>
        <v>1</v>
      </c>
      <c r="G1002" s="403"/>
      <c r="H1002" s="1067" t="s">
        <v>739</v>
      </c>
      <c r="I1002" s="1068"/>
      <c r="J1002" s="565" t="s">
        <v>696</v>
      </c>
      <c r="K1002" s="566" t="str">
        <f t="shared" si="290"/>
        <v>-</v>
      </c>
      <c r="L1002" s="567" t="s">
        <v>694</v>
      </c>
      <c r="M1002" s="567" t="s">
        <v>694</v>
      </c>
      <c r="N1002" s="567" t="s">
        <v>694</v>
      </c>
      <c r="O1002" s="567" t="s">
        <v>694</v>
      </c>
      <c r="P1002" s="567" t="s">
        <v>694</v>
      </c>
      <c r="Q1002" s="567" t="s">
        <v>694</v>
      </c>
      <c r="R1002" s="567" t="s">
        <v>694</v>
      </c>
      <c r="S1002" s="567" t="s">
        <v>694</v>
      </c>
      <c r="T1002" s="567" t="s">
        <v>694</v>
      </c>
      <c r="U1002" s="567" t="s">
        <v>694</v>
      </c>
      <c r="V1002" s="567" t="s">
        <v>694</v>
      </c>
      <c r="W1002" s="567"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93"/>
        <v>4</v>
      </c>
      <c r="D1003" s="403"/>
      <c r="E1003" s="564">
        <f>E1002</f>
        <v>26</v>
      </c>
      <c r="F1003" s="454" t="b">
        <f t="shared" si="292"/>
        <v>1</v>
      </c>
      <c r="G1003" s="403"/>
      <c r="H1003" s="1069"/>
      <c r="I1003" s="1070"/>
      <c r="J1003" s="565" t="s">
        <v>697</v>
      </c>
      <c r="K1003" s="566" t="str">
        <f t="shared" si="290"/>
        <v>-</v>
      </c>
      <c r="L1003" s="567" t="s">
        <v>698</v>
      </c>
      <c r="M1003" s="567" t="s">
        <v>698</v>
      </c>
      <c r="N1003" s="567" t="s">
        <v>698</v>
      </c>
      <c r="O1003" s="567" t="s">
        <v>698</v>
      </c>
      <c r="P1003" s="567" t="s">
        <v>698</v>
      </c>
      <c r="Q1003" s="567" t="s">
        <v>698</v>
      </c>
      <c r="R1003" s="567" t="s">
        <v>698</v>
      </c>
      <c r="S1003" s="567" t="s">
        <v>698</v>
      </c>
      <c r="T1003" s="567" t="s">
        <v>698</v>
      </c>
      <c r="U1003" s="567" t="s">
        <v>698</v>
      </c>
      <c r="V1003" s="567" t="s">
        <v>698</v>
      </c>
      <c r="W1003" s="567" t="s">
        <v>698</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93"/>
        <v>4</v>
      </c>
      <c r="D1004" s="403"/>
      <c r="E1004" s="564">
        <f>E1003</f>
        <v>26</v>
      </c>
      <c r="F1004" s="454" t="b">
        <f t="shared" si="292"/>
        <v>1</v>
      </c>
      <c r="G1004" s="403"/>
      <c r="H1004" s="1071"/>
      <c r="I1004" s="1072"/>
      <c r="J1004" s="550" t="s">
        <v>699</v>
      </c>
      <c r="K1004" s="568" t="str">
        <f t="shared" si="290"/>
        <v>-</v>
      </c>
      <c r="L1004" s="573" t="s">
        <v>694</v>
      </c>
      <c r="M1004" s="573" t="s">
        <v>694</v>
      </c>
      <c r="N1004" s="573" t="s">
        <v>694</v>
      </c>
      <c r="O1004" s="573" t="s">
        <v>694</v>
      </c>
      <c r="P1004" s="573" t="s">
        <v>694</v>
      </c>
      <c r="Q1004" s="573" t="s">
        <v>694</v>
      </c>
      <c r="R1004" s="573" t="s">
        <v>694</v>
      </c>
      <c r="S1004" s="573" t="s">
        <v>694</v>
      </c>
      <c r="T1004" s="573" t="s">
        <v>694</v>
      </c>
      <c r="U1004" s="573" t="s">
        <v>694</v>
      </c>
      <c r="V1004" s="572">
        <v>-0.05</v>
      </c>
      <c r="W1004" s="569" t="s">
        <v>694</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438</v>
      </c>
      <c r="AP1005" s="388"/>
      <c r="AQ1005" s="376"/>
      <c r="AR1005" s="376"/>
      <c r="AS1005" s="376"/>
    </row>
    <row r="1006" spans="1:45" ht="5.0999999999999996" customHeight="1" outlineLevel="2" x14ac:dyDescent="0.25">
      <c r="A1006" s="376"/>
      <c r="B1006" s="385"/>
      <c r="C1006" s="378">
        <f>INT($C$885)+2.005</f>
        <v>3.0049999999999999</v>
      </c>
      <c r="D1006" s="403" t="s">
        <v>434</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740</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741</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742</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743</v>
      </c>
      <c r="I1010" s="408"/>
      <c r="J1010" s="450">
        <v>0</v>
      </c>
      <c r="K1010" s="450">
        <v>0.5</v>
      </c>
      <c r="L1010" s="450">
        <v>1.25</v>
      </c>
      <c r="M1010" s="424">
        <f>FORECAST(M1009,CHOOSE({1,2},L1010,N1010),CHOOSE({1,2},L1009,N1009))</f>
        <v>13.624999999999998</v>
      </c>
      <c r="N1010" s="450">
        <v>3.5</v>
      </c>
      <c r="O1010" s="408" t="s">
        <v>744</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438</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4" t="s">
        <v>745</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56" sqref="K5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11" t="s">
        <v>1001</v>
      </c>
      <c r="L18" s="1112"/>
      <c r="M18" s="1112"/>
      <c r="N18" s="1112"/>
      <c r="O18" s="1112"/>
      <c r="P18" s="1112"/>
      <c r="Q18" s="1112"/>
      <c r="R18" s="1112"/>
      <c r="S18" s="1112"/>
      <c r="T18" s="1112"/>
      <c r="U18" s="1112"/>
      <c r="V18" s="1112"/>
      <c r="W18" s="1112"/>
      <c r="X18" s="1112"/>
      <c r="Y18" s="1112"/>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13" t="s">
        <v>1178</v>
      </c>
      <c r="L21" s="1114"/>
      <c r="M21" s="1114"/>
      <c r="N21" s="1114"/>
      <c r="O21" s="1114"/>
      <c r="P21" s="1114"/>
      <c r="Q21" s="1114"/>
      <c r="R21" s="1114"/>
      <c r="S21" s="1114"/>
      <c r="T21" s="1114"/>
      <c r="U21" s="1114"/>
      <c r="V21" s="1114"/>
      <c r="W21" s="1114"/>
      <c r="X21" s="1114"/>
      <c r="Y21" s="1115"/>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IFERROR(INDEX(Sheep!$R$324:$R$331,K45,1),0)</f>
        <v>0</v>
      </c>
      <c r="L46" s="652">
        <f>IFERROR(INDEX(Sheep!$R$324:$R$331,L45,1),0)</f>
        <v>0</v>
      </c>
      <c r="M46" s="652">
        <f>IFERROR(INDEX(Sheep!$R$324:$R$331,M45,1),0)</f>
        <v>0</v>
      </c>
      <c r="N46" s="652">
        <f>IFERROR(INDEX(Sheep!$R$324:$R$331,N45,1),0)</f>
        <v>0</v>
      </c>
      <c r="O46" s="652">
        <f>IFERROR(INDEX(Sheep!$R$324:$R$331,O45,1),0)</f>
        <v>0</v>
      </c>
      <c r="P46" s="652">
        <f>IFERROR(INDEX(Sheep!$R$324:$R$331,P45,1),0)</f>
        <v>0</v>
      </c>
      <c r="Q46" s="652">
        <f>IFERROR(INDEX(Sheep!$R$324:$R$331,Q45,1),0)</f>
        <v>0</v>
      </c>
      <c r="R46" s="652">
        <f>IFERROR(INDEX(Sheep!$R$324:$R$331,R45,1),0)</f>
        <v>0</v>
      </c>
      <c r="S46" s="652">
        <f>IFERROR(INDEX(Sheep!$R$324:$R$331,S45,1),0)</f>
        <v>0</v>
      </c>
      <c r="T46" s="652">
        <f>IFERROR(INDEX(Sheep!$R$324:$R$331,T45,1),0)</f>
        <v>0</v>
      </c>
      <c r="U46" s="652">
        <f>IFERROR(INDEX(Sheep!$R$324:$R$331,U45,1),0)</f>
        <v>0</v>
      </c>
      <c r="V46" s="652">
        <f>IFERROR(INDEX(Sheep!$R$324:$R$331,V45,1),0)</f>
        <v>0</v>
      </c>
      <c r="W46" s="652">
        <f>IFERROR(INDEX(Sheep!$R$324:$R$331,W45,1),0)</f>
        <v>0</v>
      </c>
      <c r="X46" s="652">
        <f>IFERROR(INDEX(Sheep!$R$324:$R$331,X45,1),0)</f>
        <v>0</v>
      </c>
      <c r="Y46" s="652">
        <f>IFERROR(INDEX(Sheep!$R$324:$R$331,Y45,1),0)</f>
        <v>0</v>
      </c>
      <c r="Z46" s="652">
        <f>IFERROR(INDEX(Sheep!$R$324:$R$331,Z45,1),0)</f>
        <v>0</v>
      </c>
      <c r="AA46" s="652">
        <f>IFERROR(INDEX(Sheep!$R$324:$R$331,AA45,1),0)</f>
        <v>0</v>
      </c>
      <c r="AB46" s="652">
        <f>IFERROR(INDEX(Sheep!$R$324:$R$331,AB45,1),0)</f>
        <v>0</v>
      </c>
      <c r="AC46" s="652">
        <f>IFERROR(INDEX(Sheep!$R$324:$R$331,AC45,1),0)</f>
        <v>0</v>
      </c>
      <c r="AD46" s="652">
        <f>IFERROR(INDEX(Sheep!$R$324:$R$331,AD45,1),0)</f>
        <v>0</v>
      </c>
      <c r="AE46" s="652">
        <f>IFERROR(INDEX(Sheep!$R$324:$R$331,AE45,1),0)</f>
        <v>0</v>
      </c>
      <c r="AF46" s="652">
        <f>IFERROR(INDEX(Sheep!$R$324:$R$331,AF45,1),0)</f>
        <v>0</v>
      </c>
      <c r="AG46" s="652">
        <f>IFERROR(INDEX(Sheep!$R$324:$R$331,AG45,1),0)</f>
        <v>0</v>
      </c>
      <c r="AH46" s="652">
        <f>IFERROR(INDEX(Sheep!$R$324:$R$331,AH45,1),0)</f>
        <v>0</v>
      </c>
      <c r="AI46" s="652">
        <f>IFERROR(INDEX(Sheep!$R$324:$R$331,AI45,1),0)</f>
        <v>0</v>
      </c>
      <c r="AJ46" s="652">
        <f>IFERROR(INDEX(Sheep!$R$324:$R$331,AJ45,1),0)</f>
        <v>0</v>
      </c>
      <c r="AK46" s="652">
        <f>IFERROR(INDEX(Sheep!$R$324:$R$331,AK45,1),0)</f>
        <v>0</v>
      </c>
      <c r="AL46" s="652">
        <f>IFERROR(INDEX(Sheep!$R$324:$R$331,AL45,1),0)</f>
        <v>0</v>
      </c>
      <c r="AM46" s="652">
        <f>IFERROR(INDEX(Sheep!$R$324:$R$331,AM45,1),0)</f>
        <v>0</v>
      </c>
      <c r="AN46" s="652">
        <f>IFERROR(INDEX(Sheep!$R$324:$R$331,AN45,1),0)</f>
        <v>0</v>
      </c>
      <c r="AO46" s="652">
        <f>IFERROR(INDEX(Sheep!$R$324:$R$331,AO45,1),0)</f>
        <v>0</v>
      </c>
      <c r="AP46" s="652">
        <f>IFERROR(INDEX(Sheep!$R$324:$R$331,AP45,1),0)</f>
        <v>0</v>
      </c>
      <c r="AQ46" s="652">
        <f>IFERROR(INDEX(Sheep!$R$324:$R$331,AQ45,1),0)</f>
        <v>0</v>
      </c>
      <c r="AR46" s="652">
        <f>IFERROR(INDEX(Sheep!$R$324:$R$331,AR45,1),0)</f>
        <v>0</v>
      </c>
      <c r="AS46" s="652">
        <f>IFERROR(INDEX(Sheep!$R$324:$R$331,AS45,1),0)</f>
        <v>0</v>
      </c>
      <c r="AT46" s="652">
        <f>IFERROR(INDEX(Sheep!$R$324:$R$331,AT45,1),0)</f>
        <v>0</v>
      </c>
      <c r="AU46" s="652">
        <f>IFERROR(INDEX(Sheep!$R$324:$R$331,AU45,1),0)</f>
        <v>0</v>
      </c>
      <c r="AV46" s="652">
        <f>IFERROR(INDEX(Sheep!$R$324:$R$331,AV45,1),0)</f>
        <v>0</v>
      </c>
      <c r="AW46" s="652">
        <f>IFERROR(INDEX(Sheep!$R$324:$R$331,AW45,1),0)</f>
        <v>0</v>
      </c>
      <c r="AX46" s="652">
        <f>IFERROR(INDEX(Sheep!$R$324:$R$331,AX45,1),0)</f>
        <v>0</v>
      </c>
      <c r="AY46" s="652">
        <f>IFERROR(INDEX(Sheep!$R$324:$R$331,AY45,1),0)</f>
        <v>0</v>
      </c>
      <c r="AZ46" s="652">
        <f>IFERROR(INDEX(Sheep!$R$324:$R$331,AZ45,1),0)</f>
        <v>0</v>
      </c>
      <c r="BA46" s="652">
        <f>IFERROR(INDEX(Sheep!$R$324:$R$331,BA45,1),0)</f>
        <v>0</v>
      </c>
      <c r="BB46" s="652">
        <f>IFERROR(INDEX(Sheep!$R$324:$R$331,BB45,1),0)</f>
        <v>0</v>
      </c>
      <c r="BC46" s="652">
        <f>IFERROR(INDEX(Sheep!$R$324:$R$331,BC45,1),0)</f>
        <v>0</v>
      </c>
      <c r="BD46" s="652">
        <f>IFERROR(INDEX(Sheep!$R$324:$R$331,BD45,1),0)</f>
        <v>0</v>
      </c>
      <c r="BE46" s="652">
        <f>IFERROR(INDEX(Sheep!$R$324:$R$331,BE45,1),0)</f>
        <v>0</v>
      </c>
      <c r="BF46" s="652">
        <f>IFERROR(INDEX(Sheep!$R$324:$R$331,BF45,1),0)</f>
        <v>43802</v>
      </c>
      <c r="BG46" s="652">
        <f>IFERROR(INDEX(Sheep!$R$324:$R$331,BG45,1),0)</f>
        <v>43802</v>
      </c>
      <c r="BH46" s="652">
        <f>IFERROR(INDEX(Sheep!$R$324:$R$331,BH45,1),0)</f>
        <v>43802</v>
      </c>
      <c r="BI46" s="652">
        <f>IFERROR(INDEX(Sheep!$R$324:$R$331,BI45,1),0)</f>
        <v>43802</v>
      </c>
      <c r="BJ46" s="652">
        <f>IFERROR(INDEX(Sheep!$R$324:$R$331,BJ45,1),0)</f>
        <v>43802</v>
      </c>
      <c r="BK46" s="652">
        <f>IFERROR(INDEX(Sheep!$R$324:$R$331,BK45,1),0)</f>
        <v>43802</v>
      </c>
      <c r="BL46" s="652">
        <f>IFERROR(INDEX(Sheep!$R$324:$R$331,BL45,1),0)</f>
        <v>43802</v>
      </c>
      <c r="BM46" s="652">
        <f>IFERROR(INDEX(Sheep!$R$324:$R$331,BM45,1),0)</f>
        <v>43802</v>
      </c>
      <c r="BN46" s="652">
        <f>IFERROR(INDEX(Sheep!$R$324:$R$331,BN45,1),0)</f>
        <v>43802</v>
      </c>
      <c r="BO46" s="652">
        <f>IFERROR(INDEX(Sheep!$R$324:$R$331,BO45,1),0)</f>
        <v>43802</v>
      </c>
      <c r="BP46" s="652">
        <f>IFERROR(INDEX(Sheep!$R$324:$R$331,BP45,1),0)</f>
        <v>43802</v>
      </c>
      <c r="BQ46" s="652">
        <f>IFERROR(INDEX(Sheep!$R$324:$R$331,BQ45,1),0)</f>
        <v>43802</v>
      </c>
      <c r="BR46" s="652">
        <f>IFERROR(INDEX(Sheep!$R$324:$R$331,BR45,1),0)</f>
        <v>43802</v>
      </c>
      <c r="BS46" s="652">
        <f>IFERROR(INDEX(Sheep!$R$324:$R$331,BS45,1),0)</f>
        <v>43802</v>
      </c>
      <c r="BT46" s="652">
        <f>IFERROR(INDEX(Sheep!$R$324:$R$331,BT45,1),0)</f>
        <v>43802</v>
      </c>
      <c r="BU46" s="652">
        <f>IFERROR(INDEX(Sheep!$R$324:$R$331,BU45,1),0)</f>
        <v>43802</v>
      </c>
      <c r="BV46" s="652">
        <f>IFERROR(INDEX(Sheep!$R$324:$R$331,BV45,1),0)</f>
        <v>43802</v>
      </c>
      <c r="BW46" s="652">
        <f>IFERROR(INDEX(Sheep!$R$324:$R$331,BW45,1),0)</f>
        <v>43802</v>
      </c>
      <c r="BX46" s="652">
        <f>IFERROR(INDEX(Sheep!$R$324:$R$331,BX45,1),0)</f>
        <v>43802</v>
      </c>
      <c r="BY46" s="652">
        <f>IFERROR(INDEX(Sheep!$R$324:$R$331,BY45,1),0)</f>
        <v>43802</v>
      </c>
      <c r="BZ46" s="652">
        <f>IFERROR(INDEX(Sheep!$R$324:$R$331,BZ45,1),0)</f>
        <v>43802</v>
      </c>
      <c r="CA46" s="652">
        <f>IFERROR(INDEX(Sheep!$R$324:$R$331,CA45,1),0)</f>
        <v>43802</v>
      </c>
      <c r="CB46" s="652">
        <f>IFERROR(INDEX(Sheep!$R$324:$R$331,CB45,1),0)</f>
        <v>43802</v>
      </c>
      <c r="CC46" s="652">
        <f>IFERROR(INDEX(Sheep!$R$324:$R$331,CC45,1),0)</f>
        <v>43802</v>
      </c>
      <c r="CD46" s="652">
        <f>IFERROR(INDEX(Sheep!$R$324:$R$331,CD45,1),0)</f>
        <v>43802</v>
      </c>
      <c r="CE46" s="652">
        <f>IFERROR(INDEX(Sheep!$R$324:$R$331,CE45,1),0)</f>
        <v>43802</v>
      </c>
      <c r="CF46" s="652">
        <f>IFERROR(INDEX(Sheep!$R$324:$R$331,CF45,1),0)</f>
        <v>43802</v>
      </c>
      <c r="CG46" s="652">
        <f>IFERROR(INDEX(Sheep!$R$324:$R$331,CG45,1),0)</f>
        <v>43802</v>
      </c>
      <c r="CH46" s="652">
        <f>IFERROR(INDEX(Sheep!$R$324:$R$331,CH45,1),0)</f>
        <v>43802</v>
      </c>
      <c r="CI46" s="652">
        <f>IFERROR(INDEX(Sheep!$R$324:$R$331,CI45,1),0)</f>
        <v>43802</v>
      </c>
      <c r="CJ46" s="652">
        <f>IFERROR(INDEX(Sheep!$R$324:$R$331,CJ45,1),0)</f>
        <v>43802</v>
      </c>
      <c r="CK46" s="652">
        <f>IFERROR(INDEX(Sheep!$R$324:$R$331,CK45,1),0)</f>
        <v>43802</v>
      </c>
      <c r="CL46" s="652">
        <f>IFERROR(INDEX(Sheep!$R$324:$R$331,CL45,1),0)</f>
        <v>43802</v>
      </c>
      <c r="CM46" s="652">
        <f>IFERROR(INDEX(Sheep!$R$324:$R$331,CM45,1),0)</f>
        <v>43802</v>
      </c>
      <c r="CN46" s="652">
        <f>IFERROR(INDEX(Sheep!$R$324:$R$331,CN45,1),0)</f>
        <v>43802</v>
      </c>
      <c r="CO46" s="652">
        <f>IFERROR(INDEX(Sheep!$R$324:$R$331,CO45,1),0)</f>
        <v>43802</v>
      </c>
      <c r="CP46" s="652">
        <f>IFERROR(INDEX(Sheep!$R$324:$R$331,CP45,1),0)</f>
        <v>43802</v>
      </c>
      <c r="CQ46" s="652">
        <f>IFERROR(INDEX(Sheep!$R$324:$R$331,CQ45,1),0)</f>
        <v>43802</v>
      </c>
      <c r="CR46" s="652">
        <f>IFERROR(INDEX(Sheep!$R$324:$R$331,CR45,1),0)</f>
        <v>43802</v>
      </c>
      <c r="CS46" s="652">
        <f>IFERROR(INDEX(Sheep!$R$324:$R$331,CS45,1),0)</f>
        <v>43802</v>
      </c>
      <c r="CT46" s="652">
        <f>IFERROR(INDEX(Sheep!$R$324:$R$331,CT45,1),0)</f>
        <v>43802</v>
      </c>
      <c r="CU46" s="652">
        <f>IFERROR(INDEX(Sheep!$R$324:$R$331,CU45,1),0)</f>
        <v>43802</v>
      </c>
      <c r="CV46" s="652">
        <f>IFERROR(INDEX(Sheep!$R$324:$R$331,CV45,1),0)</f>
        <v>43802</v>
      </c>
      <c r="CW46" s="652">
        <f>IFERROR(INDEX(Sheep!$R$324:$R$331,CW45,1),0)</f>
        <v>43802</v>
      </c>
      <c r="CX46" s="652">
        <f>IFERROR(INDEX(Sheep!$R$324:$R$331,CX45,1),0)</f>
        <v>43802</v>
      </c>
      <c r="CY46" s="652">
        <f>IFERROR(INDEX(Sheep!$R$324:$R$331,CY45,1),0)</f>
        <v>43802</v>
      </c>
      <c r="CZ46" s="652">
        <f>IFERROR(INDEX(Sheep!$R$324:$R$331,CZ45,1),0)</f>
        <v>43802</v>
      </c>
      <c r="DA46" s="652">
        <f>IFERROR(INDEX(Sheep!$R$324:$R$331,DA45,1),0)</f>
        <v>43802</v>
      </c>
      <c r="DB46" s="652">
        <f>IFERROR(INDEX(Sheep!$R$324:$R$331,DB45,1),0)</f>
        <v>43802</v>
      </c>
      <c r="DC46" s="652">
        <f>IFERROR(INDEX(Sheep!$R$324:$R$331,DC45,1),0)</f>
        <v>43802</v>
      </c>
      <c r="DD46" s="652">
        <f>IFERROR(INDEX(Sheep!$R$324:$R$331,DD45,1),0)</f>
        <v>43802</v>
      </c>
      <c r="DE46" s="652">
        <f>IFERROR(INDEX(Sheep!$R$324:$R$331,DE45,1),0)</f>
        <v>43802</v>
      </c>
      <c r="DF46" s="652">
        <f>IFERROR(INDEX(Sheep!$R$324:$R$331,DF45,1),0)</f>
        <v>44167</v>
      </c>
      <c r="DG46" s="652">
        <f>IFERROR(INDEX(Sheep!$R$324:$R$331,DG45,1),0)</f>
        <v>44167</v>
      </c>
      <c r="DH46" s="652">
        <f>IFERROR(INDEX(Sheep!$R$324:$R$331,DH45,1),0)</f>
        <v>44167</v>
      </c>
      <c r="DI46" s="652">
        <f>IFERROR(INDEX(Sheep!$R$324:$R$331,DI45,1),0)</f>
        <v>44167</v>
      </c>
      <c r="DJ46" s="652">
        <f>IFERROR(INDEX(Sheep!$R$324:$R$331,DJ45,1),0)</f>
        <v>44167</v>
      </c>
      <c r="DK46" s="652">
        <f>IFERROR(INDEX(Sheep!$R$324:$R$331,DK45,1),0)</f>
        <v>44167</v>
      </c>
      <c r="DL46" s="652">
        <f>IFERROR(INDEX(Sheep!$R$324:$R$331,DL45,1),0)</f>
        <v>44167</v>
      </c>
      <c r="DM46" s="652">
        <f>IFERROR(INDEX(Sheep!$R$324:$R$331,DM45,1),0)</f>
        <v>44167</v>
      </c>
      <c r="DN46" s="652">
        <f>IFERROR(INDEX(Sheep!$R$324:$R$331,DN45,1),0)</f>
        <v>44167</v>
      </c>
      <c r="DO46" s="652">
        <f>IFERROR(INDEX(Sheep!$R$324:$R$331,DO45,1),0)</f>
        <v>44167</v>
      </c>
      <c r="DP46" s="652">
        <f>IFERROR(INDEX(Sheep!$R$324:$R$331,DP45,1),0)</f>
        <v>44167</v>
      </c>
      <c r="DQ46" s="652">
        <f>IFERROR(INDEX(Sheep!$R$324:$R$331,DQ45,1),0)</f>
        <v>44167</v>
      </c>
      <c r="DR46" s="652">
        <f>IFERROR(INDEX(Sheep!$R$324:$R$331,DR45,1),0)</f>
        <v>44167</v>
      </c>
      <c r="DS46" s="652">
        <f>IFERROR(INDEX(Sheep!$R$324:$R$331,DS45,1),0)</f>
        <v>44167</v>
      </c>
      <c r="DT46" s="652">
        <f>IFERROR(INDEX(Sheep!$R$324:$R$331,DT45,1),0)</f>
        <v>44167</v>
      </c>
      <c r="DU46" s="652">
        <f>IFERROR(INDEX(Sheep!$R$324:$R$331,DU45,1),0)</f>
        <v>44167</v>
      </c>
      <c r="DV46" s="652">
        <f>IFERROR(INDEX(Sheep!$R$324:$R$331,DV45,1),0)</f>
        <v>44167</v>
      </c>
      <c r="DW46" s="652">
        <f>IFERROR(INDEX(Sheep!$R$324:$R$331,DW45,1),0)</f>
        <v>44167</v>
      </c>
      <c r="DX46" s="652">
        <f>IFERROR(INDEX(Sheep!$R$324:$R$331,DX45,1),0)</f>
        <v>44167</v>
      </c>
      <c r="DY46" s="652">
        <f>IFERROR(INDEX(Sheep!$R$324:$R$331,DY45,1),0)</f>
        <v>44167</v>
      </c>
      <c r="DZ46" s="652">
        <f>IFERROR(INDEX(Sheep!$R$324:$R$331,DZ45,1),0)</f>
        <v>44167</v>
      </c>
      <c r="EA46" s="652">
        <f>IFERROR(INDEX(Sheep!$R$324:$R$331,EA45,1),0)</f>
        <v>44167</v>
      </c>
      <c r="EB46" s="652">
        <f>IFERROR(INDEX(Sheep!$R$324:$R$331,EB45,1),0)</f>
        <v>44167</v>
      </c>
      <c r="EC46" s="652">
        <f>IFERROR(INDEX(Sheep!$R$324:$R$331,EC45,1),0)</f>
        <v>44167</v>
      </c>
      <c r="ED46" s="652">
        <f>IFERROR(INDEX(Sheep!$R$324:$R$331,ED45,1),0)</f>
        <v>44167</v>
      </c>
      <c r="EE46" s="652">
        <f>IFERROR(INDEX(Sheep!$R$324:$R$331,EE45,1),0)</f>
        <v>44167</v>
      </c>
      <c r="EF46" s="652">
        <f>IFERROR(INDEX(Sheep!$R$324:$R$331,EF45,1),0)</f>
        <v>44167</v>
      </c>
      <c r="EG46" s="652">
        <f>IFERROR(INDEX(Sheep!$R$324:$R$331,EG45,1),0)</f>
        <v>44167</v>
      </c>
      <c r="EH46" s="652">
        <f>IFERROR(INDEX(Sheep!$R$324:$R$331,EH45,1),0)</f>
        <v>44167</v>
      </c>
      <c r="EI46" s="652">
        <f>IFERROR(INDEX(Sheep!$R$324:$R$331,EI45,1),0)</f>
        <v>44167</v>
      </c>
      <c r="EJ46" s="652">
        <f>IFERROR(INDEX(Sheep!$R$324:$R$331,EJ45,1),0)</f>
        <v>44167</v>
      </c>
      <c r="EK46" s="652">
        <f>IFERROR(INDEX(Sheep!$R$324:$R$331,EK45,1),0)</f>
        <v>44167</v>
      </c>
      <c r="EL46" s="652">
        <f>IFERROR(INDEX(Sheep!$R$324:$R$331,EL45,1),0)</f>
        <v>44167</v>
      </c>
      <c r="EM46" s="652">
        <f>IFERROR(INDEX(Sheep!$R$324:$R$331,EM45,1),0)</f>
        <v>44167</v>
      </c>
      <c r="EN46" s="652">
        <f>IFERROR(INDEX(Sheep!$R$324:$R$331,EN45,1),0)</f>
        <v>44167</v>
      </c>
      <c r="EO46" s="652">
        <f>IFERROR(INDEX(Sheep!$R$324:$R$331,EO45,1),0)</f>
        <v>44167</v>
      </c>
      <c r="EP46" s="652">
        <f>IFERROR(INDEX(Sheep!$R$324:$R$331,EP45,1),0)</f>
        <v>44167</v>
      </c>
      <c r="EQ46" s="652">
        <f>IFERROR(INDEX(Sheep!$R$324:$R$331,EQ45,1),0)</f>
        <v>44167</v>
      </c>
      <c r="ER46" s="652">
        <f>IFERROR(INDEX(Sheep!$R$324:$R$331,ER45,1),0)</f>
        <v>44167</v>
      </c>
      <c r="ES46" s="652">
        <f>IFERROR(INDEX(Sheep!$R$324:$R$331,ES45,1),0)</f>
        <v>44167</v>
      </c>
      <c r="ET46" s="652">
        <f>IFERROR(INDEX(Sheep!$R$324:$R$331,ET45,1),0)</f>
        <v>44167</v>
      </c>
      <c r="EU46" s="652">
        <f>IFERROR(INDEX(Sheep!$R$324:$R$331,EU45,1),0)</f>
        <v>44167</v>
      </c>
      <c r="EV46" s="652">
        <f>IFERROR(INDEX(Sheep!$R$324:$R$331,EV45,1),0)</f>
        <v>44167</v>
      </c>
      <c r="EW46" s="652">
        <f>IFERROR(INDEX(Sheep!$R$324:$R$331,EW45,1),0)</f>
        <v>44167</v>
      </c>
      <c r="EX46" s="652">
        <f>IFERROR(INDEX(Sheep!$R$324:$R$331,EX45,1),0)</f>
        <v>44167</v>
      </c>
      <c r="EY46" s="652">
        <f>IFERROR(INDEX(Sheep!$R$324:$R$331,EY45,1),0)</f>
        <v>44167</v>
      </c>
      <c r="EZ46" s="652">
        <f>IFERROR(INDEX(Sheep!$R$324:$R$331,EZ45,1),0)</f>
        <v>44167</v>
      </c>
      <c r="FA46" s="652">
        <f>IFERROR(INDEX(Sheep!$R$324:$R$331,FA45,1),0)</f>
        <v>44167</v>
      </c>
      <c r="FB46" s="652">
        <f>IFERROR(INDEX(Sheep!$R$324:$R$331,FB45,1),0)</f>
        <v>44167</v>
      </c>
      <c r="FC46" s="652">
        <f>IFERROR(INDEX(Sheep!$R$324:$R$331,FC45,1),0)</f>
        <v>44167</v>
      </c>
      <c r="FD46" s="652">
        <f>IFERROR(INDEX(Sheep!$R$324:$R$331,FD45,1),0)</f>
        <v>44167</v>
      </c>
      <c r="FE46" s="652">
        <f>IFERROR(INDEX(Sheep!$R$324:$R$331,FE45,1),0)</f>
        <v>44167</v>
      </c>
      <c r="FF46" s="652">
        <f>IFERROR(INDEX(Sheep!$R$324:$R$331,FF45,1),0)</f>
        <v>44532</v>
      </c>
      <c r="FG46" s="652">
        <f>IFERROR(INDEX(Sheep!$R$324:$R$331,FG45,1),0)</f>
        <v>44532</v>
      </c>
      <c r="FH46" s="652">
        <f>IFERROR(INDEX(Sheep!$R$324:$R$331,FH45,1),0)</f>
        <v>44532</v>
      </c>
      <c r="FI46" s="652">
        <f>IFERROR(INDEX(Sheep!$R$324:$R$331,FI45,1),0)</f>
        <v>44532</v>
      </c>
      <c r="FJ46" s="652">
        <f>IFERROR(INDEX(Sheep!$R$324:$R$331,FJ45,1),0)</f>
        <v>44532</v>
      </c>
      <c r="FK46" s="652">
        <f>IFERROR(INDEX(Sheep!$R$324:$R$331,FK45,1),0)</f>
        <v>44532</v>
      </c>
      <c r="FL46" s="652">
        <f>IFERROR(INDEX(Sheep!$R$324:$R$331,FL45,1),0)</f>
        <v>44532</v>
      </c>
      <c r="FM46" s="652">
        <f>IFERROR(INDEX(Sheep!$R$324:$R$331,FM45,1),0)</f>
        <v>44532</v>
      </c>
      <c r="FN46" s="652">
        <f>IFERROR(INDEX(Sheep!$R$324:$R$331,FN45,1),0)</f>
        <v>44532</v>
      </c>
      <c r="FO46" s="652">
        <f>IFERROR(INDEX(Sheep!$R$324:$R$331,FO45,1),0)</f>
        <v>44532</v>
      </c>
      <c r="FP46" s="652">
        <f>IFERROR(INDEX(Sheep!$R$324:$R$331,FP45,1),0)</f>
        <v>44532</v>
      </c>
      <c r="FQ46" s="652">
        <f>IFERROR(INDEX(Sheep!$R$324:$R$331,FQ45,1),0)</f>
        <v>44532</v>
      </c>
      <c r="FR46" s="652">
        <f>IFERROR(INDEX(Sheep!$R$324:$R$331,FR45,1),0)</f>
        <v>44532</v>
      </c>
      <c r="FS46" s="652">
        <f>IFERROR(INDEX(Sheep!$R$324:$R$331,FS45,1),0)</f>
        <v>44532</v>
      </c>
      <c r="FT46" s="652">
        <f>IFERROR(INDEX(Sheep!$R$324:$R$331,FT45,1),0)</f>
        <v>44532</v>
      </c>
      <c r="FU46" s="652">
        <f>IFERROR(INDEX(Sheep!$R$324:$R$331,FU45,1),0)</f>
        <v>44532</v>
      </c>
      <c r="FV46" s="652">
        <f>IFERROR(INDEX(Sheep!$R$324:$R$331,FV45,1),0)</f>
        <v>44532</v>
      </c>
      <c r="FW46" s="652">
        <f>IFERROR(INDEX(Sheep!$R$324:$R$331,FW45,1),0)</f>
        <v>44532</v>
      </c>
      <c r="FX46" s="652">
        <f>IFERROR(INDEX(Sheep!$R$324:$R$331,FX45,1),0)</f>
        <v>44532</v>
      </c>
      <c r="FY46" s="652">
        <f>IFERROR(INDEX(Sheep!$R$324:$R$331,FY45,1),0)</f>
        <v>44532</v>
      </c>
      <c r="FZ46" s="652">
        <f>IFERROR(INDEX(Sheep!$R$324:$R$331,FZ45,1),0)</f>
        <v>44532</v>
      </c>
      <c r="GA46" s="652">
        <f>IFERROR(INDEX(Sheep!$R$324:$R$331,GA45,1),0)</f>
        <v>44532</v>
      </c>
      <c r="GB46" s="652">
        <f>IFERROR(INDEX(Sheep!$R$324:$R$331,GB45,1),0)</f>
        <v>44532</v>
      </c>
      <c r="GC46" s="652">
        <f>IFERROR(INDEX(Sheep!$R$324:$R$331,GC45,1),0)</f>
        <v>44532</v>
      </c>
      <c r="GD46" s="652">
        <f>IFERROR(INDEX(Sheep!$R$324:$R$331,GD45,1),0)</f>
        <v>44532</v>
      </c>
      <c r="GE46" s="652">
        <f>IFERROR(INDEX(Sheep!$R$324:$R$331,GE45,1),0)</f>
        <v>44532</v>
      </c>
      <c r="GF46" s="652">
        <f>IFERROR(INDEX(Sheep!$R$324:$R$331,GF45,1),0)</f>
        <v>44532</v>
      </c>
      <c r="GG46" s="652">
        <f>IFERROR(INDEX(Sheep!$R$324:$R$331,GG45,1),0)</f>
        <v>44532</v>
      </c>
      <c r="GH46" s="652">
        <f>IFERROR(INDEX(Sheep!$R$324:$R$331,GH45,1),0)</f>
        <v>44532</v>
      </c>
      <c r="GI46" s="652">
        <f>IFERROR(INDEX(Sheep!$R$324:$R$331,GI45,1),0)</f>
        <v>44532</v>
      </c>
      <c r="GJ46" s="652">
        <f>IFERROR(INDEX(Sheep!$R$324:$R$331,GJ45,1),0)</f>
        <v>44532</v>
      </c>
      <c r="GK46" s="652">
        <f>IFERROR(INDEX(Sheep!$R$324:$R$331,GK45,1),0)</f>
        <v>44532</v>
      </c>
      <c r="GL46" s="652">
        <f>IFERROR(INDEX(Sheep!$R$324:$R$331,GL45,1),0)</f>
        <v>44532</v>
      </c>
      <c r="GM46" s="652">
        <f>IFERROR(INDEX(Sheep!$R$324:$R$331,GM45,1),0)</f>
        <v>44532</v>
      </c>
      <c r="GN46" s="652">
        <f>IFERROR(INDEX(Sheep!$R$324:$R$331,GN45,1),0)</f>
        <v>44532</v>
      </c>
      <c r="GO46" s="652">
        <f>IFERROR(INDEX(Sheep!$R$324:$R$331,GO45,1),0)</f>
        <v>44532</v>
      </c>
      <c r="GP46" s="652">
        <f>IFERROR(INDEX(Sheep!$R$324:$R$331,GP45,1),0)</f>
        <v>44532</v>
      </c>
      <c r="GQ46" s="652">
        <f>IFERROR(INDEX(Sheep!$R$324:$R$331,GQ45,1),0)</f>
        <v>44532</v>
      </c>
      <c r="GR46" s="652">
        <f>IFERROR(INDEX(Sheep!$R$324:$R$331,GR45,1),0)</f>
        <v>44532</v>
      </c>
      <c r="GS46" s="652">
        <f>IFERROR(INDEX(Sheep!$R$324:$R$331,GS45,1),0)</f>
        <v>44532</v>
      </c>
      <c r="GT46" s="652">
        <f>IFERROR(INDEX(Sheep!$R$324:$R$331,GT45,1),0)</f>
        <v>44532</v>
      </c>
      <c r="GU46" s="652">
        <f>IFERROR(INDEX(Sheep!$R$324:$R$331,GU45,1),0)</f>
        <v>44532</v>
      </c>
      <c r="GV46" s="652">
        <f>IFERROR(INDEX(Sheep!$R$324:$R$331,GV45,1),0)</f>
        <v>44532</v>
      </c>
      <c r="GW46" s="652">
        <f>IFERROR(INDEX(Sheep!$R$324:$R$331,GW45,1),0)</f>
        <v>44532</v>
      </c>
      <c r="GX46" s="652">
        <f>IFERROR(INDEX(Sheep!$R$324:$R$331,GX45,1),0)</f>
        <v>44532</v>
      </c>
      <c r="GY46" s="652">
        <f>IFERROR(INDEX(Sheep!$R$324:$R$331,GY45,1),0)</f>
        <v>44532</v>
      </c>
      <c r="GZ46" s="652">
        <f>IFERROR(INDEX(Sheep!$R$324:$R$331,GZ45,1),0)</f>
        <v>44532</v>
      </c>
      <c r="HA46" s="652">
        <f>IFERROR(INDEX(Sheep!$R$324:$R$331,HA45,1),0)</f>
        <v>44532</v>
      </c>
      <c r="HB46" s="652">
        <f>IFERROR(INDEX(Sheep!$R$324:$R$331,HB45,1),0)</f>
        <v>44532</v>
      </c>
      <c r="HC46" s="652">
        <f>IFERROR(INDEX(Sheep!$R$324:$R$331,HC45,1),0)</f>
        <v>44532</v>
      </c>
      <c r="HD46" s="652">
        <f>IFERROR(INDEX(Sheep!$R$324:$R$331,HD45,1),0)</f>
        <v>44532</v>
      </c>
      <c r="HE46" s="652">
        <f>IFERROR(INDEX(Sheep!$R$324:$R$331,HE45,1),0)</f>
        <v>44532</v>
      </c>
      <c r="HF46" s="652">
        <f>IFERROR(INDEX(Sheep!$R$324:$R$331,HF45,1),0)</f>
        <v>44897</v>
      </c>
      <c r="HG46" s="652">
        <f>IFERROR(INDEX(Sheep!$R$324:$R$331,HG45,1),0)</f>
        <v>44897</v>
      </c>
      <c r="HH46" s="652">
        <f>IFERROR(INDEX(Sheep!$R$324:$R$331,HH45,1),0)</f>
        <v>44897</v>
      </c>
      <c r="HI46" s="652">
        <f>IFERROR(INDEX(Sheep!$R$324:$R$331,HI45,1),0)</f>
        <v>44897</v>
      </c>
      <c r="HJ46" s="652">
        <f>IFERROR(INDEX(Sheep!$R$324:$R$331,HJ45,1),0)</f>
        <v>44897</v>
      </c>
      <c r="HK46" s="652">
        <f>IFERROR(INDEX(Sheep!$R$324:$R$331,HK45,1),0)</f>
        <v>44897</v>
      </c>
      <c r="HL46" s="652">
        <f>IFERROR(INDEX(Sheep!$R$324:$R$331,HL45,1),0)</f>
        <v>44897</v>
      </c>
      <c r="HM46" s="652">
        <f>IFERROR(INDEX(Sheep!$R$324:$R$331,HM45,1),0)</f>
        <v>44897</v>
      </c>
      <c r="HN46" s="652">
        <f>IFERROR(INDEX(Sheep!$R$324:$R$331,HN45,1),0)</f>
        <v>44897</v>
      </c>
      <c r="HO46" s="652">
        <f>IFERROR(INDEX(Sheep!$R$324:$R$331,HO45,1),0)</f>
        <v>44897</v>
      </c>
      <c r="HP46" s="652">
        <f>IFERROR(INDEX(Sheep!$R$324:$R$331,HP45,1),0)</f>
        <v>44897</v>
      </c>
      <c r="HQ46" s="652">
        <f>IFERROR(INDEX(Sheep!$R$324:$R$331,HQ45,1),0)</f>
        <v>44897</v>
      </c>
      <c r="HR46" s="652">
        <f>IFERROR(INDEX(Sheep!$R$324:$R$331,HR45,1),0)</f>
        <v>44897</v>
      </c>
      <c r="HS46" s="652">
        <f>IFERROR(INDEX(Sheep!$R$324:$R$331,HS45,1),0)</f>
        <v>44897</v>
      </c>
      <c r="HT46" s="652">
        <f>IFERROR(INDEX(Sheep!$R$324:$R$331,HT45,1),0)</f>
        <v>44897</v>
      </c>
      <c r="HU46" s="652">
        <f>IFERROR(INDEX(Sheep!$R$324:$R$331,HU45,1),0)</f>
        <v>44897</v>
      </c>
      <c r="HV46" s="652">
        <f>IFERROR(INDEX(Sheep!$R$324:$R$331,HV45,1),0)</f>
        <v>44897</v>
      </c>
      <c r="HW46" s="652">
        <f>IFERROR(INDEX(Sheep!$R$324:$R$331,HW45,1),0)</f>
        <v>44897</v>
      </c>
      <c r="HX46" s="652">
        <f>IFERROR(INDEX(Sheep!$R$324:$R$331,HX45,1),0)</f>
        <v>44897</v>
      </c>
      <c r="HY46" s="652">
        <f>IFERROR(INDEX(Sheep!$R$324:$R$331,HY45,1),0)</f>
        <v>44897</v>
      </c>
      <c r="HZ46" s="652">
        <f>IFERROR(INDEX(Sheep!$R$324:$R$331,HZ45,1),0)</f>
        <v>44897</v>
      </c>
      <c r="IA46" s="652">
        <f>IFERROR(INDEX(Sheep!$R$324:$R$331,IA45,1),0)</f>
        <v>44897</v>
      </c>
      <c r="IB46" s="652">
        <f>IFERROR(INDEX(Sheep!$R$324:$R$331,IB45,1),0)</f>
        <v>44897</v>
      </c>
      <c r="IC46" s="652">
        <f>IFERROR(INDEX(Sheep!$R$324:$R$331,IC45,1),0)</f>
        <v>44897</v>
      </c>
      <c r="ID46" s="652">
        <f>IFERROR(INDEX(Sheep!$R$324:$R$331,ID45,1),0)</f>
        <v>44897</v>
      </c>
      <c r="IE46" s="652">
        <f>IFERROR(INDEX(Sheep!$R$324:$R$331,IE45,1),0)</f>
        <v>44897</v>
      </c>
      <c r="IF46" s="652">
        <f>IFERROR(INDEX(Sheep!$R$324:$R$331,IF45,1),0)</f>
        <v>44897</v>
      </c>
      <c r="IG46" s="652">
        <f>IFERROR(INDEX(Sheep!$R$324:$R$331,IG45,1),0)</f>
        <v>44897</v>
      </c>
      <c r="IH46" s="652">
        <f>IFERROR(INDEX(Sheep!$R$324:$R$331,IH45,1),0)</f>
        <v>44897</v>
      </c>
      <c r="II46" s="652">
        <f>IFERROR(INDEX(Sheep!$R$324:$R$331,II45,1),0)</f>
        <v>44897</v>
      </c>
      <c r="IJ46" s="652">
        <f>IFERROR(INDEX(Sheep!$R$324:$R$331,IJ45,1),0)</f>
        <v>44897</v>
      </c>
      <c r="IK46" s="652">
        <f>IFERROR(INDEX(Sheep!$R$324:$R$331,IK45,1),0)</f>
        <v>44897</v>
      </c>
      <c r="IL46" s="652">
        <f>IFERROR(INDEX(Sheep!$R$324:$R$331,IL45,1),0)</f>
        <v>44897</v>
      </c>
      <c r="IM46" s="652">
        <f>IFERROR(INDEX(Sheep!$R$324:$R$331,IM45,1),0)</f>
        <v>44897</v>
      </c>
      <c r="IN46" s="652">
        <f>IFERROR(INDEX(Sheep!$R$324:$R$331,IN45,1),0)</f>
        <v>44897</v>
      </c>
      <c r="IO46" s="652">
        <f>IFERROR(INDEX(Sheep!$R$324:$R$331,IO45,1),0)</f>
        <v>44897</v>
      </c>
      <c r="IP46" s="652">
        <f>IFERROR(INDEX(Sheep!$R$324:$R$331,IP45,1),0)</f>
        <v>44897</v>
      </c>
      <c r="IQ46" s="652">
        <f>IFERROR(INDEX(Sheep!$R$324:$R$331,IQ45,1),0)</f>
        <v>44897</v>
      </c>
      <c r="IR46" s="652">
        <f>IFERROR(INDEX(Sheep!$R$324:$R$331,IR45,1),0)</f>
        <v>44897</v>
      </c>
      <c r="IS46" s="652">
        <f>IFERROR(INDEX(Sheep!$R$324:$R$331,IS45,1),0)</f>
        <v>44897</v>
      </c>
      <c r="IT46" s="652">
        <f>IFERROR(INDEX(Sheep!$R$324:$R$331,IT45,1),0)</f>
        <v>44897</v>
      </c>
      <c r="IU46" s="652">
        <f>IFERROR(INDEX(Sheep!$R$324:$R$331,IU45,1),0)</f>
        <v>44897</v>
      </c>
      <c r="IV46" s="652">
        <f>IFERROR(INDEX(Sheep!$R$324:$R$331,IV45,1),0)</f>
        <v>44897</v>
      </c>
      <c r="IW46" s="652">
        <f>IFERROR(INDEX(Sheep!$R$324:$R$331,IW45,1),0)</f>
        <v>44897</v>
      </c>
      <c r="IX46" s="652">
        <f>IFERROR(INDEX(Sheep!$R$324:$R$331,IX45,1),0)</f>
        <v>44897</v>
      </c>
      <c r="IY46" s="652">
        <f>IFERROR(INDEX(Sheep!$R$324:$R$331,IY45,1),0)</f>
        <v>44897</v>
      </c>
      <c r="IZ46" s="652">
        <f>IFERROR(INDEX(Sheep!$R$324:$R$331,IZ45,1),0)</f>
        <v>44897</v>
      </c>
      <c r="JA46" s="652">
        <f>IFERROR(INDEX(Sheep!$R$324:$R$331,JA45,1),0)</f>
        <v>44897</v>
      </c>
      <c r="JB46" s="652">
        <f>IFERROR(INDEX(Sheep!$R$324:$R$331,JB45,1),0)</f>
        <v>44897</v>
      </c>
      <c r="JC46" s="652">
        <f>IFERROR(INDEX(Sheep!$R$324:$R$331,JC45,1),0)</f>
        <v>44897</v>
      </c>
      <c r="JD46" s="652">
        <f>IFERROR(INDEX(Sheep!$R$324:$R$331,JD45,1),0)</f>
        <v>44897</v>
      </c>
      <c r="JE46" s="652">
        <f>IFERROR(INDEX(Sheep!$R$324:$R$331,JE45,1),0)</f>
        <v>44897</v>
      </c>
      <c r="JF46" s="652">
        <f>IFERROR(INDEX(Sheep!$R$324:$R$331,JF45,1),0)</f>
        <v>45263</v>
      </c>
      <c r="JG46" s="652">
        <f>IFERROR(INDEX(Sheep!$R$324:$R$331,JG45,1),0)</f>
        <v>45263</v>
      </c>
      <c r="JH46" s="652">
        <f>IFERROR(INDEX(Sheep!$R$324:$R$331,JH45,1),0)</f>
        <v>45263</v>
      </c>
      <c r="JI46" s="652">
        <f>IFERROR(INDEX(Sheep!$R$324:$R$331,JI45,1),0)</f>
        <v>45263</v>
      </c>
      <c r="JJ46" s="652">
        <f>IFERROR(INDEX(Sheep!$R$324:$R$331,JJ45,1),0)</f>
        <v>45263</v>
      </c>
      <c r="JK46" s="652">
        <f>IFERROR(INDEX(Sheep!$R$324:$R$331,JK45,1),0)</f>
        <v>45263</v>
      </c>
      <c r="JL46" s="652">
        <f>IFERROR(INDEX(Sheep!$R$324:$R$331,JL45,1),0)</f>
        <v>45263</v>
      </c>
      <c r="JM46" s="652">
        <f>IFERROR(INDEX(Sheep!$R$324:$R$331,JM45,1),0)</f>
        <v>45263</v>
      </c>
      <c r="JN46" s="652">
        <f>IFERROR(INDEX(Sheep!$R$324:$R$331,JN45,1),0)</f>
        <v>45263</v>
      </c>
      <c r="JO46" s="652">
        <f>IFERROR(INDEX(Sheep!$R$324:$R$331,JO45,1),0)</f>
        <v>45263</v>
      </c>
      <c r="JP46" s="652">
        <f>IFERROR(INDEX(Sheep!$R$324:$R$331,JP45,1),0)</f>
        <v>45263</v>
      </c>
      <c r="JQ46" s="652">
        <f>IFERROR(INDEX(Sheep!$R$324:$R$331,JQ45,1),0)</f>
        <v>45263</v>
      </c>
      <c r="JR46" s="652">
        <f>IFERROR(INDEX(Sheep!$R$324:$R$331,JR45,1),0)</f>
        <v>45263</v>
      </c>
      <c r="JS46" s="652">
        <f>IFERROR(INDEX(Sheep!$R$324:$R$331,JS45,1),0)</f>
        <v>45263</v>
      </c>
      <c r="JT46" s="652">
        <f>IFERROR(INDEX(Sheep!$R$324:$R$331,JT45,1),0)</f>
        <v>45263</v>
      </c>
      <c r="JU46" s="652">
        <f>IFERROR(INDEX(Sheep!$R$324:$R$331,JU45,1),0)</f>
        <v>45263</v>
      </c>
      <c r="JV46" s="652">
        <f>IFERROR(INDEX(Sheep!$R$324:$R$331,JV45,1),0)</f>
        <v>45263</v>
      </c>
      <c r="JW46" s="652">
        <f>IFERROR(INDEX(Sheep!$R$324:$R$331,JW45,1),0)</f>
        <v>45263</v>
      </c>
      <c r="JX46" s="652">
        <f>IFERROR(INDEX(Sheep!$R$324:$R$331,JX45,1),0)</f>
        <v>45263</v>
      </c>
      <c r="JY46" s="652">
        <f>IFERROR(INDEX(Sheep!$R$324:$R$331,JY45,1),0)</f>
        <v>45263</v>
      </c>
      <c r="JZ46" s="652">
        <f>IFERROR(INDEX(Sheep!$R$324:$R$331,JZ45,1),0)</f>
        <v>45263</v>
      </c>
      <c r="KA46" s="652">
        <f>IFERROR(INDEX(Sheep!$R$324:$R$331,KA45,1),0)</f>
        <v>45263</v>
      </c>
      <c r="KB46" s="652">
        <f>IFERROR(INDEX(Sheep!$R$324:$R$331,KB45,1),0)</f>
        <v>45263</v>
      </c>
      <c r="KC46" s="652">
        <f>IFERROR(INDEX(Sheep!$R$324:$R$331,KC45,1),0)</f>
        <v>45263</v>
      </c>
      <c r="KD46" s="652">
        <f>IFERROR(INDEX(Sheep!$R$324:$R$331,KD45,1),0)</f>
        <v>45263</v>
      </c>
      <c r="KE46" s="652">
        <f>IFERROR(INDEX(Sheep!$R$324:$R$331,KE45,1),0)</f>
        <v>45263</v>
      </c>
      <c r="KF46" s="652">
        <f>IFERROR(INDEX(Sheep!$R$324:$R$331,KF45,1),0)</f>
        <v>45263</v>
      </c>
      <c r="KG46" s="652">
        <f>IFERROR(INDEX(Sheep!$R$324:$R$331,KG45,1),0)</f>
        <v>45263</v>
      </c>
      <c r="KH46" s="652">
        <f>IFERROR(INDEX(Sheep!$R$324:$R$331,KH45,1),0)</f>
        <v>45263</v>
      </c>
      <c r="KI46" s="652">
        <f>IFERROR(INDEX(Sheep!$R$324:$R$331,KI45,1),0)</f>
        <v>45263</v>
      </c>
      <c r="KJ46" s="652">
        <f>IFERROR(INDEX(Sheep!$R$324:$R$331,KJ45,1),0)</f>
        <v>45263</v>
      </c>
      <c r="KK46" s="652">
        <f>IFERROR(INDEX(Sheep!$R$324:$R$331,KK45,1),0)</f>
        <v>45263</v>
      </c>
      <c r="KL46" s="652">
        <f>IFERROR(INDEX(Sheep!$R$324:$R$331,KL45,1),0)</f>
        <v>45263</v>
      </c>
      <c r="KM46" s="652">
        <f>IFERROR(INDEX(Sheep!$R$324:$R$331,KM45,1),0)</f>
        <v>45263</v>
      </c>
      <c r="KN46" s="652">
        <f>IFERROR(INDEX(Sheep!$R$324:$R$331,KN45,1),0)</f>
        <v>45263</v>
      </c>
      <c r="KO46" s="652">
        <f>IFERROR(INDEX(Sheep!$R$324:$R$331,KO45,1),0)</f>
        <v>45263</v>
      </c>
      <c r="KP46" s="652">
        <f>IFERROR(INDEX(Sheep!$R$324:$R$331,KP45,1),0)</f>
        <v>45263</v>
      </c>
      <c r="KQ46" s="652">
        <f>IFERROR(INDEX(Sheep!$R$324:$R$331,KQ45,1),0)</f>
        <v>45263</v>
      </c>
      <c r="KR46" s="652">
        <f>IFERROR(INDEX(Sheep!$R$324:$R$331,KR45,1),0)</f>
        <v>45263</v>
      </c>
      <c r="KS46" s="652">
        <f>IFERROR(INDEX(Sheep!$R$324:$R$331,KS45,1),0)</f>
        <v>45263</v>
      </c>
      <c r="KT46" s="652">
        <f>IFERROR(INDEX(Sheep!$R$324:$R$331,KT45,1),0)</f>
        <v>45263</v>
      </c>
      <c r="KU46" s="652">
        <f>IFERROR(INDEX(Sheep!$R$324:$R$331,KU45,1),0)</f>
        <v>45263</v>
      </c>
      <c r="KV46" s="652">
        <f>IFERROR(INDEX(Sheep!$R$324:$R$331,KV45,1),0)</f>
        <v>45263</v>
      </c>
      <c r="KW46" s="652">
        <f>IFERROR(INDEX(Sheep!$R$324:$R$331,KW45,1),0)</f>
        <v>45263</v>
      </c>
      <c r="KX46" s="652">
        <f>IFERROR(INDEX(Sheep!$R$324:$R$331,KX45,1),0)</f>
        <v>45263</v>
      </c>
      <c r="KY46" s="652">
        <f>IFERROR(INDEX(Sheep!$R$324:$R$331,KY45,1),0)</f>
        <v>45263</v>
      </c>
      <c r="KZ46" s="652">
        <f>IFERROR(INDEX(Sheep!$R$324:$R$331,KZ45,1),0)</f>
        <v>45263</v>
      </c>
      <c r="LA46" s="652">
        <f>IFERROR(INDEX(Sheep!$R$324:$R$331,LA45,1),0)</f>
        <v>45263</v>
      </c>
      <c r="LB46" s="652">
        <f>IFERROR(INDEX(Sheep!$R$324:$R$331,LB45,1),0)</f>
        <v>45263</v>
      </c>
      <c r="LC46" s="652">
        <f>IFERROR(INDEX(Sheep!$R$324:$R$331,LC45,1),0)</f>
        <v>45263</v>
      </c>
      <c r="LD46" s="652">
        <f>IFERROR(INDEX(Sheep!$R$324:$R$331,LD45,1),0)</f>
        <v>45263</v>
      </c>
      <c r="LE46" s="652">
        <f>IFERROR(INDEX(Sheep!$R$324:$R$331,LE45,1),0)</f>
        <v>45263</v>
      </c>
      <c r="LF46" s="652">
        <f>IFERROR(INDEX(Sheep!$R$324:$R$331,LF45,1),0)</f>
        <v>45628</v>
      </c>
      <c r="LG46" s="652">
        <f>IFERROR(INDEX(Sheep!$R$324:$R$331,LG45,1),0)</f>
        <v>45628</v>
      </c>
      <c r="LH46" s="652">
        <f>IFERROR(INDEX(Sheep!$R$324:$R$331,LH45,1),0)</f>
        <v>45628</v>
      </c>
      <c r="LI46" s="652">
        <f>IFERROR(INDEX(Sheep!$R$324:$R$331,LI45,1),0)</f>
        <v>45628</v>
      </c>
      <c r="LJ46" s="652">
        <f>IFERROR(INDEX(Sheep!$R$324:$R$331,LJ45,1),0)</f>
        <v>45628</v>
      </c>
      <c r="LK46" s="652">
        <f>IFERROR(INDEX(Sheep!$R$324:$R$331,LK45,1),0)</f>
        <v>45628</v>
      </c>
      <c r="LL46" s="652">
        <f>IFERROR(INDEX(Sheep!$R$324:$R$331,LL45,1),0)</f>
        <v>45628</v>
      </c>
      <c r="LM46" s="652">
        <f>IFERROR(INDEX(Sheep!$R$324:$R$331,LM45,1),0)</f>
        <v>45628</v>
      </c>
      <c r="LN46" s="652">
        <f>IFERROR(INDEX(Sheep!$R$324:$R$331,LN45,1),0)</f>
        <v>45628</v>
      </c>
      <c r="LO46" s="652">
        <f>IFERROR(INDEX(Sheep!$R$324:$R$331,LO45,1),0)</f>
        <v>45628</v>
      </c>
      <c r="LP46" s="652">
        <f>IFERROR(INDEX(Sheep!$R$324:$R$331,LP45,1),0)</f>
        <v>45628</v>
      </c>
      <c r="LQ46" s="652">
        <f>IFERROR(INDEX(Sheep!$R$324:$R$331,LQ45,1),0)</f>
        <v>45628</v>
      </c>
      <c r="LR46" s="652">
        <f>IFERROR(INDEX(Sheep!$R$324:$R$331,LR45,1),0)</f>
        <v>45628</v>
      </c>
      <c r="LS46" s="652">
        <f>IFERROR(INDEX(Sheep!$R$324:$R$331,LS45,1),0)</f>
        <v>45628</v>
      </c>
      <c r="LT46" s="652">
        <f>IFERROR(INDEX(Sheep!$R$324:$R$331,LT45,1),0)</f>
        <v>45628</v>
      </c>
      <c r="LU46" s="652">
        <f>IFERROR(INDEX(Sheep!$R$324:$R$331,LU45,1),0)</f>
        <v>45628</v>
      </c>
      <c r="LV46" s="652">
        <f>IFERROR(INDEX(Sheep!$R$324:$R$331,LV45,1),0)</f>
        <v>45628</v>
      </c>
      <c r="LW46" s="652">
        <f>IFERROR(INDEX(Sheep!$R$324:$R$331,LW45,1),0)</f>
        <v>45628</v>
      </c>
      <c r="LX46" s="652">
        <f>IFERROR(INDEX(Sheep!$R$324:$R$331,LX45,1),0)</f>
        <v>45628</v>
      </c>
      <c r="LY46" s="652">
        <f>IFERROR(INDEX(Sheep!$R$324:$R$331,LY45,1),0)</f>
        <v>45628</v>
      </c>
      <c r="LZ46" s="652">
        <f>IFERROR(INDEX(Sheep!$R$324:$R$331,LZ45,1),0)</f>
        <v>45628</v>
      </c>
      <c r="MA46" s="652">
        <f>IFERROR(INDEX(Sheep!$R$324:$R$331,MA45,1),0)</f>
        <v>45628</v>
      </c>
      <c r="MB46" s="652">
        <f>IFERROR(INDEX(Sheep!$R$324:$R$331,MB45,1),0)</f>
        <v>45628</v>
      </c>
      <c r="MC46" s="652">
        <f>IFERROR(INDEX(Sheep!$R$324:$R$331,MC45,1),0)</f>
        <v>45628</v>
      </c>
      <c r="MD46" s="652">
        <f>IFERROR(INDEX(Sheep!$R$324:$R$331,MD45,1),0)</f>
        <v>45628</v>
      </c>
      <c r="ME46" s="652">
        <f>IFERROR(INDEX(Sheep!$R$324:$R$331,ME45,1),0)</f>
        <v>45628</v>
      </c>
      <c r="MF46" s="652">
        <f>IFERROR(INDEX(Sheep!$R$324:$R$331,MF45,1),0)</f>
        <v>45628</v>
      </c>
      <c r="MG46" s="652">
        <f>IFERROR(INDEX(Sheep!$R$324:$R$331,MG45,1),0)</f>
        <v>45628</v>
      </c>
      <c r="MH46" s="652">
        <f>IFERROR(INDEX(Sheep!$R$324:$R$331,MH45,1),0)</f>
        <v>45628</v>
      </c>
      <c r="MI46" s="652">
        <f>IFERROR(INDEX(Sheep!$R$324:$R$331,MI45,1),0)</f>
        <v>45628</v>
      </c>
      <c r="MJ46" s="652">
        <f>IFERROR(INDEX(Sheep!$R$324:$R$331,MJ45,1),0)</f>
        <v>45628</v>
      </c>
      <c r="MK46" s="652">
        <f>IFERROR(INDEX(Sheep!$R$324:$R$331,MK45,1),0)</f>
        <v>45628</v>
      </c>
      <c r="ML46" s="652">
        <f>IFERROR(INDEX(Sheep!$R$324:$R$331,ML45,1),0)</f>
        <v>45628</v>
      </c>
      <c r="MM46" s="652">
        <f>IFERROR(INDEX(Sheep!$R$324:$R$331,MM45,1),0)</f>
        <v>45628</v>
      </c>
      <c r="MN46" s="652">
        <f>IFERROR(INDEX(Sheep!$R$324:$R$331,MN45,1),0)</f>
        <v>45628</v>
      </c>
      <c r="MO46" s="652">
        <f>IFERROR(INDEX(Sheep!$R$324:$R$331,MO45,1),0)</f>
        <v>45628</v>
      </c>
      <c r="MP46" s="652">
        <f>IFERROR(INDEX(Sheep!$R$324:$R$331,MP45,1),0)</f>
        <v>45628</v>
      </c>
      <c r="MQ46" s="652">
        <f>IFERROR(INDEX(Sheep!$R$324:$R$331,MQ45,1),0)</f>
        <v>45628</v>
      </c>
      <c r="MR46" s="652">
        <f>IFERROR(INDEX(Sheep!$R$324:$R$331,MR45,1),0)</f>
        <v>45628</v>
      </c>
      <c r="MS46" s="652">
        <f>IFERROR(INDEX(Sheep!$R$324:$R$331,MS45,1),0)</f>
        <v>45628</v>
      </c>
      <c r="MT46" s="652">
        <f>IFERROR(INDEX(Sheep!$R$324:$R$331,MT45,1),0)</f>
        <v>45628</v>
      </c>
      <c r="MU46" s="652">
        <f>IFERROR(INDEX(Sheep!$R$324:$R$331,MU45,1),0)</f>
        <v>45628</v>
      </c>
      <c r="MV46" s="652">
        <f>IFERROR(INDEX(Sheep!$R$324:$R$331,MV45,1),0)</f>
        <v>45628</v>
      </c>
      <c r="MW46" s="652">
        <f>IFERROR(INDEX(Sheep!$R$324:$R$331,MW45,1),0)</f>
        <v>45628</v>
      </c>
      <c r="MX46" s="652">
        <f>IFERROR(INDEX(Sheep!$R$324:$R$331,MX45,1),0)</f>
        <v>45628</v>
      </c>
      <c r="MY46" s="652">
        <f>IFERROR(INDEX(Sheep!$R$324:$R$331,MY45,1),0)</f>
        <v>45628</v>
      </c>
      <c r="MZ46" s="652">
        <f>IFERROR(INDEX(Sheep!$R$324:$R$331,MZ45,1),0)</f>
        <v>45628</v>
      </c>
      <c r="NA46" s="652">
        <f>IFERROR(INDEX(Sheep!$R$324:$R$331,NA45,1),0)</f>
        <v>45628</v>
      </c>
      <c r="NB46" s="652">
        <f>IFERROR(INDEX(Sheep!$R$324:$R$331,NB45,1),0)</f>
        <v>45628</v>
      </c>
      <c r="NC46" s="652">
        <f>IFERROR(INDEX(Sheep!$R$324:$R$331,NC45,1),0)</f>
        <v>45628</v>
      </c>
      <c r="ND46" s="652">
        <f>IFERROR(INDEX(Sheep!$R$324:$R$331,ND45,1),0)</f>
        <v>45628</v>
      </c>
      <c r="NE46" s="652">
        <f>IFERROR(INDEX(Sheep!$R$324:$R$331,NE45,1),0)</f>
        <v>45628</v>
      </c>
      <c r="NF46" s="652">
        <f>IFERROR(INDEX(Sheep!$R$324:$R$331,NF45,1),0)</f>
        <v>45993</v>
      </c>
      <c r="NG46" s="652">
        <f>IFERROR(INDEX(Sheep!$R$324:$R$331,NG45,1),0)</f>
        <v>45993</v>
      </c>
      <c r="NH46" s="652">
        <f>IFERROR(INDEX(Sheep!$R$324:$R$331,NH45,1),0)</f>
        <v>45993</v>
      </c>
      <c r="NI46" s="652">
        <f>IFERROR(INDEX(Sheep!$R$324:$R$331,NI45,1),0)</f>
        <v>45993</v>
      </c>
      <c r="NJ46" s="652">
        <f>IFERROR(INDEX(Sheep!$R$324:$R$331,NJ45,1),0)</f>
        <v>45993</v>
      </c>
      <c r="NK46" s="652">
        <f>IFERROR(INDEX(Sheep!$R$324:$R$331,NK45,1),0)</f>
        <v>45993</v>
      </c>
      <c r="NL46" s="652">
        <f>IFERROR(INDEX(Sheep!$R$324:$R$331,NL45,1),0)</f>
        <v>45993</v>
      </c>
      <c r="NM46" s="652">
        <f>IFERROR(INDEX(Sheep!$R$324:$R$331,NM45,1),0)</f>
        <v>45993</v>
      </c>
      <c r="NN46" s="652">
        <f>IFERROR(INDEX(Sheep!$R$324:$R$331,NN45,1),0)</f>
        <v>45993</v>
      </c>
      <c r="NO46" s="652">
        <f>IFERROR(INDEX(Sheep!$R$324:$R$331,NO45,1),0)</f>
        <v>45993</v>
      </c>
      <c r="NP46" s="652">
        <f>IFERROR(INDEX(Sheep!$R$324:$R$331,NP45,1),0)</f>
        <v>45993</v>
      </c>
      <c r="NQ46" s="652">
        <f>IFERROR(INDEX(Sheep!$R$324:$R$331,NQ45,1),0)</f>
        <v>45993</v>
      </c>
      <c r="NR46" s="652">
        <f>IFERROR(INDEX(Sheep!$R$324:$R$331,NR45,1),0)</f>
        <v>45993</v>
      </c>
      <c r="NS46" s="652">
        <f>IFERROR(INDEX(Sheep!$R$324:$R$331,NS45,1),0)</f>
        <v>45993</v>
      </c>
      <c r="NT46" s="652">
        <f>IFERROR(INDEX(Sheep!$R$324:$R$331,NT45,1),0)</f>
        <v>45993</v>
      </c>
      <c r="NU46" s="652">
        <f>IFERROR(INDEX(Sheep!$R$324:$R$331,NU45,1),0)</f>
        <v>45993</v>
      </c>
      <c r="NV46" s="652">
        <f>IFERROR(INDEX(Sheep!$R$324:$R$331,NV45,1),0)</f>
        <v>45993</v>
      </c>
      <c r="NW46" s="652">
        <f>IFERROR(INDEX(Sheep!$R$324:$R$331,NW45,1),0)</f>
        <v>45993</v>
      </c>
      <c r="NX46" s="652">
        <f>IFERROR(INDEX(Sheep!$R$324:$R$331,NX45,1),0)</f>
        <v>45993</v>
      </c>
      <c r="NY46" s="652">
        <f>IFERROR(INDEX(Sheep!$R$324:$R$331,NY45,1),0)</f>
        <v>45993</v>
      </c>
      <c r="NZ46" s="652">
        <f>IFERROR(INDEX(Sheep!$R$324:$R$331,NZ45,1),0)</f>
        <v>45993</v>
      </c>
      <c r="OA46" s="652">
        <f>IFERROR(INDEX(Sheep!$R$324:$R$331,OA45,1),0)</f>
        <v>45993</v>
      </c>
      <c r="OB46" s="652">
        <f>IFERROR(INDEX(Sheep!$R$324:$R$331,OB45,1),0)</f>
        <v>45993</v>
      </c>
      <c r="OC46" s="652">
        <f>IFERROR(INDEX(Sheep!$R$324:$R$331,OC45,1),0)</f>
        <v>45993</v>
      </c>
      <c r="OD46" s="652">
        <f>IFERROR(INDEX(Sheep!$R$324:$R$331,OD45,1),0)</f>
        <v>45993</v>
      </c>
      <c r="OE46" s="652">
        <f>IFERROR(INDEX(Sheep!$R$324:$R$331,OE45,1),0)</f>
        <v>45993</v>
      </c>
      <c r="OF46" s="652">
        <f>IFERROR(INDEX(Sheep!$R$324:$R$331,OF45,1),0)</f>
        <v>45993</v>
      </c>
      <c r="OG46" s="652">
        <f>IFERROR(INDEX(Sheep!$R$324:$R$331,OG45,1),0)</f>
        <v>45993</v>
      </c>
      <c r="OH46" s="652">
        <f>IFERROR(INDEX(Sheep!$R$324:$R$331,OH45,1),0)</f>
        <v>45993</v>
      </c>
      <c r="OI46" s="652">
        <f>IFERROR(INDEX(Sheep!$R$324:$R$331,OI45,1),0)</f>
        <v>45993</v>
      </c>
      <c r="OJ46" s="652">
        <f>IFERROR(INDEX(Sheep!$R$324:$R$331,OJ45,1),0)</f>
        <v>45993</v>
      </c>
      <c r="OK46" s="652">
        <f>IFERROR(INDEX(Sheep!$R$324:$R$331,OK45,1),0)</f>
        <v>45993</v>
      </c>
      <c r="OL46" s="652">
        <f>IFERROR(INDEX(Sheep!$R$324:$R$331,OL45,1),0)</f>
        <v>45993</v>
      </c>
      <c r="OM46" s="652">
        <f>IFERROR(INDEX(Sheep!$R$324:$R$331,OM45,1),0)</f>
        <v>45993</v>
      </c>
      <c r="ON46" s="652">
        <f>IFERROR(INDEX(Sheep!$R$324:$R$331,ON45,1),0)</f>
        <v>45993</v>
      </c>
      <c r="OO46" s="652">
        <f>IFERROR(INDEX(Sheep!$R$324:$R$331,OO45,1),0)</f>
        <v>45993</v>
      </c>
      <c r="OP46" s="652">
        <f>IFERROR(INDEX(Sheep!$R$324:$R$331,OP45,1),0)</f>
        <v>45993</v>
      </c>
      <c r="OQ46" s="652">
        <f>IFERROR(INDEX(Sheep!$R$324:$R$331,OQ45,1),0)</f>
        <v>45993</v>
      </c>
      <c r="OR46" s="652">
        <f>IFERROR(INDEX(Sheep!$R$324:$R$331,OR45,1),0)</f>
        <v>45993</v>
      </c>
      <c r="OS46" s="652">
        <f>IFERROR(INDEX(Sheep!$R$324:$R$331,OS45,1),0)</f>
        <v>45993</v>
      </c>
      <c r="OT46" s="652">
        <f>IFERROR(INDEX(Sheep!$R$324:$R$331,OT45,1),0)</f>
        <v>45993</v>
      </c>
      <c r="OU46" s="652">
        <f>IFERROR(INDEX(Sheep!$R$324:$R$331,OU45,1),0)</f>
        <v>45993</v>
      </c>
      <c r="OV46" s="652">
        <f>IFERROR(INDEX(Sheep!$R$324:$R$331,OV45,1),0)</f>
        <v>45993</v>
      </c>
      <c r="OW46" s="652">
        <f>IFERROR(INDEX(Sheep!$R$324:$R$331,OW45,1),0)</f>
        <v>45993</v>
      </c>
      <c r="OX46" s="652">
        <f>IFERROR(INDEX(Sheep!$R$324:$R$331,OX45,1),0)</f>
        <v>45993</v>
      </c>
      <c r="OY46" s="652">
        <f>IFERROR(INDEX(Sheep!$R$324:$R$331,OY45,1),0)</f>
        <v>45993</v>
      </c>
      <c r="OZ46" s="652">
        <f>IFERROR(INDEX(Sheep!$R$324:$R$331,OZ45,1),0)</f>
        <v>45993</v>
      </c>
      <c r="PA46" s="652">
        <f>IFERROR(INDEX(Sheep!$R$324:$R$331,PA45,1),0)</f>
        <v>45993</v>
      </c>
      <c r="PB46" s="652">
        <f>IFERROR(INDEX(Sheep!$R$324:$R$331,PB45,1),0)</f>
        <v>45993</v>
      </c>
      <c r="PC46" s="652">
        <f>IFERROR(INDEX(Sheep!$R$324:$R$331,PC45,1),0)</f>
        <v>45993</v>
      </c>
      <c r="PD46" s="652">
        <f>IFERROR(INDEX(Sheep!$R$324:$R$331,PD45,1),0)</f>
        <v>45993</v>
      </c>
      <c r="PE46" s="652">
        <f>IFERROR(INDEX(Sheep!$R$324:$R$331,PE45,1),0)</f>
        <v>45993</v>
      </c>
      <c r="PF46" s="652">
        <f>IFERROR(INDEX(Sheep!$R$324:$R$331,PF45,1),0)</f>
        <v>46358</v>
      </c>
      <c r="PG46" s="652">
        <f>IFERROR(INDEX(Sheep!$R$324:$R$331,PG45,1),0)</f>
        <v>46358</v>
      </c>
      <c r="PH46" s="652">
        <f>IFERROR(INDEX(Sheep!$R$324:$R$331,PH45,1),0)</f>
        <v>46358</v>
      </c>
      <c r="PI46" s="652">
        <f>IFERROR(INDEX(Sheep!$R$324:$R$331,PI45,1),0)</f>
        <v>46358</v>
      </c>
      <c r="PJ46" s="652">
        <f>IFERROR(INDEX(Sheep!$R$324:$R$331,PJ45,1),0)</f>
        <v>46358</v>
      </c>
      <c r="PK46" s="652">
        <f>IFERROR(INDEX(Sheep!$R$324:$R$331,PK45,1),0)</f>
        <v>46358</v>
      </c>
      <c r="PL46" s="652">
        <f>IFERROR(INDEX(Sheep!$R$324:$R$331,PL45,1),0)</f>
        <v>46358</v>
      </c>
      <c r="PM46" s="652">
        <f>IFERROR(INDEX(Sheep!$R$324:$R$331,PM45,1),0)</f>
        <v>46358</v>
      </c>
      <c r="PN46" s="652">
        <f>IFERROR(INDEX(Sheep!$R$324:$R$331,PN45,1),0)</f>
        <v>46358</v>
      </c>
      <c r="PO46" s="652">
        <f>IFERROR(INDEX(Sheep!$R$324:$R$331,PO45,1),0)</f>
        <v>46358</v>
      </c>
      <c r="PP46" s="652">
        <f>IFERROR(INDEX(Sheep!$R$324:$R$331,PP45,1),0)</f>
        <v>46358</v>
      </c>
      <c r="PQ46" s="652">
        <f>IFERROR(INDEX(Sheep!$R$324:$R$331,PQ45,1),0)</f>
        <v>46358</v>
      </c>
      <c r="PR46" s="652">
        <f>IFERROR(INDEX(Sheep!$R$324:$R$331,PR45,1),0)</f>
        <v>46358</v>
      </c>
      <c r="PS46" s="652">
        <f>IFERROR(INDEX(Sheep!$R$324:$R$331,PS45,1),0)</f>
        <v>46358</v>
      </c>
      <c r="PT46" s="652">
        <f>IFERROR(INDEX(Sheep!$R$324:$R$331,PT45,1),0)</f>
        <v>46358</v>
      </c>
      <c r="PU46" s="652">
        <f>IFERROR(INDEX(Sheep!$R$324:$R$331,PU45,1),0)</f>
        <v>46358</v>
      </c>
      <c r="PV46" s="652">
        <f>IFERROR(INDEX(Sheep!$R$324:$R$331,PV45,1),0)</f>
        <v>46358</v>
      </c>
      <c r="PW46" s="652">
        <f>IFERROR(INDEX(Sheep!$R$324:$R$331,PW45,1),0)</f>
        <v>46358</v>
      </c>
      <c r="PX46" s="652">
        <f>IFERROR(INDEX(Sheep!$R$324:$R$331,PX45,1),0)</f>
        <v>46358</v>
      </c>
      <c r="PY46" s="652">
        <f>IFERROR(INDEX(Sheep!$R$324:$R$331,PY45,1),0)</f>
        <v>46358</v>
      </c>
      <c r="PZ46" s="652">
        <f>IFERROR(INDEX(Sheep!$R$324:$R$331,PZ45,1),0)</f>
        <v>46358</v>
      </c>
      <c r="QA46" s="652">
        <f>IFERROR(INDEX(Sheep!$R$324:$R$331,QA45,1),0)</f>
        <v>46358</v>
      </c>
      <c r="QB46" s="652">
        <f>IFERROR(INDEX(Sheep!$R$324:$R$331,QB45,1),0)</f>
        <v>46358</v>
      </c>
      <c r="QC46" s="652">
        <f>IFERROR(INDEX(Sheep!$R$324:$R$331,QC45,1),0)</f>
        <v>46358</v>
      </c>
      <c r="QD46" s="652">
        <f>IFERROR(INDEX(Sheep!$R$324:$R$331,QD45,1),0)</f>
        <v>46358</v>
      </c>
      <c r="QE46" s="652">
        <f>IFERROR(INDEX(Sheep!$R$324:$R$331,QE45,1),0)</f>
        <v>46358</v>
      </c>
      <c r="QF46" s="652">
        <f>IFERROR(INDEX(Sheep!$R$324:$R$331,QF45,1),0)</f>
        <v>46358</v>
      </c>
      <c r="QG46" s="652">
        <f>IFERROR(INDEX(Sheep!$R$324:$R$331,QG45,1),0)</f>
        <v>46358</v>
      </c>
      <c r="QH46" s="652">
        <f>IFERROR(INDEX(Sheep!$R$324:$R$331,QH45,1),0)</f>
        <v>46358</v>
      </c>
      <c r="QI46" s="652">
        <f>IFERROR(INDEX(Sheep!$R$324:$R$331,QI45,1),0)</f>
        <v>46358</v>
      </c>
      <c r="QJ46" s="652">
        <f>IFERROR(INDEX(Sheep!$R$324:$R$331,QJ45,1),0)</f>
        <v>46358</v>
      </c>
      <c r="QK46" s="652">
        <f>IFERROR(INDEX(Sheep!$R$324:$R$331,QK45,1),0)</f>
        <v>46358</v>
      </c>
      <c r="QL46" s="652">
        <f>IFERROR(INDEX(Sheep!$R$324:$R$331,QL45,1),0)</f>
        <v>46358</v>
      </c>
      <c r="QM46" s="652">
        <f>IFERROR(INDEX(Sheep!$R$324:$R$331,QM45,1),0)</f>
        <v>46358</v>
      </c>
      <c r="QN46" s="652">
        <f>IFERROR(INDEX(Sheep!$R$324:$R$331,QN45,1),0)</f>
        <v>46358</v>
      </c>
      <c r="QO46" s="652">
        <f>IFERROR(INDEX(Sheep!$R$324:$R$331,QO45,1),0)</f>
        <v>46358</v>
      </c>
      <c r="QP46" s="652">
        <f>IFERROR(INDEX(Sheep!$R$324:$R$331,QP45,1),0)</f>
        <v>46358</v>
      </c>
      <c r="QQ46" s="652">
        <f>IFERROR(INDEX(Sheep!$R$324:$R$331,QQ45,1),0)</f>
        <v>46358</v>
      </c>
      <c r="QR46" s="652">
        <f>IFERROR(INDEX(Sheep!$R$324:$R$331,QR45,1),0)</f>
        <v>46358</v>
      </c>
      <c r="QS46" s="652">
        <f>IFERROR(INDEX(Sheep!$R$324:$R$331,QS45,1),0)</f>
        <v>46358</v>
      </c>
      <c r="QT46" s="652">
        <f>IFERROR(INDEX(Sheep!$R$324:$R$331,QT45,1),0)</f>
        <v>46358</v>
      </c>
      <c r="QU46" s="652">
        <f>IFERROR(INDEX(Sheep!$R$324:$R$331,QU45,1),0)</f>
        <v>46358</v>
      </c>
      <c r="QV46" s="652">
        <f>IFERROR(INDEX(Sheep!$R$324:$R$331,QV45,1),0)</f>
        <v>46358</v>
      </c>
      <c r="QW46" s="652">
        <f>IFERROR(INDEX(Sheep!$R$324:$R$331,QW45,1),0)</f>
        <v>46358</v>
      </c>
      <c r="QX46" s="652">
        <f>IFERROR(INDEX(Sheep!$R$324:$R$331,QX45,1),0)</f>
        <v>46358</v>
      </c>
      <c r="QY46" s="652">
        <f>IFERROR(INDEX(Sheep!$R$324:$R$331,QY45,1),0)</f>
        <v>46358</v>
      </c>
      <c r="QZ46" s="652">
        <f>IFERROR(INDEX(Sheep!$R$324:$R$331,QZ45,1),0)</f>
        <v>46358</v>
      </c>
      <c r="RA46" s="652">
        <f>IFERROR(INDEX(Sheep!$R$324:$R$331,RA45,1),0)</f>
        <v>46358</v>
      </c>
      <c r="RB46" s="652">
        <f>IFERROR(INDEX(Sheep!$R$324:$R$331,RB45,1),0)</f>
        <v>46358</v>
      </c>
      <c r="RC46" s="652">
        <f>IFERROR(INDEX(Sheep!$R$324:$R$331,RC45,1),0)</f>
        <v>46358</v>
      </c>
      <c r="RD46" s="652">
        <f>IFERROR(INDEX(Sheep!$R$324:$R$331,RD45,1),0)</f>
        <v>46358</v>
      </c>
      <c r="RE46" s="652">
        <f>IFERROR(INDEX(Sheep!$R$324:$R$331,RE45,1),0)</f>
        <v>46358</v>
      </c>
      <c r="RF46" s="652">
        <f>IFERROR(INDEX(Sheep!$R$324:$R$331,RF45,1),0)</f>
        <v>46358</v>
      </c>
      <c r="RG46" s="652">
        <f>IFERROR(INDEX(Sheep!$R$324:$R$331,RG45,1),0)</f>
        <v>46358</v>
      </c>
      <c r="RH46" s="652">
        <f>IFERROR(INDEX(Sheep!$R$324:$R$331,RH45,1),0)</f>
        <v>46358</v>
      </c>
      <c r="RI46" s="652">
        <f>IFERROR(INDEX(Sheep!$R$324:$R$331,RI45,1),0)</f>
        <v>46358</v>
      </c>
      <c r="RJ46" s="652">
        <f>IFERROR(INDEX(Sheep!$R$324:$R$331,RJ45,1),0)</f>
        <v>46358</v>
      </c>
      <c r="RK46" s="652">
        <f>IFERROR(INDEX(Sheep!$R$324:$R$331,RK45,1),0)</f>
        <v>46358</v>
      </c>
      <c r="RL46" s="652">
        <f>IFERROR(INDEX(Sheep!$R$324:$R$331,RL45,1),0)</f>
        <v>46358</v>
      </c>
      <c r="RM46" s="652">
        <f>IFERROR(INDEX(Sheep!$R$324:$R$331,RM45,1),0)</f>
        <v>46358</v>
      </c>
      <c r="RN46" s="652">
        <f>IFERROR(INDEX(Sheep!$R$324:$R$331,RN45,1),0)</f>
        <v>46358</v>
      </c>
      <c r="RO46" s="652">
        <f>IFERROR(INDEX(Sheep!$R$324:$R$331,RO45,1),0)</f>
        <v>46358</v>
      </c>
      <c r="RP46" s="652">
        <f>IFERROR(INDEX(Sheep!$R$324:$R$331,RP45,1),0)</f>
        <v>46358</v>
      </c>
      <c r="RQ46" s="652">
        <f>IFERROR(INDEX(Sheep!$R$324:$R$331,RQ45,1),0)</f>
        <v>46358</v>
      </c>
      <c r="RR46" s="652">
        <f>IFERROR(INDEX(Sheep!$R$324:$R$331,RR45,1),0)</f>
        <v>46358</v>
      </c>
      <c r="RS46" s="652">
        <f>IFERROR(INDEX(Sheep!$R$324:$R$331,RS45,1),0)</f>
        <v>46358</v>
      </c>
      <c r="RT46" s="652">
        <f>IFERROR(INDEX(Sheep!$R$324:$R$331,RT45,1),0)</f>
        <v>46358</v>
      </c>
      <c r="RU46" s="652">
        <f>IFERROR(INDEX(Sheep!$R$324:$R$331,RU45,1),0)</f>
        <v>46358</v>
      </c>
      <c r="RV46" s="652">
        <f>IFERROR(INDEX(Sheep!$R$324:$R$331,RV45,1),0)</f>
        <v>46358</v>
      </c>
      <c r="RW46" s="652">
        <f>IFERROR(INDEX(Sheep!$R$324:$R$331,RW45,1),0)</f>
        <v>46358</v>
      </c>
      <c r="RX46" s="652">
        <f>IFERROR(INDEX(Sheep!$R$324:$R$331,RX45,1),0)</f>
        <v>46358</v>
      </c>
      <c r="RY46" s="652">
        <f>IFERROR(INDEX(Sheep!$R$324:$R$331,RY45,1),0)</f>
        <v>46358</v>
      </c>
      <c r="RZ46" s="652">
        <f>IFERROR(INDEX(Sheep!$R$324:$R$331,RZ45,1),0)</f>
        <v>46358</v>
      </c>
      <c r="SA46" s="652">
        <f>IFERROR(INDEX(Sheep!$R$324:$R$331,SA45,1),0)</f>
        <v>46358</v>
      </c>
      <c r="SB46" s="652">
        <f>IFERROR(INDEX(Sheep!$R$324:$R$331,SB45,1),0)</f>
        <v>46358</v>
      </c>
      <c r="SC46" s="652">
        <f>IFERROR(INDEX(Sheep!$R$324:$R$331,SC45,1),0)</f>
        <v>46358</v>
      </c>
      <c r="SD46" s="652">
        <f>IFERROR(INDEX(Sheep!$R$324:$R$331,SD45,1),0)</f>
        <v>46358</v>
      </c>
      <c r="SE46" s="652">
        <f>IFERROR(INDEX(Sheep!$R$324:$R$331,SE45,1),0)</f>
        <v>46358</v>
      </c>
      <c r="SF46" s="652">
        <f>IFERROR(INDEX(Sheep!$R$324:$R$331,SF45,1),0)</f>
        <v>46358</v>
      </c>
      <c r="SG46" s="652">
        <f>IFERROR(INDEX(Sheep!$R$324:$R$331,SG45,1),0)</f>
        <v>46358</v>
      </c>
      <c r="SH46" s="652">
        <f>IFERROR(INDEX(Sheep!$R$324:$R$331,SH45,1),0)</f>
        <v>46358</v>
      </c>
      <c r="SI46" s="652">
        <f>IFERROR(INDEX(Sheep!$R$324:$R$331,SI45,1),0)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0</v>
      </c>
      <c r="BL48" s="589">
        <f>IFERROR(MATCH(BM$44,Sheep!$R$332:$R$339,1),0)</f>
        <v>0</v>
      </c>
      <c r="BM48" s="589">
        <f>IFERROR(MATCH(BN$44,Sheep!$R$332:$R$339,1),0)</f>
        <v>0</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1</v>
      </c>
      <c r="DL48" s="589">
        <f>IFERROR(MATCH(DM$44,Sheep!$R$332:$R$339,1),0)</f>
        <v>1</v>
      </c>
      <c r="DM48" s="589">
        <f>IFERROR(MATCH(DN$44,Sheep!$R$332:$R$339,1),0)</f>
        <v>1</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2</v>
      </c>
      <c r="FL48" s="589">
        <f>IFERROR(MATCH(FM$44,Sheep!$R$332:$R$339,1),0)</f>
        <v>2</v>
      </c>
      <c r="FM48" s="589">
        <f>IFERROR(MATCH(FN$44,Sheep!$R$332:$R$339,1),0)</f>
        <v>2</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3</v>
      </c>
      <c r="HL48" s="589">
        <f>IFERROR(MATCH(HM$44,Sheep!$R$332:$R$339,1),0)</f>
        <v>3</v>
      </c>
      <c r="HM48" s="589">
        <f>IFERROR(MATCH(HN$44,Sheep!$R$332:$R$339,1),0)</f>
        <v>3</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4</v>
      </c>
      <c r="JL48" s="589">
        <f>IFERROR(MATCH(JM$44,Sheep!$R$332:$R$339,1),0)</f>
        <v>4</v>
      </c>
      <c r="JM48" s="589">
        <f>IFERROR(MATCH(JN$44,Sheep!$R$332:$R$339,1),0)</f>
        <v>4</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5</v>
      </c>
      <c r="LL48" s="589">
        <f>IFERROR(MATCH(LM$44,Sheep!$R$332:$R$339,1),0)</f>
        <v>5</v>
      </c>
      <c r="LM48" s="589">
        <f>IFERROR(MATCH(LN$44,Sheep!$R$332:$R$339,1),0)</f>
        <v>5</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6</v>
      </c>
      <c r="NL48" s="589">
        <f>IFERROR(MATCH(NM$44,Sheep!$R$332:$R$339,1),0)</f>
        <v>6</v>
      </c>
      <c r="NM48" s="589">
        <f>IFERROR(MATCH(NN$44,Sheep!$R$332:$R$339,1),0)</f>
        <v>6</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7</v>
      </c>
      <c r="PL48" s="589">
        <f>IFERROR(MATCH(PM$44,Sheep!$R$332:$R$339,1),0)</f>
        <v>7</v>
      </c>
      <c r="PM48" s="589">
        <f>IFERROR(MATCH(PN$44,Sheep!$R$332:$R$339,1),0)</f>
        <v>7</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IFERROR(INDEX(Sheep!$R$332:$R$339,K48,1),0)</f>
        <v>0</v>
      </c>
      <c r="L49" s="652">
        <f>IFERROR(INDEX(Sheep!$R$332:$R$339,L48,1),0)</f>
        <v>0</v>
      </c>
      <c r="M49" s="652">
        <f>IFERROR(INDEX(Sheep!$R$332:$R$339,M48,1),0)</f>
        <v>0</v>
      </c>
      <c r="N49" s="652">
        <f>IFERROR(INDEX(Sheep!$R$332:$R$339,N48,1),0)</f>
        <v>0</v>
      </c>
      <c r="O49" s="652">
        <f>IFERROR(INDEX(Sheep!$R$332:$R$339,O48,1),0)</f>
        <v>0</v>
      </c>
      <c r="P49" s="652">
        <f>IFERROR(INDEX(Sheep!$R$332:$R$339,P48,1),0)</f>
        <v>0</v>
      </c>
      <c r="Q49" s="652">
        <f>IFERROR(INDEX(Sheep!$R$332:$R$339,Q48,1),0)</f>
        <v>0</v>
      </c>
      <c r="R49" s="652">
        <f>IFERROR(INDEX(Sheep!$R$332:$R$339,R48,1),0)</f>
        <v>0</v>
      </c>
      <c r="S49" s="652">
        <f>IFERROR(INDEX(Sheep!$R$332:$R$339,S48,1),0)</f>
        <v>0</v>
      </c>
      <c r="T49" s="652">
        <f>IFERROR(INDEX(Sheep!$R$332:$R$339,T48,1),0)</f>
        <v>0</v>
      </c>
      <c r="U49" s="652">
        <f>IFERROR(INDEX(Sheep!$R$332:$R$339,U48,1),0)</f>
        <v>0</v>
      </c>
      <c r="V49" s="652">
        <f>IFERROR(INDEX(Sheep!$R$332:$R$339,V48,1),0)</f>
        <v>0</v>
      </c>
      <c r="W49" s="652">
        <f>IFERROR(INDEX(Sheep!$R$332:$R$339,W48,1),0)</f>
        <v>0</v>
      </c>
      <c r="X49" s="652">
        <f>IFERROR(INDEX(Sheep!$R$332:$R$339,X48,1),0)</f>
        <v>0</v>
      </c>
      <c r="Y49" s="652">
        <f>IFERROR(INDEX(Sheep!$R$332:$R$339,Y48,1),0)</f>
        <v>0</v>
      </c>
      <c r="Z49" s="652">
        <f>IFERROR(INDEX(Sheep!$R$332:$R$339,Z48,1),0)</f>
        <v>0</v>
      </c>
      <c r="AA49" s="652">
        <f>IFERROR(INDEX(Sheep!$R$332:$R$339,AA48,1),0)</f>
        <v>0</v>
      </c>
      <c r="AB49" s="652">
        <f>IFERROR(INDEX(Sheep!$R$332:$R$339,AB48,1),0)</f>
        <v>0</v>
      </c>
      <c r="AC49" s="652">
        <f>IFERROR(INDEX(Sheep!$R$332:$R$339,AC48,1),0)</f>
        <v>0</v>
      </c>
      <c r="AD49" s="652">
        <f>IFERROR(INDEX(Sheep!$R$332:$R$339,AD48,1),0)</f>
        <v>0</v>
      </c>
      <c r="AE49" s="652">
        <f>IFERROR(INDEX(Sheep!$R$332:$R$339,AE48,1),0)</f>
        <v>0</v>
      </c>
      <c r="AF49" s="652">
        <f>IFERROR(INDEX(Sheep!$R$332:$R$339,AF48,1),0)</f>
        <v>0</v>
      </c>
      <c r="AG49" s="652">
        <f>IFERROR(INDEX(Sheep!$R$332:$R$339,AG48,1),0)</f>
        <v>0</v>
      </c>
      <c r="AH49" s="652">
        <f>IFERROR(INDEX(Sheep!$R$332:$R$339,AH48,1),0)</f>
        <v>0</v>
      </c>
      <c r="AI49" s="652">
        <f>IFERROR(INDEX(Sheep!$R$332:$R$339,AI48,1),0)</f>
        <v>0</v>
      </c>
      <c r="AJ49" s="652">
        <f>IFERROR(INDEX(Sheep!$R$332:$R$339,AJ48,1),0)</f>
        <v>0</v>
      </c>
      <c r="AK49" s="652">
        <f>IFERROR(INDEX(Sheep!$R$332:$R$339,AK48,1),0)</f>
        <v>0</v>
      </c>
      <c r="AL49" s="652">
        <f>IFERROR(INDEX(Sheep!$R$332:$R$339,AL48,1),0)</f>
        <v>0</v>
      </c>
      <c r="AM49" s="652">
        <f>IFERROR(INDEX(Sheep!$R$332:$R$339,AM48,1),0)</f>
        <v>0</v>
      </c>
      <c r="AN49" s="652">
        <f>IFERROR(INDEX(Sheep!$R$332:$R$339,AN48,1),0)</f>
        <v>0</v>
      </c>
      <c r="AO49" s="652">
        <f>IFERROR(INDEX(Sheep!$R$332:$R$339,AO48,1),0)</f>
        <v>0</v>
      </c>
      <c r="AP49" s="652">
        <f>IFERROR(INDEX(Sheep!$R$332:$R$339,AP48,1),0)</f>
        <v>0</v>
      </c>
      <c r="AQ49" s="652">
        <f>IFERROR(INDEX(Sheep!$R$332:$R$339,AQ48,1),0)</f>
        <v>0</v>
      </c>
      <c r="AR49" s="652">
        <f>IFERROR(INDEX(Sheep!$R$332:$R$339,AR48,1),0)</f>
        <v>0</v>
      </c>
      <c r="AS49" s="652">
        <f>IFERROR(INDEX(Sheep!$R$332:$R$339,AS48,1),0)</f>
        <v>0</v>
      </c>
      <c r="AT49" s="652">
        <f>IFERROR(INDEX(Sheep!$R$332:$R$339,AT48,1),0)</f>
        <v>0</v>
      </c>
      <c r="AU49" s="652">
        <f>IFERROR(INDEX(Sheep!$R$332:$R$339,AU48,1),0)</f>
        <v>0</v>
      </c>
      <c r="AV49" s="652">
        <f>IFERROR(INDEX(Sheep!$R$332:$R$339,AV48,1),0)</f>
        <v>0</v>
      </c>
      <c r="AW49" s="652">
        <f>IFERROR(INDEX(Sheep!$R$332:$R$339,AW48,1),0)</f>
        <v>0</v>
      </c>
      <c r="AX49" s="652">
        <f>IFERROR(INDEX(Sheep!$R$332:$R$339,AX48,1),0)</f>
        <v>0</v>
      </c>
      <c r="AY49" s="652">
        <f>IFERROR(INDEX(Sheep!$R$332:$R$339,AY48,1),0)</f>
        <v>0</v>
      </c>
      <c r="AZ49" s="652">
        <f>IFERROR(INDEX(Sheep!$R$332:$R$339,AZ48,1),0)</f>
        <v>0</v>
      </c>
      <c r="BA49" s="652">
        <f>IFERROR(INDEX(Sheep!$R$332:$R$339,BA48,1),0)</f>
        <v>0</v>
      </c>
      <c r="BB49" s="652">
        <f>IFERROR(INDEX(Sheep!$R$332:$R$339,BB48,1),0)</f>
        <v>0</v>
      </c>
      <c r="BC49" s="652">
        <f>IFERROR(INDEX(Sheep!$R$332:$R$339,BC48,1),0)</f>
        <v>0</v>
      </c>
      <c r="BD49" s="652">
        <f>IFERROR(INDEX(Sheep!$R$332:$R$339,BD48,1),0)</f>
        <v>0</v>
      </c>
      <c r="BE49" s="652">
        <f>IFERROR(INDEX(Sheep!$R$332:$R$339,BE48,1),0)</f>
        <v>0</v>
      </c>
      <c r="BF49" s="652">
        <f>IFERROR(INDEX(Sheep!$R$332:$R$339,BF48,1),0)</f>
        <v>0</v>
      </c>
      <c r="BG49" s="652">
        <f>IFERROR(INDEX(Sheep!$R$332:$R$339,BG48,1),0)</f>
        <v>0</v>
      </c>
      <c r="BH49" s="652">
        <f>IFERROR(INDEX(Sheep!$R$332:$R$339,BH48,1),0)</f>
        <v>0</v>
      </c>
      <c r="BI49" s="652">
        <f>IFERROR(INDEX(Sheep!$R$332:$R$339,BI48,1),0)</f>
        <v>0</v>
      </c>
      <c r="BJ49" s="652">
        <f>IFERROR(INDEX(Sheep!$R$332:$R$339,BJ48,1),0)</f>
        <v>0</v>
      </c>
      <c r="BK49" s="652">
        <f>IFERROR(INDEX(Sheep!$R$332:$R$339,BK48,1),0)</f>
        <v>0</v>
      </c>
      <c r="BL49" s="652">
        <f>IFERROR(INDEX(Sheep!$R$332:$R$339,BL48,1),0)</f>
        <v>0</v>
      </c>
      <c r="BM49" s="652">
        <f>IFERROR(INDEX(Sheep!$R$332:$R$339,BM48,1),0)</f>
        <v>0</v>
      </c>
      <c r="BN49" s="652">
        <f>IFERROR(INDEX(Sheep!$R$332:$R$339,BN48,1),0)</f>
        <v>43857</v>
      </c>
      <c r="BO49" s="652">
        <f>IFERROR(INDEX(Sheep!$R$332:$R$339,BO48,1),0)</f>
        <v>43857</v>
      </c>
      <c r="BP49" s="652">
        <f>IFERROR(INDEX(Sheep!$R$332:$R$339,BP48,1),0)</f>
        <v>43857</v>
      </c>
      <c r="BQ49" s="652">
        <f>IFERROR(INDEX(Sheep!$R$332:$R$339,BQ48,1),0)</f>
        <v>43857</v>
      </c>
      <c r="BR49" s="652">
        <f>IFERROR(INDEX(Sheep!$R$332:$R$339,BR48,1),0)</f>
        <v>43857</v>
      </c>
      <c r="BS49" s="652">
        <f>IFERROR(INDEX(Sheep!$R$332:$R$339,BS48,1),0)</f>
        <v>43857</v>
      </c>
      <c r="BT49" s="652">
        <f>IFERROR(INDEX(Sheep!$R$332:$R$339,BT48,1),0)</f>
        <v>43857</v>
      </c>
      <c r="BU49" s="652">
        <f>IFERROR(INDEX(Sheep!$R$332:$R$339,BU48,1),0)</f>
        <v>43857</v>
      </c>
      <c r="BV49" s="652">
        <f>IFERROR(INDEX(Sheep!$R$332:$R$339,BV48,1),0)</f>
        <v>43857</v>
      </c>
      <c r="BW49" s="652">
        <f>IFERROR(INDEX(Sheep!$R$332:$R$339,BW48,1),0)</f>
        <v>43857</v>
      </c>
      <c r="BX49" s="652">
        <f>IFERROR(INDEX(Sheep!$R$332:$R$339,BX48,1),0)</f>
        <v>43857</v>
      </c>
      <c r="BY49" s="652">
        <f>IFERROR(INDEX(Sheep!$R$332:$R$339,BY48,1),0)</f>
        <v>43857</v>
      </c>
      <c r="BZ49" s="652">
        <f>IFERROR(INDEX(Sheep!$R$332:$R$339,BZ48,1),0)</f>
        <v>43857</v>
      </c>
      <c r="CA49" s="652">
        <f>IFERROR(INDEX(Sheep!$R$332:$R$339,CA48,1),0)</f>
        <v>43857</v>
      </c>
      <c r="CB49" s="652">
        <f>IFERROR(INDEX(Sheep!$R$332:$R$339,CB48,1),0)</f>
        <v>43857</v>
      </c>
      <c r="CC49" s="652">
        <f>IFERROR(INDEX(Sheep!$R$332:$R$339,CC48,1),0)</f>
        <v>43857</v>
      </c>
      <c r="CD49" s="652">
        <f>IFERROR(INDEX(Sheep!$R$332:$R$339,CD48,1),0)</f>
        <v>43857</v>
      </c>
      <c r="CE49" s="652">
        <f>IFERROR(INDEX(Sheep!$R$332:$R$339,CE48,1),0)</f>
        <v>43857</v>
      </c>
      <c r="CF49" s="652">
        <f>IFERROR(INDEX(Sheep!$R$332:$R$339,CF48,1),0)</f>
        <v>43857</v>
      </c>
      <c r="CG49" s="652">
        <f>IFERROR(INDEX(Sheep!$R$332:$R$339,CG48,1),0)</f>
        <v>43857</v>
      </c>
      <c r="CH49" s="652">
        <f>IFERROR(INDEX(Sheep!$R$332:$R$339,CH48,1),0)</f>
        <v>43857</v>
      </c>
      <c r="CI49" s="652">
        <f>IFERROR(INDEX(Sheep!$R$332:$R$339,CI48,1),0)</f>
        <v>43857</v>
      </c>
      <c r="CJ49" s="652">
        <f>IFERROR(INDEX(Sheep!$R$332:$R$339,CJ48,1),0)</f>
        <v>43857</v>
      </c>
      <c r="CK49" s="652">
        <f>IFERROR(INDEX(Sheep!$R$332:$R$339,CK48,1),0)</f>
        <v>43857</v>
      </c>
      <c r="CL49" s="652">
        <f>IFERROR(INDEX(Sheep!$R$332:$R$339,CL48,1),0)</f>
        <v>43857</v>
      </c>
      <c r="CM49" s="652">
        <f>IFERROR(INDEX(Sheep!$R$332:$R$339,CM48,1),0)</f>
        <v>43857</v>
      </c>
      <c r="CN49" s="652">
        <f>IFERROR(INDEX(Sheep!$R$332:$R$339,CN48,1),0)</f>
        <v>43857</v>
      </c>
      <c r="CO49" s="652">
        <f>IFERROR(INDEX(Sheep!$R$332:$R$339,CO48,1),0)</f>
        <v>43857</v>
      </c>
      <c r="CP49" s="652">
        <f>IFERROR(INDEX(Sheep!$R$332:$R$339,CP48,1),0)</f>
        <v>43857</v>
      </c>
      <c r="CQ49" s="652">
        <f>IFERROR(INDEX(Sheep!$R$332:$R$339,CQ48,1),0)</f>
        <v>43857</v>
      </c>
      <c r="CR49" s="652">
        <f>IFERROR(INDEX(Sheep!$R$332:$R$339,CR48,1),0)</f>
        <v>43857</v>
      </c>
      <c r="CS49" s="652">
        <f>IFERROR(INDEX(Sheep!$R$332:$R$339,CS48,1),0)</f>
        <v>43857</v>
      </c>
      <c r="CT49" s="652">
        <f>IFERROR(INDEX(Sheep!$R$332:$R$339,CT48,1),0)</f>
        <v>43857</v>
      </c>
      <c r="CU49" s="652">
        <f>IFERROR(INDEX(Sheep!$R$332:$R$339,CU48,1),0)</f>
        <v>43857</v>
      </c>
      <c r="CV49" s="652">
        <f>IFERROR(INDEX(Sheep!$R$332:$R$339,CV48,1),0)</f>
        <v>43857</v>
      </c>
      <c r="CW49" s="652">
        <f>IFERROR(INDEX(Sheep!$R$332:$R$339,CW48,1),0)</f>
        <v>43857</v>
      </c>
      <c r="CX49" s="652">
        <f>IFERROR(INDEX(Sheep!$R$332:$R$339,CX48,1),0)</f>
        <v>43857</v>
      </c>
      <c r="CY49" s="652">
        <f>IFERROR(INDEX(Sheep!$R$332:$R$339,CY48,1),0)</f>
        <v>43857</v>
      </c>
      <c r="CZ49" s="652">
        <f>IFERROR(INDEX(Sheep!$R$332:$R$339,CZ48,1),0)</f>
        <v>43857</v>
      </c>
      <c r="DA49" s="652">
        <f>IFERROR(INDEX(Sheep!$R$332:$R$339,DA48,1),0)</f>
        <v>43857</v>
      </c>
      <c r="DB49" s="652">
        <f>IFERROR(INDEX(Sheep!$R$332:$R$339,DB48,1),0)</f>
        <v>43857</v>
      </c>
      <c r="DC49" s="652">
        <f>IFERROR(INDEX(Sheep!$R$332:$R$339,DC48,1),0)</f>
        <v>43857</v>
      </c>
      <c r="DD49" s="652">
        <f>IFERROR(INDEX(Sheep!$R$332:$R$339,DD48,1),0)</f>
        <v>43857</v>
      </c>
      <c r="DE49" s="652">
        <f>IFERROR(INDEX(Sheep!$R$332:$R$339,DE48,1),0)</f>
        <v>43857</v>
      </c>
      <c r="DF49" s="652">
        <f>IFERROR(INDEX(Sheep!$R$332:$R$339,DF48,1),0)</f>
        <v>43857</v>
      </c>
      <c r="DG49" s="652">
        <f>IFERROR(INDEX(Sheep!$R$332:$R$339,DG48,1),0)</f>
        <v>43857</v>
      </c>
      <c r="DH49" s="652">
        <f>IFERROR(INDEX(Sheep!$R$332:$R$339,DH48,1),0)</f>
        <v>43857</v>
      </c>
      <c r="DI49" s="652">
        <f>IFERROR(INDEX(Sheep!$R$332:$R$339,DI48,1),0)</f>
        <v>43857</v>
      </c>
      <c r="DJ49" s="652">
        <f>IFERROR(INDEX(Sheep!$R$332:$R$339,DJ48,1),0)</f>
        <v>43857</v>
      </c>
      <c r="DK49" s="652">
        <f>IFERROR(INDEX(Sheep!$R$332:$R$339,DK48,1),0)</f>
        <v>43857</v>
      </c>
      <c r="DL49" s="652">
        <f>IFERROR(INDEX(Sheep!$R$332:$R$339,DL48,1),0)</f>
        <v>43857</v>
      </c>
      <c r="DM49" s="652">
        <f>IFERROR(INDEX(Sheep!$R$332:$R$339,DM48,1),0)</f>
        <v>43857</v>
      </c>
      <c r="DN49" s="652">
        <f>IFERROR(INDEX(Sheep!$R$332:$R$339,DN48,1),0)</f>
        <v>44222</v>
      </c>
      <c r="DO49" s="652">
        <f>IFERROR(INDEX(Sheep!$R$332:$R$339,DO48,1),0)</f>
        <v>44222</v>
      </c>
      <c r="DP49" s="652">
        <f>IFERROR(INDEX(Sheep!$R$332:$R$339,DP48,1),0)</f>
        <v>44222</v>
      </c>
      <c r="DQ49" s="652">
        <f>IFERROR(INDEX(Sheep!$R$332:$R$339,DQ48,1),0)</f>
        <v>44222</v>
      </c>
      <c r="DR49" s="652">
        <f>IFERROR(INDEX(Sheep!$R$332:$R$339,DR48,1),0)</f>
        <v>44222</v>
      </c>
      <c r="DS49" s="652">
        <f>IFERROR(INDEX(Sheep!$R$332:$R$339,DS48,1),0)</f>
        <v>44222</v>
      </c>
      <c r="DT49" s="652">
        <f>IFERROR(INDEX(Sheep!$R$332:$R$339,DT48,1),0)</f>
        <v>44222</v>
      </c>
      <c r="DU49" s="652">
        <f>IFERROR(INDEX(Sheep!$R$332:$R$339,DU48,1),0)</f>
        <v>44222</v>
      </c>
      <c r="DV49" s="652">
        <f>IFERROR(INDEX(Sheep!$R$332:$R$339,DV48,1),0)</f>
        <v>44222</v>
      </c>
      <c r="DW49" s="652">
        <f>IFERROR(INDEX(Sheep!$R$332:$R$339,DW48,1),0)</f>
        <v>44222</v>
      </c>
      <c r="DX49" s="652">
        <f>IFERROR(INDEX(Sheep!$R$332:$R$339,DX48,1),0)</f>
        <v>44222</v>
      </c>
      <c r="DY49" s="652">
        <f>IFERROR(INDEX(Sheep!$R$332:$R$339,DY48,1),0)</f>
        <v>44222</v>
      </c>
      <c r="DZ49" s="652">
        <f>IFERROR(INDEX(Sheep!$R$332:$R$339,DZ48,1),0)</f>
        <v>44222</v>
      </c>
      <c r="EA49" s="652">
        <f>IFERROR(INDEX(Sheep!$R$332:$R$339,EA48,1),0)</f>
        <v>44222</v>
      </c>
      <c r="EB49" s="652">
        <f>IFERROR(INDEX(Sheep!$R$332:$R$339,EB48,1),0)</f>
        <v>44222</v>
      </c>
      <c r="EC49" s="652">
        <f>IFERROR(INDEX(Sheep!$R$332:$R$339,EC48,1),0)</f>
        <v>44222</v>
      </c>
      <c r="ED49" s="652">
        <f>IFERROR(INDEX(Sheep!$R$332:$R$339,ED48,1),0)</f>
        <v>44222</v>
      </c>
      <c r="EE49" s="652">
        <f>IFERROR(INDEX(Sheep!$R$332:$R$339,EE48,1),0)</f>
        <v>44222</v>
      </c>
      <c r="EF49" s="652">
        <f>IFERROR(INDEX(Sheep!$R$332:$R$339,EF48,1),0)</f>
        <v>44222</v>
      </c>
      <c r="EG49" s="652">
        <f>IFERROR(INDEX(Sheep!$R$332:$R$339,EG48,1),0)</f>
        <v>44222</v>
      </c>
      <c r="EH49" s="652">
        <f>IFERROR(INDEX(Sheep!$R$332:$R$339,EH48,1),0)</f>
        <v>44222</v>
      </c>
      <c r="EI49" s="652">
        <f>IFERROR(INDEX(Sheep!$R$332:$R$339,EI48,1),0)</f>
        <v>44222</v>
      </c>
      <c r="EJ49" s="652">
        <f>IFERROR(INDEX(Sheep!$R$332:$R$339,EJ48,1),0)</f>
        <v>44222</v>
      </c>
      <c r="EK49" s="652">
        <f>IFERROR(INDEX(Sheep!$R$332:$R$339,EK48,1),0)</f>
        <v>44222</v>
      </c>
      <c r="EL49" s="652">
        <f>IFERROR(INDEX(Sheep!$R$332:$R$339,EL48,1),0)</f>
        <v>44222</v>
      </c>
      <c r="EM49" s="652">
        <f>IFERROR(INDEX(Sheep!$R$332:$R$339,EM48,1),0)</f>
        <v>44222</v>
      </c>
      <c r="EN49" s="652">
        <f>IFERROR(INDEX(Sheep!$R$332:$R$339,EN48,1),0)</f>
        <v>44222</v>
      </c>
      <c r="EO49" s="652">
        <f>IFERROR(INDEX(Sheep!$R$332:$R$339,EO48,1),0)</f>
        <v>44222</v>
      </c>
      <c r="EP49" s="652">
        <f>IFERROR(INDEX(Sheep!$R$332:$R$339,EP48,1),0)</f>
        <v>44222</v>
      </c>
      <c r="EQ49" s="652">
        <f>IFERROR(INDEX(Sheep!$R$332:$R$339,EQ48,1),0)</f>
        <v>44222</v>
      </c>
      <c r="ER49" s="652">
        <f>IFERROR(INDEX(Sheep!$R$332:$R$339,ER48,1),0)</f>
        <v>44222</v>
      </c>
      <c r="ES49" s="652">
        <f>IFERROR(INDEX(Sheep!$R$332:$R$339,ES48,1),0)</f>
        <v>44222</v>
      </c>
      <c r="ET49" s="652">
        <f>IFERROR(INDEX(Sheep!$R$332:$R$339,ET48,1),0)</f>
        <v>44222</v>
      </c>
      <c r="EU49" s="652">
        <f>IFERROR(INDEX(Sheep!$R$332:$R$339,EU48,1),0)</f>
        <v>44222</v>
      </c>
      <c r="EV49" s="652">
        <f>IFERROR(INDEX(Sheep!$R$332:$R$339,EV48,1),0)</f>
        <v>44222</v>
      </c>
      <c r="EW49" s="652">
        <f>IFERROR(INDEX(Sheep!$R$332:$R$339,EW48,1),0)</f>
        <v>44222</v>
      </c>
      <c r="EX49" s="652">
        <f>IFERROR(INDEX(Sheep!$R$332:$R$339,EX48,1),0)</f>
        <v>44222</v>
      </c>
      <c r="EY49" s="652">
        <f>IFERROR(INDEX(Sheep!$R$332:$R$339,EY48,1),0)</f>
        <v>44222</v>
      </c>
      <c r="EZ49" s="652">
        <f>IFERROR(INDEX(Sheep!$R$332:$R$339,EZ48,1),0)</f>
        <v>44222</v>
      </c>
      <c r="FA49" s="652">
        <f>IFERROR(INDEX(Sheep!$R$332:$R$339,FA48,1),0)</f>
        <v>44222</v>
      </c>
      <c r="FB49" s="652">
        <f>IFERROR(INDEX(Sheep!$R$332:$R$339,FB48,1),0)</f>
        <v>44222</v>
      </c>
      <c r="FC49" s="652">
        <f>IFERROR(INDEX(Sheep!$R$332:$R$339,FC48,1),0)</f>
        <v>44222</v>
      </c>
      <c r="FD49" s="652">
        <f>IFERROR(INDEX(Sheep!$R$332:$R$339,FD48,1),0)</f>
        <v>44222</v>
      </c>
      <c r="FE49" s="652">
        <f>IFERROR(INDEX(Sheep!$R$332:$R$339,FE48,1),0)</f>
        <v>44222</v>
      </c>
      <c r="FF49" s="652">
        <f>IFERROR(INDEX(Sheep!$R$332:$R$339,FF48,1),0)</f>
        <v>44222</v>
      </c>
      <c r="FG49" s="652">
        <f>IFERROR(INDEX(Sheep!$R$332:$R$339,FG48,1),0)</f>
        <v>44222</v>
      </c>
      <c r="FH49" s="652">
        <f>IFERROR(INDEX(Sheep!$R$332:$R$339,FH48,1),0)</f>
        <v>44222</v>
      </c>
      <c r="FI49" s="652">
        <f>IFERROR(INDEX(Sheep!$R$332:$R$339,FI48,1),0)</f>
        <v>44222</v>
      </c>
      <c r="FJ49" s="652">
        <f>IFERROR(INDEX(Sheep!$R$332:$R$339,FJ48,1),0)</f>
        <v>44222</v>
      </c>
      <c r="FK49" s="652">
        <f>IFERROR(INDEX(Sheep!$R$332:$R$339,FK48,1),0)</f>
        <v>44222</v>
      </c>
      <c r="FL49" s="652">
        <f>IFERROR(INDEX(Sheep!$R$332:$R$339,FL48,1),0)</f>
        <v>44222</v>
      </c>
      <c r="FM49" s="652">
        <f>IFERROR(INDEX(Sheep!$R$332:$R$339,FM48,1),0)</f>
        <v>44222</v>
      </c>
      <c r="FN49" s="652">
        <f>IFERROR(INDEX(Sheep!$R$332:$R$339,FN48,1),0)</f>
        <v>44587</v>
      </c>
      <c r="FO49" s="652">
        <f>IFERROR(INDEX(Sheep!$R$332:$R$339,FO48,1),0)</f>
        <v>44587</v>
      </c>
      <c r="FP49" s="652">
        <f>IFERROR(INDEX(Sheep!$R$332:$R$339,FP48,1),0)</f>
        <v>44587</v>
      </c>
      <c r="FQ49" s="652">
        <f>IFERROR(INDEX(Sheep!$R$332:$R$339,FQ48,1),0)</f>
        <v>44587</v>
      </c>
      <c r="FR49" s="652">
        <f>IFERROR(INDEX(Sheep!$R$332:$R$339,FR48,1),0)</f>
        <v>44587</v>
      </c>
      <c r="FS49" s="652">
        <f>IFERROR(INDEX(Sheep!$R$332:$R$339,FS48,1),0)</f>
        <v>44587</v>
      </c>
      <c r="FT49" s="652">
        <f>IFERROR(INDEX(Sheep!$R$332:$R$339,FT48,1),0)</f>
        <v>44587</v>
      </c>
      <c r="FU49" s="652">
        <f>IFERROR(INDEX(Sheep!$R$332:$R$339,FU48,1),0)</f>
        <v>44587</v>
      </c>
      <c r="FV49" s="652">
        <f>IFERROR(INDEX(Sheep!$R$332:$R$339,FV48,1),0)</f>
        <v>44587</v>
      </c>
      <c r="FW49" s="652">
        <f>IFERROR(INDEX(Sheep!$R$332:$R$339,FW48,1),0)</f>
        <v>44587</v>
      </c>
      <c r="FX49" s="652">
        <f>IFERROR(INDEX(Sheep!$R$332:$R$339,FX48,1),0)</f>
        <v>44587</v>
      </c>
      <c r="FY49" s="652">
        <f>IFERROR(INDEX(Sheep!$R$332:$R$339,FY48,1),0)</f>
        <v>44587</v>
      </c>
      <c r="FZ49" s="652">
        <f>IFERROR(INDEX(Sheep!$R$332:$R$339,FZ48,1),0)</f>
        <v>44587</v>
      </c>
      <c r="GA49" s="652">
        <f>IFERROR(INDEX(Sheep!$R$332:$R$339,GA48,1),0)</f>
        <v>44587</v>
      </c>
      <c r="GB49" s="652">
        <f>IFERROR(INDEX(Sheep!$R$332:$R$339,GB48,1),0)</f>
        <v>44587</v>
      </c>
      <c r="GC49" s="652">
        <f>IFERROR(INDEX(Sheep!$R$332:$R$339,GC48,1),0)</f>
        <v>44587</v>
      </c>
      <c r="GD49" s="652">
        <f>IFERROR(INDEX(Sheep!$R$332:$R$339,GD48,1),0)</f>
        <v>44587</v>
      </c>
      <c r="GE49" s="652">
        <f>IFERROR(INDEX(Sheep!$R$332:$R$339,GE48,1),0)</f>
        <v>44587</v>
      </c>
      <c r="GF49" s="652">
        <f>IFERROR(INDEX(Sheep!$R$332:$R$339,GF48,1),0)</f>
        <v>44587</v>
      </c>
      <c r="GG49" s="652">
        <f>IFERROR(INDEX(Sheep!$R$332:$R$339,GG48,1),0)</f>
        <v>44587</v>
      </c>
      <c r="GH49" s="652">
        <f>IFERROR(INDEX(Sheep!$R$332:$R$339,GH48,1),0)</f>
        <v>44587</v>
      </c>
      <c r="GI49" s="652">
        <f>IFERROR(INDEX(Sheep!$R$332:$R$339,GI48,1),0)</f>
        <v>44587</v>
      </c>
      <c r="GJ49" s="652">
        <f>IFERROR(INDEX(Sheep!$R$332:$R$339,GJ48,1),0)</f>
        <v>44587</v>
      </c>
      <c r="GK49" s="652">
        <f>IFERROR(INDEX(Sheep!$R$332:$R$339,GK48,1),0)</f>
        <v>44587</v>
      </c>
      <c r="GL49" s="652">
        <f>IFERROR(INDEX(Sheep!$R$332:$R$339,GL48,1),0)</f>
        <v>44587</v>
      </c>
      <c r="GM49" s="652">
        <f>IFERROR(INDEX(Sheep!$R$332:$R$339,GM48,1),0)</f>
        <v>44587</v>
      </c>
      <c r="GN49" s="652">
        <f>IFERROR(INDEX(Sheep!$R$332:$R$339,GN48,1),0)</f>
        <v>44587</v>
      </c>
      <c r="GO49" s="652">
        <f>IFERROR(INDEX(Sheep!$R$332:$R$339,GO48,1),0)</f>
        <v>44587</v>
      </c>
      <c r="GP49" s="652">
        <f>IFERROR(INDEX(Sheep!$R$332:$R$339,GP48,1),0)</f>
        <v>44587</v>
      </c>
      <c r="GQ49" s="652">
        <f>IFERROR(INDEX(Sheep!$R$332:$R$339,GQ48,1),0)</f>
        <v>44587</v>
      </c>
      <c r="GR49" s="652">
        <f>IFERROR(INDEX(Sheep!$R$332:$R$339,GR48,1),0)</f>
        <v>44587</v>
      </c>
      <c r="GS49" s="652">
        <f>IFERROR(INDEX(Sheep!$R$332:$R$339,GS48,1),0)</f>
        <v>44587</v>
      </c>
      <c r="GT49" s="652">
        <f>IFERROR(INDEX(Sheep!$R$332:$R$339,GT48,1),0)</f>
        <v>44587</v>
      </c>
      <c r="GU49" s="652">
        <f>IFERROR(INDEX(Sheep!$R$332:$R$339,GU48,1),0)</f>
        <v>44587</v>
      </c>
      <c r="GV49" s="652">
        <f>IFERROR(INDEX(Sheep!$R$332:$R$339,GV48,1),0)</f>
        <v>44587</v>
      </c>
      <c r="GW49" s="652">
        <f>IFERROR(INDEX(Sheep!$R$332:$R$339,GW48,1),0)</f>
        <v>44587</v>
      </c>
      <c r="GX49" s="652">
        <f>IFERROR(INDEX(Sheep!$R$332:$R$339,GX48,1),0)</f>
        <v>44587</v>
      </c>
      <c r="GY49" s="652">
        <f>IFERROR(INDEX(Sheep!$R$332:$R$339,GY48,1),0)</f>
        <v>44587</v>
      </c>
      <c r="GZ49" s="652">
        <f>IFERROR(INDEX(Sheep!$R$332:$R$339,GZ48,1),0)</f>
        <v>44587</v>
      </c>
      <c r="HA49" s="652">
        <f>IFERROR(INDEX(Sheep!$R$332:$R$339,HA48,1),0)</f>
        <v>44587</v>
      </c>
      <c r="HB49" s="652">
        <f>IFERROR(INDEX(Sheep!$R$332:$R$339,HB48,1),0)</f>
        <v>44587</v>
      </c>
      <c r="HC49" s="652">
        <f>IFERROR(INDEX(Sheep!$R$332:$R$339,HC48,1),0)</f>
        <v>44587</v>
      </c>
      <c r="HD49" s="652">
        <f>IFERROR(INDEX(Sheep!$R$332:$R$339,HD48,1),0)</f>
        <v>44587</v>
      </c>
      <c r="HE49" s="652">
        <f>IFERROR(INDEX(Sheep!$R$332:$R$339,HE48,1),0)</f>
        <v>44587</v>
      </c>
      <c r="HF49" s="652">
        <f>IFERROR(INDEX(Sheep!$R$332:$R$339,HF48,1),0)</f>
        <v>44587</v>
      </c>
      <c r="HG49" s="652">
        <f>IFERROR(INDEX(Sheep!$R$332:$R$339,HG48,1),0)</f>
        <v>44587</v>
      </c>
      <c r="HH49" s="652">
        <f>IFERROR(INDEX(Sheep!$R$332:$R$339,HH48,1),0)</f>
        <v>44587</v>
      </c>
      <c r="HI49" s="652">
        <f>IFERROR(INDEX(Sheep!$R$332:$R$339,HI48,1),0)</f>
        <v>44587</v>
      </c>
      <c r="HJ49" s="652">
        <f>IFERROR(INDEX(Sheep!$R$332:$R$339,HJ48,1),0)</f>
        <v>44587</v>
      </c>
      <c r="HK49" s="652">
        <f>IFERROR(INDEX(Sheep!$R$332:$R$339,HK48,1),0)</f>
        <v>44587</v>
      </c>
      <c r="HL49" s="652">
        <f>IFERROR(INDEX(Sheep!$R$332:$R$339,HL48,1),0)</f>
        <v>44587</v>
      </c>
      <c r="HM49" s="652">
        <f>IFERROR(INDEX(Sheep!$R$332:$R$339,HM48,1),0)</f>
        <v>44587</v>
      </c>
      <c r="HN49" s="652">
        <f>IFERROR(INDEX(Sheep!$R$332:$R$339,HN48,1),0)</f>
        <v>44952</v>
      </c>
      <c r="HO49" s="652">
        <f>IFERROR(INDEX(Sheep!$R$332:$R$339,HO48,1),0)</f>
        <v>44952</v>
      </c>
      <c r="HP49" s="652">
        <f>IFERROR(INDEX(Sheep!$R$332:$R$339,HP48,1),0)</f>
        <v>44952</v>
      </c>
      <c r="HQ49" s="652">
        <f>IFERROR(INDEX(Sheep!$R$332:$R$339,HQ48,1),0)</f>
        <v>44952</v>
      </c>
      <c r="HR49" s="652">
        <f>IFERROR(INDEX(Sheep!$R$332:$R$339,HR48,1),0)</f>
        <v>44952</v>
      </c>
      <c r="HS49" s="652">
        <f>IFERROR(INDEX(Sheep!$R$332:$R$339,HS48,1),0)</f>
        <v>44952</v>
      </c>
      <c r="HT49" s="652">
        <f>IFERROR(INDEX(Sheep!$R$332:$R$339,HT48,1),0)</f>
        <v>44952</v>
      </c>
      <c r="HU49" s="652">
        <f>IFERROR(INDEX(Sheep!$R$332:$R$339,HU48,1),0)</f>
        <v>44952</v>
      </c>
      <c r="HV49" s="652">
        <f>IFERROR(INDEX(Sheep!$R$332:$R$339,HV48,1),0)</f>
        <v>44952</v>
      </c>
      <c r="HW49" s="652">
        <f>IFERROR(INDEX(Sheep!$R$332:$R$339,HW48,1),0)</f>
        <v>44952</v>
      </c>
      <c r="HX49" s="652">
        <f>IFERROR(INDEX(Sheep!$R$332:$R$339,HX48,1),0)</f>
        <v>44952</v>
      </c>
      <c r="HY49" s="652">
        <f>IFERROR(INDEX(Sheep!$R$332:$R$339,HY48,1),0)</f>
        <v>44952</v>
      </c>
      <c r="HZ49" s="652">
        <f>IFERROR(INDEX(Sheep!$R$332:$R$339,HZ48,1),0)</f>
        <v>44952</v>
      </c>
      <c r="IA49" s="652">
        <f>IFERROR(INDEX(Sheep!$R$332:$R$339,IA48,1),0)</f>
        <v>44952</v>
      </c>
      <c r="IB49" s="652">
        <f>IFERROR(INDEX(Sheep!$R$332:$R$339,IB48,1),0)</f>
        <v>44952</v>
      </c>
      <c r="IC49" s="652">
        <f>IFERROR(INDEX(Sheep!$R$332:$R$339,IC48,1),0)</f>
        <v>44952</v>
      </c>
      <c r="ID49" s="652">
        <f>IFERROR(INDEX(Sheep!$R$332:$R$339,ID48,1),0)</f>
        <v>44952</v>
      </c>
      <c r="IE49" s="652">
        <f>IFERROR(INDEX(Sheep!$R$332:$R$339,IE48,1),0)</f>
        <v>44952</v>
      </c>
      <c r="IF49" s="652">
        <f>IFERROR(INDEX(Sheep!$R$332:$R$339,IF48,1),0)</f>
        <v>44952</v>
      </c>
      <c r="IG49" s="652">
        <f>IFERROR(INDEX(Sheep!$R$332:$R$339,IG48,1),0)</f>
        <v>44952</v>
      </c>
      <c r="IH49" s="652">
        <f>IFERROR(INDEX(Sheep!$R$332:$R$339,IH48,1),0)</f>
        <v>44952</v>
      </c>
      <c r="II49" s="652">
        <f>IFERROR(INDEX(Sheep!$R$332:$R$339,II48,1),0)</f>
        <v>44952</v>
      </c>
      <c r="IJ49" s="652">
        <f>IFERROR(INDEX(Sheep!$R$332:$R$339,IJ48,1),0)</f>
        <v>44952</v>
      </c>
      <c r="IK49" s="652">
        <f>IFERROR(INDEX(Sheep!$R$332:$R$339,IK48,1),0)</f>
        <v>44952</v>
      </c>
      <c r="IL49" s="652">
        <f>IFERROR(INDEX(Sheep!$R$332:$R$339,IL48,1),0)</f>
        <v>44952</v>
      </c>
      <c r="IM49" s="652">
        <f>IFERROR(INDEX(Sheep!$R$332:$R$339,IM48,1),0)</f>
        <v>44952</v>
      </c>
      <c r="IN49" s="652">
        <f>IFERROR(INDEX(Sheep!$R$332:$R$339,IN48,1),0)</f>
        <v>44952</v>
      </c>
      <c r="IO49" s="652">
        <f>IFERROR(INDEX(Sheep!$R$332:$R$339,IO48,1),0)</f>
        <v>44952</v>
      </c>
      <c r="IP49" s="652">
        <f>IFERROR(INDEX(Sheep!$R$332:$R$339,IP48,1),0)</f>
        <v>44952</v>
      </c>
      <c r="IQ49" s="652">
        <f>IFERROR(INDEX(Sheep!$R$332:$R$339,IQ48,1),0)</f>
        <v>44952</v>
      </c>
      <c r="IR49" s="652">
        <f>IFERROR(INDEX(Sheep!$R$332:$R$339,IR48,1),0)</f>
        <v>44952</v>
      </c>
      <c r="IS49" s="652">
        <f>IFERROR(INDEX(Sheep!$R$332:$R$339,IS48,1),0)</f>
        <v>44952</v>
      </c>
      <c r="IT49" s="652">
        <f>IFERROR(INDEX(Sheep!$R$332:$R$339,IT48,1),0)</f>
        <v>44952</v>
      </c>
      <c r="IU49" s="652">
        <f>IFERROR(INDEX(Sheep!$R$332:$R$339,IU48,1),0)</f>
        <v>44952</v>
      </c>
      <c r="IV49" s="652">
        <f>IFERROR(INDEX(Sheep!$R$332:$R$339,IV48,1),0)</f>
        <v>44952</v>
      </c>
      <c r="IW49" s="652">
        <f>IFERROR(INDEX(Sheep!$R$332:$R$339,IW48,1),0)</f>
        <v>44952</v>
      </c>
      <c r="IX49" s="652">
        <f>IFERROR(INDEX(Sheep!$R$332:$R$339,IX48,1),0)</f>
        <v>44952</v>
      </c>
      <c r="IY49" s="652">
        <f>IFERROR(INDEX(Sheep!$R$332:$R$339,IY48,1),0)</f>
        <v>44952</v>
      </c>
      <c r="IZ49" s="652">
        <f>IFERROR(INDEX(Sheep!$R$332:$R$339,IZ48,1),0)</f>
        <v>44952</v>
      </c>
      <c r="JA49" s="652">
        <f>IFERROR(INDEX(Sheep!$R$332:$R$339,JA48,1),0)</f>
        <v>44952</v>
      </c>
      <c r="JB49" s="652">
        <f>IFERROR(INDEX(Sheep!$R$332:$R$339,JB48,1),0)</f>
        <v>44952</v>
      </c>
      <c r="JC49" s="652">
        <f>IFERROR(INDEX(Sheep!$R$332:$R$339,JC48,1),0)</f>
        <v>44952</v>
      </c>
      <c r="JD49" s="652">
        <f>IFERROR(INDEX(Sheep!$R$332:$R$339,JD48,1),0)</f>
        <v>44952</v>
      </c>
      <c r="JE49" s="652">
        <f>IFERROR(INDEX(Sheep!$R$332:$R$339,JE48,1),0)</f>
        <v>44952</v>
      </c>
      <c r="JF49" s="652">
        <f>IFERROR(INDEX(Sheep!$R$332:$R$339,JF48,1),0)</f>
        <v>44952</v>
      </c>
      <c r="JG49" s="652">
        <f>IFERROR(INDEX(Sheep!$R$332:$R$339,JG48,1),0)</f>
        <v>44952</v>
      </c>
      <c r="JH49" s="652">
        <f>IFERROR(INDEX(Sheep!$R$332:$R$339,JH48,1),0)</f>
        <v>44952</v>
      </c>
      <c r="JI49" s="652">
        <f>IFERROR(INDEX(Sheep!$R$332:$R$339,JI48,1),0)</f>
        <v>44952</v>
      </c>
      <c r="JJ49" s="652">
        <f>IFERROR(INDEX(Sheep!$R$332:$R$339,JJ48,1),0)</f>
        <v>44952</v>
      </c>
      <c r="JK49" s="652">
        <f>IFERROR(INDEX(Sheep!$R$332:$R$339,JK48,1),0)</f>
        <v>44952</v>
      </c>
      <c r="JL49" s="652">
        <f>IFERROR(INDEX(Sheep!$R$332:$R$339,JL48,1),0)</f>
        <v>44952</v>
      </c>
      <c r="JM49" s="652">
        <f>IFERROR(INDEX(Sheep!$R$332:$R$339,JM48,1),0)</f>
        <v>44952</v>
      </c>
      <c r="JN49" s="652">
        <f>IFERROR(INDEX(Sheep!$R$332:$R$339,JN48,1),0)</f>
        <v>45318</v>
      </c>
      <c r="JO49" s="652">
        <f>IFERROR(INDEX(Sheep!$R$332:$R$339,JO48,1),0)</f>
        <v>45318</v>
      </c>
      <c r="JP49" s="652">
        <f>IFERROR(INDEX(Sheep!$R$332:$R$339,JP48,1),0)</f>
        <v>45318</v>
      </c>
      <c r="JQ49" s="652">
        <f>IFERROR(INDEX(Sheep!$R$332:$R$339,JQ48,1),0)</f>
        <v>45318</v>
      </c>
      <c r="JR49" s="652">
        <f>IFERROR(INDEX(Sheep!$R$332:$R$339,JR48,1),0)</f>
        <v>45318</v>
      </c>
      <c r="JS49" s="652">
        <f>IFERROR(INDEX(Sheep!$R$332:$R$339,JS48,1),0)</f>
        <v>45318</v>
      </c>
      <c r="JT49" s="652">
        <f>IFERROR(INDEX(Sheep!$R$332:$R$339,JT48,1),0)</f>
        <v>45318</v>
      </c>
      <c r="JU49" s="652">
        <f>IFERROR(INDEX(Sheep!$R$332:$R$339,JU48,1),0)</f>
        <v>45318</v>
      </c>
      <c r="JV49" s="652">
        <f>IFERROR(INDEX(Sheep!$R$332:$R$339,JV48,1),0)</f>
        <v>45318</v>
      </c>
      <c r="JW49" s="652">
        <f>IFERROR(INDEX(Sheep!$R$332:$R$339,JW48,1),0)</f>
        <v>45318</v>
      </c>
      <c r="JX49" s="652">
        <f>IFERROR(INDEX(Sheep!$R$332:$R$339,JX48,1),0)</f>
        <v>45318</v>
      </c>
      <c r="JY49" s="652">
        <f>IFERROR(INDEX(Sheep!$R$332:$R$339,JY48,1),0)</f>
        <v>45318</v>
      </c>
      <c r="JZ49" s="652">
        <f>IFERROR(INDEX(Sheep!$R$332:$R$339,JZ48,1),0)</f>
        <v>45318</v>
      </c>
      <c r="KA49" s="652">
        <f>IFERROR(INDEX(Sheep!$R$332:$R$339,KA48,1),0)</f>
        <v>45318</v>
      </c>
      <c r="KB49" s="652">
        <f>IFERROR(INDEX(Sheep!$R$332:$R$339,KB48,1),0)</f>
        <v>45318</v>
      </c>
      <c r="KC49" s="652">
        <f>IFERROR(INDEX(Sheep!$R$332:$R$339,KC48,1),0)</f>
        <v>45318</v>
      </c>
      <c r="KD49" s="652">
        <f>IFERROR(INDEX(Sheep!$R$332:$R$339,KD48,1),0)</f>
        <v>45318</v>
      </c>
      <c r="KE49" s="652">
        <f>IFERROR(INDEX(Sheep!$R$332:$R$339,KE48,1),0)</f>
        <v>45318</v>
      </c>
      <c r="KF49" s="652">
        <f>IFERROR(INDEX(Sheep!$R$332:$R$339,KF48,1),0)</f>
        <v>45318</v>
      </c>
      <c r="KG49" s="652">
        <f>IFERROR(INDEX(Sheep!$R$332:$R$339,KG48,1),0)</f>
        <v>45318</v>
      </c>
      <c r="KH49" s="652">
        <f>IFERROR(INDEX(Sheep!$R$332:$R$339,KH48,1),0)</f>
        <v>45318</v>
      </c>
      <c r="KI49" s="652">
        <f>IFERROR(INDEX(Sheep!$R$332:$R$339,KI48,1),0)</f>
        <v>45318</v>
      </c>
      <c r="KJ49" s="652">
        <f>IFERROR(INDEX(Sheep!$R$332:$R$339,KJ48,1),0)</f>
        <v>45318</v>
      </c>
      <c r="KK49" s="652">
        <f>IFERROR(INDEX(Sheep!$R$332:$R$339,KK48,1),0)</f>
        <v>45318</v>
      </c>
      <c r="KL49" s="652">
        <f>IFERROR(INDEX(Sheep!$R$332:$R$339,KL48,1),0)</f>
        <v>45318</v>
      </c>
      <c r="KM49" s="652">
        <f>IFERROR(INDEX(Sheep!$R$332:$R$339,KM48,1),0)</f>
        <v>45318</v>
      </c>
      <c r="KN49" s="652">
        <f>IFERROR(INDEX(Sheep!$R$332:$R$339,KN48,1),0)</f>
        <v>45318</v>
      </c>
      <c r="KO49" s="652">
        <f>IFERROR(INDEX(Sheep!$R$332:$R$339,KO48,1),0)</f>
        <v>45318</v>
      </c>
      <c r="KP49" s="652">
        <f>IFERROR(INDEX(Sheep!$R$332:$R$339,KP48,1),0)</f>
        <v>45318</v>
      </c>
      <c r="KQ49" s="652">
        <f>IFERROR(INDEX(Sheep!$R$332:$R$339,KQ48,1),0)</f>
        <v>45318</v>
      </c>
      <c r="KR49" s="652">
        <f>IFERROR(INDEX(Sheep!$R$332:$R$339,KR48,1),0)</f>
        <v>45318</v>
      </c>
      <c r="KS49" s="652">
        <f>IFERROR(INDEX(Sheep!$R$332:$R$339,KS48,1),0)</f>
        <v>45318</v>
      </c>
      <c r="KT49" s="652">
        <f>IFERROR(INDEX(Sheep!$R$332:$R$339,KT48,1),0)</f>
        <v>45318</v>
      </c>
      <c r="KU49" s="652">
        <f>IFERROR(INDEX(Sheep!$R$332:$R$339,KU48,1),0)</f>
        <v>45318</v>
      </c>
      <c r="KV49" s="652">
        <f>IFERROR(INDEX(Sheep!$R$332:$R$339,KV48,1),0)</f>
        <v>45318</v>
      </c>
      <c r="KW49" s="652">
        <f>IFERROR(INDEX(Sheep!$R$332:$R$339,KW48,1),0)</f>
        <v>45318</v>
      </c>
      <c r="KX49" s="652">
        <f>IFERROR(INDEX(Sheep!$R$332:$R$339,KX48,1),0)</f>
        <v>45318</v>
      </c>
      <c r="KY49" s="652">
        <f>IFERROR(INDEX(Sheep!$R$332:$R$339,KY48,1),0)</f>
        <v>45318</v>
      </c>
      <c r="KZ49" s="652">
        <f>IFERROR(INDEX(Sheep!$R$332:$R$339,KZ48,1),0)</f>
        <v>45318</v>
      </c>
      <c r="LA49" s="652">
        <f>IFERROR(INDEX(Sheep!$R$332:$R$339,LA48,1),0)</f>
        <v>45318</v>
      </c>
      <c r="LB49" s="652">
        <f>IFERROR(INDEX(Sheep!$R$332:$R$339,LB48,1),0)</f>
        <v>45318</v>
      </c>
      <c r="LC49" s="652">
        <f>IFERROR(INDEX(Sheep!$R$332:$R$339,LC48,1),0)</f>
        <v>45318</v>
      </c>
      <c r="LD49" s="652">
        <f>IFERROR(INDEX(Sheep!$R$332:$R$339,LD48,1),0)</f>
        <v>45318</v>
      </c>
      <c r="LE49" s="652">
        <f>IFERROR(INDEX(Sheep!$R$332:$R$339,LE48,1),0)</f>
        <v>45318</v>
      </c>
      <c r="LF49" s="652">
        <f>IFERROR(INDEX(Sheep!$R$332:$R$339,LF48,1),0)</f>
        <v>45318</v>
      </c>
      <c r="LG49" s="652">
        <f>IFERROR(INDEX(Sheep!$R$332:$R$339,LG48,1),0)</f>
        <v>45318</v>
      </c>
      <c r="LH49" s="652">
        <f>IFERROR(INDEX(Sheep!$R$332:$R$339,LH48,1),0)</f>
        <v>45318</v>
      </c>
      <c r="LI49" s="652">
        <f>IFERROR(INDEX(Sheep!$R$332:$R$339,LI48,1),0)</f>
        <v>45318</v>
      </c>
      <c r="LJ49" s="652">
        <f>IFERROR(INDEX(Sheep!$R$332:$R$339,LJ48,1),0)</f>
        <v>45318</v>
      </c>
      <c r="LK49" s="652">
        <f>IFERROR(INDEX(Sheep!$R$332:$R$339,LK48,1),0)</f>
        <v>45318</v>
      </c>
      <c r="LL49" s="652">
        <f>IFERROR(INDEX(Sheep!$R$332:$R$339,LL48,1),0)</f>
        <v>45318</v>
      </c>
      <c r="LM49" s="652">
        <f>IFERROR(INDEX(Sheep!$R$332:$R$339,LM48,1),0)</f>
        <v>45318</v>
      </c>
      <c r="LN49" s="652">
        <f>IFERROR(INDEX(Sheep!$R$332:$R$339,LN48,1),0)</f>
        <v>45683</v>
      </c>
      <c r="LO49" s="652">
        <f>IFERROR(INDEX(Sheep!$R$332:$R$339,LO48,1),0)</f>
        <v>45683</v>
      </c>
      <c r="LP49" s="652">
        <f>IFERROR(INDEX(Sheep!$R$332:$R$339,LP48,1),0)</f>
        <v>45683</v>
      </c>
      <c r="LQ49" s="652">
        <f>IFERROR(INDEX(Sheep!$R$332:$R$339,LQ48,1),0)</f>
        <v>45683</v>
      </c>
      <c r="LR49" s="652">
        <f>IFERROR(INDEX(Sheep!$R$332:$R$339,LR48,1),0)</f>
        <v>45683</v>
      </c>
      <c r="LS49" s="652">
        <f>IFERROR(INDEX(Sheep!$R$332:$R$339,LS48,1),0)</f>
        <v>45683</v>
      </c>
      <c r="LT49" s="652">
        <f>IFERROR(INDEX(Sheep!$R$332:$R$339,LT48,1),0)</f>
        <v>45683</v>
      </c>
      <c r="LU49" s="652">
        <f>IFERROR(INDEX(Sheep!$R$332:$R$339,LU48,1),0)</f>
        <v>45683</v>
      </c>
      <c r="LV49" s="652">
        <f>IFERROR(INDEX(Sheep!$R$332:$R$339,LV48,1),0)</f>
        <v>45683</v>
      </c>
      <c r="LW49" s="652">
        <f>IFERROR(INDEX(Sheep!$R$332:$R$339,LW48,1),0)</f>
        <v>45683</v>
      </c>
      <c r="LX49" s="652">
        <f>IFERROR(INDEX(Sheep!$R$332:$R$339,LX48,1),0)</f>
        <v>45683</v>
      </c>
      <c r="LY49" s="652">
        <f>IFERROR(INDEX(Sheep!$R$332:$R$339,LY48,1),0)</f>
        <v>45683</v>
      </c>
      <c r="LZ49" s="652">
        <f>IFERROR(INDEX(Sheep!$R$332:$R$339,LZ48,1),0)</f>
        <v>45683</v>
      </c>
      <c r="MA49" s="652">
        <f>IFERROR(INDEX(Sheep!$R$332:$R$339,MA48,1),0)</f>
        <v>45683</v>
      </c>
      <c r="MB49" s="652">
        <f>IFERROR(INDEX(Sheep!$R$332:$R$339,MB48,1),0)</f>
        <v>45683</v>
      </c>
      <c r="MC49" s="652">
        <f>IFERROR(INDEX(Sheep!$R$332:$R$339,MC48,1),0)</f>
        <v>45683</v>
      </c>
      <c r="MD49" s="652">
        <f>IFERROR(INDEX(Sheep!$R$332:$R$339,MD48,1),0)</f>
        <v>45683</v>
      </c>
      <c r="ME49" s="652">
        <f>IFERROR(INDEX(Sheep!$R$332:$R$339,ME48,1),0)</f>
        <v>45683</v>
      </c>
      <c r="MF49" s="652">
        <f>IFERROR(INDEX(Sheep!$R$332:$R$339,MF48,1),0)</f>
        <v>45683</v>
      </c>
      <c r="MG49" s="652">
        <f>IFERROR(INDEX(Sheep!$R$332:$R$339,MG48,1),0)</f>
        <v>45683</v>
      </c>
      <c r="MH49" s="652">
        <f>IFERROR(INDEX(Sheep!$R$332:$R$339,MH48,1),0)</f>
        <v>45683</v>
      </c>
      <c r="MI49" s="652">
        <f>IFERROR(INDEX(Sheep!$R$332:$R$339,MI48,1),0)</f>
        <v>45683</v>
      </c>
      <c r="MJ49" s="652">
        <f>IFERROR(INDEX(Sheep!$R$332:$R$339,MJ48,1),0)</f>
        <v>45683</v>
      </c>
      <c r="MK49" s="652">
        <f>IFERROR(INDEX(Sheep!$R$332:$R$339,MK48,1),0)</f>
        <v>45683</v>
      </c>
      <c r="ML49" s="652">
        <f>IFERROR(INDEX(Sheep!$R$332:$R$339,ML48,1),0)</f>
        <v>45683</v>
      </c>
      <c r="MM49" s="652">
        <f>IFERROR(INDEX(Sheep!$R$332:$R$339,MM48,1),0)</f>
        <v>45683</v>
      </c>
      <c r="MN49" s="652">
        <f>IFERROR(INDEX(Sheep!$R$332:$R$339,MN48,1),0)</f>
        <v>45683</v>
      </c>
      <c r="MO49" s="652">
        <f>IFERROR(INDEX(Sheep!$R$332:$R$339,MO48,1),0)</f>
        <v>45683</v>
      </c>
      <c r="MP49" s="652">
        <f>IFERROR(INDEX(Sheep!$R$332:$R$339,MP48,1),0)</f>
        <v>45683</v>
      </c>
      <c r="MQ49" s="652">
        <f>IFERROR(INDEX(Sheep!$R$332:$R$339,MQ48,1),0)</f>
        <v>45683</v>
      </c>
      <c r="MR49" s="652">
        <f>IFERROR(INDEX(Sheep!$R$332:$R$339,MR48,1),0)</f>
        <v>45683</v>
      </c>
      <c r="MS49" s="652">
        <f>IFERROR(INDEX(Sheep!$R$332:$R$339,MS48,1),0)</f>
        <v>45683</v>
      </c>
      <c r="MT49" s="652">
        <f>IFERROR(INDEX(Sheep!$R$332:$R$339,MT48,1),0)</f>
        <v>45683</v>
      </c>
      <c r="MU49" s="652">
        <f>IFERROR(INDEX(Sheep!$R$332:$R$339,MU48,1),0)</f>
        <v>45683</v>
      </c>
      <c r="MV49" s="652">
        <f>IFERROR(INDEX(Sheep!$R$332:$R$339,MV48,1),0)</f>
        <v>45683</v>
      </c>
      <c r="MW49" s="652">
        <f>IFERROR(INDEX(Sheep!$R$332:$R$339,MW48,1),0)</f>
        <v>45683</v>
      </c>
      <c r="MX49" s="652">
        <f>IFERROR(INDEX(Sheep!$R$332:$R$339,MX48,1),0)</f>
        <v>45683</v>
      </c>
      <c r="MY49" s="652">
        <f>IFERROR(INDEX(Sheep!$R$332:$R$339,MY48,1),0)</f>
        <v>45683</v>
      </c>
      <c r="MZ49" s="652">
        <f>IFERROR(INDEX(Sheep!$R$332:$R$339,MZ48,1),0)</f>
        <v>45683</v>
      </c>
      <c r="NA49" s="652">
        <f>IFERROR(INDEX(Sheep!$R$332:$R$339,NA48,1),0)</f>
        <v>45683</v>
      </c>
      <c r="NB49" s="652">
        <f>IFERROR(INDEX(Sheep!$R$332:$R$339,NB48,1),0)</f>
        <v>45683</v>
      </c>
      <c r="NC49" s="652">
        <f>IFERROR(INDEX(Sheep!$R$332:$R$339,NC48,1),0)</f>
        <v>45683</v>
      </c>
      <c r="ND49" s="652">
        <f>IFERROR(INDEX(Sheep!$R$332:$R$339,ND48,1),0)</f>
        <v>45683</v>
      </c>
      <c r="NE49" s="652">
        <f>IFERROR(INDEX(Sheep!$R$332:$R$339,NE48,1),0)</f>
        <v>45683</v>
      </c>
      <c r="NF49" s="652">
        <f>IFERROR(INDEX(Sheep!$R$332:$R$339,NF48,1),0)</f>
        <v>45683</v>
      </c>
      <c r="NG49" s="652">
        <f>IFERROR(INDEX(Sheep!$R$332:$R$339,NG48,1),0)</f>
        <v>45683</v>
      </c>
      <c r="NH49" s="652">
        <f>IFERROR(INDEX(Sheep!$R$332:$R$339,NH48,1),0)</f>
        <v>45683</v>
      </c>
      <c r="NI49" s="652">
        <f>IFERROR(INDEX(Sheep!$R$332:$R$339,NI48,1),0)</f>
        <v>45683</v>
      </c>
      <c r="NJ49" s="652">
        <f>IFERROR(INDEX(Sheep!$R$332:$R$339,NJ48,1),0)</f>
        <v>45683</v>
      </c>
      <c r="NK49" s="652">
        <f>IFERROR(INDEX(Sheep!$R$332:$R$339,NK48,1),0)</f>
        <v>45683</v>
      </c>
      <c r="NL49" s="652">
        <f>IFERROR(INDEX(Sheep!$R$332:$R$339,NL48,1),0)</f>
        <v>45683</v>
      </c>
      <c r="NM49" s="652">
        <f>IFERROR(INDEX(Sheep!$R$332:$R$339,NM48,1),0)</f>
        <v>45683</v>
      </c>
      <c r="NN49" s="652">
        <f>IFERROR(INDEX(Sheep!$R$332:$R$339,NN48,1),0)</f>
        <v>46048</v>
      </c>
      <c r="NO49" s="652">
        <f>IFERROR(INDEX(Sheep!$R$332:$R$339,NO48,1),0)</f>
        <v>46048</v>
      </c>
      <c r="NP49" s="652">
        <f>IFERROR(INDEX(Sheep!$R$332:$R$339,NP48,1),0)</f>
        <v>46048</v>
      </c>
      <c r="NQ49" s="652">
        <f>IFERROR(INDEX(Sheep!$R$332:$R$339,NQ48,1),0)</f>
        <v>46048</v>
      </c>
      <c r="NR49" s="652">
        <f>IFERROR(INDEX(Sheep!$R$332:$R$339,NR48,1),0)</f>
        <v>46048</v>
      </c>
      <c r="NS49" s="652">
        <f>IFERROR(INDEX(Sheep!$R$332:$R$339,NS48,1),0)</f>
        <v>46048</v>
      </c>
      <c r="NT49" s="652">
        <f>IFERROR(INDEX(Sheep!$R$332:$R$339,NT48,1),0)</f>
        <v>46048</v>
      </c>
      <c r="NU49" s="652">
        <f>IFERROR(INDEX(Sheep!$R$332:$R$339,NU48,1),0)</f>
        <v>46048</v>
      </c>
      <c r="NV49" s="652">
        <f>IFERROR(INDEX(Sheep!$R$332:$R$339,NV48,1),0)</f>
        <v>46048</v>
      </c>
      <c r="NW49" s="652">
        <f>IFERROR(INDEX(Sheep!$R$332:$R$339,NW48,1),0)</f>
        <v>46048</v>
      </c>
      <c r="NX49" s="652">
        <f>IFERROR(INDEX(Sheep!$R$332:$R$339,NX48,1),0)</f>
        <v>46048</v>
      </c>
      <c r="NY49" s="652">
        <f>IFERROR(INDEX(Sheep!$R$332:$R$339,NY48,1),0)</f>
        <v>46048</v>
      </c>
      <c r="NZ49" s="652">
        <f>IFERROR(INDEX(Sheep!$R$332:$R$339,NZ48,1),0)</f>
        <v>46048</v>
      </c>
      <c r="OA49" s="652">
        <f>IFERROR(INDEX(Sheep!$R$332:$R$339,OA48,1),0)</f>
        <v>46048</v>
      </c>
      <c r="OB49" s="652">
        <f>IFERROR(INDEX(Sheep!$R$332:$R$339,OB48,1),0)</f>
        <v>46048</v>
      </c>
      <c r="OC49" s="652">
        <f>IFERROR(INDEX(Sheep!$R$332:$R$339,OC48,1),0)</f>
        <v>46048</v>
      </c>
      <c r="OD49" s="652">
        <f>IFERROR(INDEX(Sheep!$R$332:$R$339,OD48,1),0)</f>
        <v>46048</v>
      </c>
      <c r="OE49" s="652">
        <f>IFERROR(INDEX(Sheep!$R$332:$R$339,OE48,1),0)</f>
        <v>46048</v>
      </c>
      <c r="OF49" s="652">
        <f>IFERROR(INDEX(Sheep!$R$332:$R$339,OF48,1),0)</f>
        <v>46048</v>
      </c>
      <c r="OG49" s="652">
        <f>IFERROR(INDEX(Sheep!$R$332:$R$339,OG48,1),0)</f>
        <v>46048</v>
      </c>
      <c r="OH49" s="652">
        <f>IFERROR(INDEX(Sheep!$R$332:$R$339,OH48,1),0)</f>
        <v>46048</v>
      </c>
      <c r="OI49" s="652">
        <f>IFERROR(INDEX(Sheep!$R$332:$R$339,OI48,1),0)</f>
        <v>46048</v>
      </c>
      <c r="OJ49" s="652">
        <f>IFERROR(INDEX(Sheep!$R$332:$R$339,OJ48,1),0)</f>
        <v>46048</v>
      </c>
      <c r="OK49" s="652">
        <f>IFERROR(INDEX(Sheep!$R$332:$R$339,OK48,1),0)</f>
        <v>46048</v>
      </c>
      <c r="OL49" s="652">
        <f>IFERROR(INDEX(Sheep!$R$332:$R$339,OL48,1),0)</f>
        <v>46048</v>
      </c>
      <c r="OM49" s="652">
        <f>IFERROR(INDEX(Sheep!$R$332:$R$339,OM48,1),0)</f>
        <v>46048</v>
      </c>
      <c r="ON49" s="652">
        <f>IFERROR(INDEX(Sheep!$R$332:$R$339,ON48,1),0)</f>
        <v>46048</v>
      </c>
      <c r="OO49" s="652">
        <f>IFERROR(INDEX(Sheep!$R$332:$R$339,OO48,1),0)</f>
        <v>46048</v>
      </c>
      <c r="OP49" s="652">
        <f>IFERROR(INDEX(Sheep!$R$332:$R$339,OP48,1),0)</f>
        <v>46048</v>
      </c>
      <c r="OQ49" s="652">
        <f>IFERROR(INDEX(Sheep!$R$332:$R$339,OQ48,1),0)</f>
        <v>46048</v>
      </c>
      <c r="OR49" s="652">
        <f>IFERROR(INDEX(Sheep!$R$332:$R$339,OR48,1),0)</f>
        <v>46048</v>
      </c>
      <c r="OS49" s="652">
        <f>IFERROR(INDEX(Sheep!$R$332:$R$339,OS48,1),0)</f>
        <v>46048</v>
      </c>
      <c r="OT49" s="652">
        <f>IFERROR(INDEX(Sheep!$R$332:$R$339,OT48,1),0)</f>
        <v>46048</v>
      </c>
      <c r="OU49" s="652">
        <f>IFERROR(INDEX(Sheep!$R$332:$R$339,OU48,1),0)</f>
        <v>46048</v>
      </c>
      <c r="OV49" s="652">
        <f>IFERROR(INDEX(Sheep!$R$332:$R$339,OV48,1),0)</f>
        <v>46048</v>
      </c>
      <c r="OW49" s="652">
        <f>IFERROR(INDEX(Sheep!$R$332:$R$339,OW48,1),0)</f>
        <v>46048</v>
      </c>
      <c r="OX49" s="652">
        <f>IFERROR(INDEX(Sheep!$R$332:$R$339,OX48,1),0)</f>
        <v>46048</v>
      </c>
      <c r="OY49" s="652">
        <f>IFERROR(INDEX(Sheep!$R$332:$R$339,OY48,1),0)</f>
        <v>46048</v>
      </c>
      <c r="OZ49" s="652">
        <f>IFERROR(INDEX(Sheep!$R$332:$R$339,OZ48,1),0)</f>
        <v>46048</v>
      </c>
      <c r="PA49" s="652">
        <f>IFERROR(INDEX(Sheep!$R$332:$R$339,PA48,1),0)</f>
        <v>46048</v>
      </c>
      <c r="PB49" s="652">
        <f>IFERROR(INDEX(Sheep!$R$332:$R$339,PB48,1),0)</f>
        <v>46048</v>
      </c>
      <c r="PC49" s="652">
        <f>IFERROR(INDEX(Sheep!$R$332:$R$339,PC48,1),0)</f>
        <v>46048</v>
      </c>
      <c r="PD49" s="652">
        <f>IFERROR(INDEX(Sheep!$R$332:$R$339,PD48,1),0)</f>
        <v>46048</v>
      </c>
      <c r="PE49" s="652">
        <f>IFERROR(INDEX(Sheep!$R$332:$R$339,PE48,1),0)</f>
        <v>46048</v>
      </c>
      <c r="PF49" s="652">
        <f>IFERROR(INDEX(Sheep!$R$332:$R$339,PF48,1),0)</f>
        <v>46048</v>
      </c>
      <c r="PG49" s="652">
        <f>IFERROR(INDEX(Sheep!$R$332:$R$339,PG48,1),0)</f>
        <v>46048</v>
      </c>
      <c r="PH49" s="652">
        <f>IFERROR(INDEX(Sheep!$R$332:$R$339,PH48,1),0)</f>
        <v>46048</v>
      </c>
      <c r="PI49" s="652">
        <f>IFERROR(INDEX(Sheep!$R$332:$R$339,PI48,1),0)</f>
        <v>46048</v>
      </c>
      <c r="PJ49" s="652">
        <f>IFERROR(INDEX(Sheep!$R$332:$R$339,PJ48,1),0)</f>
        <v>46048</v>
      </c>
      <c r="PK49" s="652">
        <f>IFERROR(INDEX(Sheep!$R$332:$R$339,PK48,1),0)</f>
        <v>46048</v>
      </c>
      <c r="PL49" s="652">
        <f>IFERROR(INDEX(Sheep!$R$332:$R$339,PL48,1),0)</f>
        <v>46048</v>
      </c>
      <c r="PM49" s="652">
        <f>IFERROR(INDEX(Sheep!$R$332:$R$339,PM48,1),0)</f>
        <v>46048</v>
      </c>
      <c r="PN49" s="652">
        <f>IFERROR(INDEX(Sheep!$R$332:$R$339,PN48,1),0)</f>
        <v>46413</v>
      </c>
      <c r="PO49" s="652">
        <f>IFERROR(INDEX(Sheep!$R$332:$R$339,PO48,1),0)</f>
        <v>46413</v>
      </c>
      <c r="PP49" s="652">
        <f>IFERROR(INDEX(Sheep!$R$332:$R$339,PP48,1),0)</f>
        <v>46413</v>
      </c>
      <c r="PQ49" s="652">
        <f>IFERROR(INDEX(Sheep!$R$332:$R$339,PQ48,1),0)</f>
        <v>46413</v>
      </c>
      <c r="PR49" s="652">
        <f>IFERROR(INDEX(Sheep!$R$332:$R$339,PR48,1),0)</f>
        <v>46413</v>
      </c>
      <c r="PS49" s="652">
        <f>IFERROR(INDEX(Sheep!$R$332:$R$339,PS48,1),0)</f>
        <v>46413</v>
      </c>
      <c r="PT49" s="652">
        <f>IFERROR(INDEX(Sheep!$R$332:$R$339,PT48,1),0)</f>
        <v>46413</v>
      </c>
      <c r="PU49" s="652">
        <f>IFERROR(INDEX(Sheep!$R$332:$R$339,PU48,1),0)</f>
        <v>46413</v>
      </c>
      <c r="PV49" s="652">
        <f>IFERROR(INDEX(Sheep!$R$332:$R$339,PV48,1),0)</f>
        <v>46413</v>
      </c>
      <c r="PW49" s="652">
        <f>IFERROR(INDEX(Sheep!$R$332:$R$339,PW48,1),0)</f>
        <v>46413</v>
      </c>
      <c r="PX49" s="652">
        <f>IFERROR(INDEX(Sheep!$R$332:$R$339,PX48,1),0)</f>
        <v>46413</v>
      </c>
      <c r="PY49" s="652">
        <f>IFERROR(INDEX(Sheep!$R$332:$R$339,PY48,1),0)</f>
        <v>46413</v>
      </c>
      <c r="PZ49" s="652">
        <f>IFERROR(INDEX(Sheep!$R$332:$R$339,PZ48,1),0)</f>
        <v>46413</v>
      </c>
      <c r="QA49" s="652">
        <f>IFERROR(INDEX(Sheep!$R$332:$R$339,QA48,1),0)</f>
        <v>46413</v>
      </c>
      <c r="QB49" s="652">
        <f>IFERROR(INDEX(Sheep!$R$332:$R$339,QB48,1),0)</f>
        <v>46413</v>
      </c>
      <c r="QC49" s="652">
        <f>IFERROR(INDEX(Sheep!$R$332:$R$339,QC48,1),0)</f>
        <v>46413</v>
      </c>
      <c r="QD49" s="652">
        <f>IFERROR(INDEX(Sheep!$R$332:$R$339,QD48,1),0)</f>
        <v>46413</v>
      </c>
      <c r="QE49" s="652">
        <f>IFERROR(INDEX(Sheep!$R$332:$R$339,QE48,1),0)</f>
        <v>46413</v>
      </c>
      <c r="QF49" s="652">
        <f>IFERROR(INDEX(Sheep!$R$332:$R$339,QF48,1),0)</f>
        <v>46413</v>
      </c>
      <c r="QG49" s="652">
        <f>IFERROR(INDEX(Sheep!$R$332:$R$339,QG48,1),0)</f>
        <v>46413</v>
      </c>
      <c r="QH49" s="652">
        <f>IFERROR(INDEX(Sheep!$R$332:$R$339,QH48,1),0)</f>
        <v>46413</v>
      </c>
      <c r="QI49" s="652">
        <f>IFERROR(INDEX(Sheep!$R$332:$R$339,QI48,1),0)</f>
        <v>46413</v>
      </c>
      <c r="QJ49" s="652">
        <f>IFERROR(INDEX(Sheep!$R$332:$R$339,QJ48,1),0)</f>
        <v>46413</v>
      </c>
      <c r="QK49" s="652">
        <f>IFERROR(INDEX(Sheep!$R$332:$R$339,QK48,1),0)</f>
        <v>46413</v>
      </c>
      <c r="QL49" s="652">
        <f>IFERROR(INDEX(Sheep!$R$332:$R$339,QL48,1),0)</f>
        <v>46413</v>
      </c>
      <c r="QM49" s="652">
        <f>IFERROR(INDEX(Sheep!$R$332:$R$339,QM48,1),0)</f>
        <v>46413</v>
      </c>
      <c r="QN49" s="652">
        <f>IFERROR(INDEX(Sheep!$R$332:$R$339,QN48,1),0)</f>
        <v>46413</v>
      </c>
      <c r="QO49" s="652">
        <f>IFERROR(INDEX(Sheep!$R$332:$R$339,QO48,1),0)</f>
        <v>46413</v>
      </c>
      <c r="QP49" s="652">
        <f>IFERROR(INDEX(Sheep!$R$332:$R$339,QP48,1),0)</f>
        <v>46413</v>
      </c>
      <c r="QQ49" s="652">
        <f>IFERROR(INDEX(Sheep!$R$332:$R$339,QQ48,1),0)</f>
        <v>46413</v>
      </c>
      <c r="QR49" s="652">
        <f>IFERROR(INDEX(Sheep!$R$332:$R$339,QR48,1),0)</f>
        <v>46413</v>
      </c>
      <c r="QS49" s="652">
        <f>IFERROR(INDEX(Sheep!$R$332:$R$339,QS48,1),0)</f>
        <v>46413</v>
      </c>
      <c r="QT49" s="652">
        <f>IFERROR(INDEX(Sheep!$R$332:$R$339,QT48,1),0)</f>
        <v>46413</v>
      </c>
      <c r="QU49" s="652">
        <f>IFERROR(INDEX(Sheep!$R$332:$R$339,QU48,1),0)</f>
        <v>46413</v>
      </c>
      <c r="QV49" s="652">
        <f>IFERROR(INDEX(Sheep!$R$332:$R$339,QV48,1),0)</f>
        <v>46413</v>
      </c>
      <c r="QW49" s="652">
        <f>IFERROR(INDEX(Sheep!$R$332:$R$339,QW48,1),0)</f>
        <v>46413</v>
      </c>
      <c r="QX49" s="652">
        <f>IFERROR(INDEX(Sheep!$R$332:$R$339,QX48,1),0)</f>
        <v>46413</v>
      </c>
      <c r="QY49" s="652">
        <f>IFERROR(INDEX(Sheep!$R$332:$R$339,QY48,1),0)</f>
        <v>46413</v>
      </c>
      <c r="QZ49" s="652">
        <f>IFERROR(INDEX(Sheep!$R$332:$R$339,QZ48,1),0)</f>
        <v>46413</v>
      </c>
      <c r="RA49" s="652">
        <f>IFERROR(INDEX(Sheep!$R$332:$R$339,RA48,1),0)</f>
        <v>46413</v>
      </c>
      <c r="RB49" s="652">
        <f>IFERROR(INDEX(Sheep!$R$332:$R$339,RB48,1),0)</f>
        <v>46413</v>
      </c>
      <c r="RC49" s="652">
        <f>IFERROR(INDEX(Sheep!$R$332:$R$339,RC48,1),0)</f>
        <v>46413</v>
      </c>
      <c r="RD49" s="652">
        <f>IFERROR(INDEX(Sheep!$R$332:$R$339,RD48,1),0)</f>
        <v>46413</v>
      </c>
      <c r="RE49" s="652">
        <f>IFERROR(INDEX(Sheep!$R$332:$R$339,RE48,1),0)</f>
        <v>46413</v>
      </c>
      <c r="RF49" s="652">
        <f>IFERROR(INDEX(Sheep!$R$332:$R$339,RF48,1),0)</f>
        <v>46413</v>
      </c>
      <c r="RG49" s="652">
        <f>IFERROR(INDEX(Sheep!$R$332:$R$339,RG48,1),0)</f>
        <v>46413</v>
      </c>
      <c r="RH49" s="652">
        <f>IFERROR(INDEX(Sheep!$R$332:$R$339,RH48,1),0)</f>
        <v>46413</v>
      </c>
      <c r="RI49" s="652">
        <f>IFERROR(INDEX(Sheep!$R$332:$R$339,RI48,1),0)</f>
        <v>46413</v>
      </c>
      <c r="RJ49" s="652">
        <f>IFERROR(INDEX(Sheep!$R$332:$R$339,RJ48,1),0)</f>
        <v>46413</v>
      </c>
      <c r="RK49" s="652">
        <f>IFERROR(INDEX(Sheep!$R$332:$R$339,RK48,1),0)</f>
        <v>46413</v>
      </c>
      <c r="RL49" s="652">
        <f>IFERROR(INDEX(Sheep!$R$332:$R$339,RL48,1),0)</f>
        <v>46413</v>
      </c>
      <c r="RM49" s="652">
        <f>IFERROR(INDEX(Sheep!$R$332:$R$339,RM48,1),0)</f>
        <v>46413</v>
      </c>
      <c r="RN49" s="652">
        <f>IFERROR(INDEX(Sheep!$R$332:$R$339,RN48,1),0)</f>
        <v>46413</v>
      </c>
      <c r="RO49" s="652">
        <f>IFERROR(INDEX(Sheep!$R$332:$R$339,RO48,1),0)</f>
        <v>46413</v>
      </c>
      <c r="RP49" s="652">
        <f>IFERROR(INDEX(Sheep!$R$332:$R$339,RP48,1),0)</f>
        <v>46413</v>
      </c>
      <c r="RQ49" s="652">
        <f>IFERROR(INDEX(Sheep!$R$332:$R$339,RQ48,1),0)</f>
        <v>46413</v>
      </c>
      <c r="RR49" s="652">
        <f>IFERROR(INDEX(Sheep!$R$332:$R$339,RR48,1),0)</f>
        <v>46413</v>
      </c>
      <c r="RS49" s="652">
        <f>IFERROR(INDEX(Sheep!$R$332:$R$339,RS48,1),0)</f>
        <v>46413</v>
      </c>
      <c r="RT49" s="652">
        <f>IFERROR(INDEX(Sheep!$R$332:$R$339,RT48,1),0)</f>
        <v>46413</v>
      </c>
      <c r="RU49" s="652">
        <f>IFERROR(INDEX(Sheep!$R$332:$R$339,RU48,1),0)</f>
        <v>46413</v>
      </c>
      <c r="RV49" s="652">
        <f>IFERROR(INDEX(Sheep!$R$332:$R$339,RV48,1),0)</f>
        <v>46413</v>
      </c>
      <c r="RW49" s="652">
        <f>IFERROR(INDEX(Sheep!$R$332:$R$339,RW48,1),0)</f>
        <v>46413</v>
      </c>
      <c r="RX49" s="652">
        <f>IFERROR(INDEX(Sheep!$R$332:$R$339,RX48,1),0)</f>
        <v>46413</v>
      </c>
      <c r="RY49" s="652">
        <f>IFERROR(INDEX(Sheep!$R$332:$R$339,RY48,1),0)</f>
        <v>46413</v>
      </c>
      <c r="RZ49" s="652">
        <f>IFERROR(INDEX(Sheep!$R$332:$R$339,RZ48,1),0)</f>
        <v>46413</v>
      </c>
      <c r="SA49" s="652">
        <f>IFERROR(INDEX(Sheep!$R$332:$R$339,SA48,1),0)</f>
        <v>46413</v>
      </c>
      <c r="SB49" s="652">
        <f>IFERROR(INDEX(Sheep!$R$332:$R$339,SB48,1),0)</f>
        <v>46413</v>
      </c>
      <c r="SC49" s="652">
        <f>IFERROR(INDEX(Sheep!$R$332:$R$339,SC48,1),0)</f>
        <v>46413</v>
      </c>
      <c r="SD49" s="652">
        <f>IFERROR(INDEX(Sheep!$R$332:$R$339,SD48,1),0)</f>
        <v>46413</v>
      </c>
      <c r="SE49" s="652">
        <f>IFERROR(INDEX(Sheep!$R$332:$R$339,SE48,1),0)</f>
        <v>46413</v>
      </c>
      <c r="SF49" s="652">
        <f>IFERROR(INDEX(Sheep!$R$332:$R$339,SF48,1),0)</f>
        <v>46413</v>
      </c>
      <c r="SG49" s="652">
        <f>IFERROR(INDEX(Sheep!$R$332:$R$339,SG48,1),0)</f>
        <v>46413</v>
      </c>
      <c r="SH49" s="652">
        <f>IFERROR(INDEX(Sheep!$R$332:$R$339,SH48,1),0)</f>
        <v>46413</v>
      </c>
      <c r="SI49" s="652">
        <f>IFERROR(INDEX(Sheep!$R$332:$R$339,SI48,1),0)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Born</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WeanStd</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WeanAlt1</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WeanAlt2</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Join-1</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Scan-1</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Birth-1</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Wean-1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Alt1-1</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Alt2-1</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Join-2</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Scan-2</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Birth-2</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Wean-2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Alt1-2</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Alt2-2</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Join-3</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Scan-3</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Birth-3</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Wean-3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Alt1-3</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Alt2-3</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Join-4</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Scan-4</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Birth-4</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Wean-4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Alt1-4</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Alt2-4</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Join-5</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Scan-5</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Birth-5</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Wean-5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Alt1-5</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Alt2-5</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Join-6</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Scan-6</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Birth-6</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Wean-6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Alt1-6</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Alt2-6</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Join-7</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Scan-7</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Birth-7</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Wean-7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Alt1-7</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Alt2-7</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Join-8</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Scan-8</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Birth-8</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Wean-8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Alt1-8</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Alt2-8</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0</v>
      </c>
      <c r="BS51" s="589">
        <f>IFERROR(MATCH(BT$44,Sheep!$R$340:$R$347,1),0)</f>
        <v>0</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1</v>
      </c>
      <c r="DS51" s="589">
        <f>IFERROR(MATCH(DT$44,Sheep!$R$340:$R$347,1),0)</f>
        <v>1</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2</v>
      </c>
      <c r="FS51" s="589">
        <f>IFERROR(MATCH(FT$44,Sheep!$R$340:$R$347,1),0)</f>
        <v>2</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3</v>
      </c>
      <c r="HS51" s="589">
        <f>IFERROR(MATCH(HT$44,Sheep!$R$340:$R$347,1),0)</f>
        <v>3</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4</v>
      </c>
      <c r="JS51" s="589">
        <f>IFERROR(MATCH(JT$44,Sheep!$R$340:$R$347,1),0)</f>
        <v>4</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5</v>
      </c>
      <c r="LS51" s="589">
        <f>IFERROR(MATCH(LT$44,Sheep!$R$340:$R$347,1),0)</f>
        <v>5</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6</v>
      </c>
      <c r="NS51" s="589">
        <f>IFERROR(MATCH(NT$44,Sheep!$R$340:$R$347,1),0)</f>
        <v>6</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7</v>
      </c>
      <c r="PS51" s="589">
        <f>IFERROR(MATCH(PT$44,Sheep!$R$340:$R$347,1),0)</f>
        <v>7</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IFERROR(INDEX(Sheep!$R$340:$R$347,K51,1),0)</f>
        <v>0</v>
      </c>
      <c r="L52" s="652">
        <f>IFERROR(INDEX(Sheep!$R$340:$R$347,L51,1),0)</f>
        <v>0</v>
      </c>
      <c r="M52" s="652">
        <f>IFERROR(INDEX(Sheep!$R$340:$R$347,M51,1),0)</f>
        <v>0</v>
      </c>
      <c r="N52" s="652">
        <f>IFERROR(INDEX(Sheep!$R$340:$R$347,N51,1),0)</f>
        <v>0</v>
      </c>
      <c r="O52" s="652">
        <f>IFERROR(INDEX(Sheep!$R$340:$R$347,O51,1),0)</f>
        <v>0</v>
      </c>
      <c r="P52" s="652">
        <f>IFERROR(INDEX(Sheep!$R$340:$R$347,P51,1),0)</f>
        <v>0</v>
      </c>
      <c r="Q52" s="652">
        <f>IFERROR(INDEX(Sheep!$R$340:$R$347,Q51,1),0)</f>
        <v>0</v>
      </c>
      <c r="R52" s="652">
        <f>IFERROR(INDEX(Sheep!$R$340:$R$347,R51,1),0)</f>
        <v>0</v>
      </c>
      <c r="S52" s="652">
        <f>IFERROR(INDEX(Sheep!$R$340:$R$347,S51,1),0)</f>
        <v>0</v>
      </c>
      <c r="T52" s="652">
        <f>IFERROR(INDEX(Sheep!$R$340:$R$347,T51,1),0)</f>
        <v>0</v>
      </c>
      <c r="U52" s="652">
        <f>IFERROR(INDEX(Sheep!$R$340:$R$347,U51,1),0)</f>
        <v>0</v>
      </c>
      <c r="V52" s="652">
        <f>IFERROR(INDEX(Sheep!$R$340:$R$347,V51,1),0)</f>
        <v>0</v>
      </c>
      <c r="W52" s="652">
        <f>IFERROR(INDEX(Sheep!$R$340:$R$347,W51,1),0)</f>
        <v>0</v>
      </c>
      <c r="X52" s="652">
        <f>IFERROR(INDEX(Sheep!$R$340:$R$347,X51,1),0)</f>
        <v>0</v>
      </c>
      <c r="Y52" s="652">
        <f>IFERROR(INDEX(Sheep!$R$340:$R$347,Y51,1),0)</f>
        <v>0</v>
      </c>
      <c r="Z52" s="652">
        <f>IFERROR(INDEX(Sheep!$R$340:$R$347,Z51,1),0)</f>
        <v>0</v>
      </c>
      <c r="AA52" s="652">
        <f>IFERROR(INDEX(Sheep!$R$340:$R$347,AA51,1),0)</f>
        <v>0</v>
      </c>
      <c r="AB52" s="652">
        <f>IFERROR(INDEX(Sheep!$R$340:$R$347,AB51,1),0)</f>
        <v>0</v>
      </c>
      <c r="AC52" s="652">
        <f>IFERROR(INDEX(Sheep!$R$340:$R$347,AC51,1),0)</f>
        <v>0</v>
      </c>
      <c r="AD52" s="652">
        <f>IFERROR(INDEX(Sheep!$R$340:$R$347,AD51,1),0)</f>
        <v>0</v>
      </c>
      <c r="AE52" s="652">
        <f>IFERROR(INDEX(Sheep!$R$340:$R$347,AE51,1),0)</f>
        <v>0</v>
      </c>
      <c r="AF52" s="652">
        <f>IFERROR(INDEX(Sheep!$R$340:$R$347,AF51,1),0)</f>
        <v>0</v>
      </c>
      <c r="AG52" s="652">
        <f>IFERROR(INDEX(Sheep!$R$340:$R$347,AG51,1),0)</f>
        <v>0</v>
      </c>
      <c r="AH52" s="652">
        <f>IFERROR(INDEX(Sheep!$R$340:$R$347,AH51,1),0)</f>
        <v>0</v>
      </c>
      <c r="AI52" s="652">
        <f>IFERROR(INDEX(Sheep!$R$340:$R$347,AI51,1),0)</f>
        <v>0</v>
      </c>
      <c r="AJ52" s="652">
        <f>IFERROR(INDEX(Sheep!$R$340:$R$347,AJ51,1),0)</f>
        <v>0</v>
      </c>
      <c r="AK52" s="652">
        <f>IFERROR(INDEX(Sheep!$R$340:$R$347,AK51,1),0)</f>
        <v>0</v>
      </c>
      <c r="AL52" s="652">
        <f>IFERROR(INDEX(Sheep!$R$340:$R$347,AL51,1),0)</f>
        <v>0</v>
      </c>
      <c r="AM52" s="652">
        <f>IFERROR(INDEX(Sheep!$R$340:$R$347,AM51,1),0)</f>
        <v>0</v>
      </c>
      <c r="AN52" s="652">
        <f>IFERROR(INDEX(Sheep!$R$340:$R$347,AN51,1),0)</f>
        <v>0</v>
      </c>
      <c r="AO52" s="652">
        <f>IFERROR(INDEX(Sheep!$R$340:$R$347,AO51,1),0)</f>
        <v>0</v>
      </c>
      <c r="AP52" s="652">
        <f>IFERROR(INDEX(Sheep!$R$340:$R$347,AP51,1),0)</f>
        <v>0</v>
      </c>
      <c r="AQ52" s="652">
        <f>IFERROR(INDEX(Sheep!$R$340:$R$347,AQ51,1),0)</f>
        <v>0</v>
      </c>
      <c r="AR52" s="652">
        <f>IFERROR(INDEX(Sheep!$R$340:$R$347,AR51,1),0)</f>
        <v>0</v>
      </c>
      <c r="AS52" s="652">
        <f>IFERROR(INDEX(Sheep!$R$340:$R$347,AS51,1),0)</f>
        <v>0</v>
      </c>
      <c r="AT52" s="652">
        <f>IFERROR(INDEX(Sheep!$R$340:$R$347,AT51,1),0)</f>
        <v>0</v>
      </c>
      <c r="AU52" s="652">
        <f>IFERROR(INDEX(Sheep!$R$340:$R$347,AU51,1),0)</f>
        <v>0</v>
      </c>
      <c r="AV52" s="652">
        <f>IFERROR(INDEX(Sheep!$R$340:$R$347,AV51,1),0)</f>
        <v>0</v>
      </c>
      <c r="AW52" s="652">
        <f>IFERROR(INDEX(Sheep!$R$340:$R$347,AW51,1),0)</f>
        <v>0</v>
      </c>
      <c r="AX52" s="652">
        <f>IFERROR(INDEX(Sheep!$R$340:$R$347,AX51,1),0)</f>
        <v>0</v>
      </c>
      <c r="AY52" s="652">
        <f>IFERROR(INDEX(Sheep!$R$340:$R$347,AY51,1),0)</f>
        <v>0</v>
      </c>
      <c r="AZ52" s="652">
        <f>IFERROR(INDEX(Sheep!$R$340:$R$347,AZ51,1),0)</f>
        <v>0</v>
      </c>
      <c r="BA52" s="652">
        <f>IFERROR(INDEX(Sheep!$R$340:$R$347,BA51,1),0)</f>
        <v>0</v>
      </c>
      <c r="BB52" s="652">
        <f>IFERROR(INDEX(Sheep!$R$340:$R$347,BB51,1),0)</f>
        <v>0</v>
      </c>
      <c r="BC52" s="652">
        <f>IFERROR(INDEX(Sheep!$R$340:$R$347,BC51,1),0)</f>
        <v>0</v>
      </c>
      <c r="BD52" s="652">
        <f>IFERROR(INDEX(Sheep!$R$340:$R$347,BD51,1),0)</f>
        <v>0</v>
      </c>
      <c r="BE52" s="652">
        <f>IFERROR(INDEX(Sheep!$R$340:$R$347,BE51,1),0)</f>
        <v>0</v>
      </c>
      <c r="BF52" s="652">
        <f>IFERROR(INDEX(Sheep!$R$340:$R$347,BF51,1),0)</f>
        <v>0</v>
      </c>
      <c r="BG52" s="652">
        <f>IFERROR(INDEX(Sheep!$R$340:$R$347,BG51,1),0)</f>
        <v>0</v>
      </c>
      <c r="BH52" s="652">
        <f>IFERROR(INDEX(Sheep!$R$340:$R$347,BH51,1),0)</f>
        <v>0</v>
      </c>
      <c r="BI52" s="652">
        <f>IFERROR(INDEX(Sheep!$R$340:$R$347,BI51,1),0)</f>
        <v>0</v>
      </c>
      <c r="BJ52" s="652">
        <f>IFERROR(INDEX(Sheep!$R$340:$R$347,BJ51,1),0)</f>
        <v>0</v>
      </c>
      <c r="BK52" s="652">
        <f>IFERROR(INDEX(Sheep!$R$340:$R$347,BK51,1),0)</f>
        <v>0</v>
      </c>
      <c r="BL52" s="652">
        <f>IFERROR(INDEX(Sheep!$R$340:$R$347,BL51,1),0)</f>
        <v>0</v>
      </c>
      <c r="BM52" s="652">
        <f>IFERROR(INDEX(Sheep!$R$340:$R$347,BM51,1),0)</f>
        <v>0</v>
      </c>
      <c r="BN52" s="652">
        <f>IFERROR(INDEX(Sheep!$R$340:$R$347,BN51,1),0)</f>
        <v>0</v>
      </c>
      <c r="BO52" s="652">
        <f>IFERROR(INDEX(Sheep!$R$340:$R$347,BO51,1),0)</f>
        <v>0</v>
      </c>
      <c r="BP52" s="652">
        <f>IFERROR(INDEX(Sheep!$R$340:$R$347,BP51,1),0)</f>
        <v>0</v>
      </c>
      <c r="BQ52" s="652">
        <f>IFERROR(INDEX(Sheep!$R$340:$R$347,BQ51,1),0)</f>
        <v>0</v>
      </c>
      <c r="BR52" s="652">
        <f>IFERROR(INDEX(Sheep!$R$340:$R$347,BR51,1),0)</f>
        <v>0</v>
      </c>
      <c r="BS52" s="652">
        <f>IFERROR(INDEX(Sheep!$R$340:$R$347,BS51,1),0)</f>
        <v>0</v>
      </c>
      <c r="BT52" s="652">
        <f>IFERROR(INDEX(Sheep!$R$340:$R$347,BT51,1),0)</f>
        <v>43900</v>
      </c>
      <c r="BU52" s="652">
        <f>IFERROR(INDEX(Sheep!$R$340:$R$347,BU51,1),0)</f>
        <v>43900</v>
      </c>
      <c r="BV52" s="652">
        <f>IFERROR(INDEX(Sheep!$R$340:$R$347,BV51,1),0)</f>
        <v>43900</v>
      </c>
      <c r="BW52" s="652">
        <f>IFERROR(INDEX(Sheep!$R$340:$R$347,BW51,1),0)</f>
        <v>43900</v>
      </c>
      <c r="BX52" s="652">
        <f>IFERROR(INDEX(Sheep!$R$340:$R$347,BX51,1),0)</f>
        <v>43900</v>
      </c>
      <c r="BY52" s="652">
        <f>IFERROR(INDEX(Sheep!$R$340:$R$347,BY51,1),0)</f>
        <v>43900</v>
      </c>
      <c r="BZ52" s="652">
        <f>IFERROR(INDEX(Sheep!$R$340:$R$347,BZ51,1),0)</f>
        <v>43900</v>
      </c>
      <c r="CA52" s="652">
        <f>IFERROR(INDEX(Sheep!$R$340:$R$347,CA51,1),0)</f>
        <v>43900</v>
      </c>
      <c r="CB52" s="652">
        <f>IFERROR(INDEX(Sheep!$R$340:$R$347,CB51,1),0)</f>
        <v>43900</v>
      </c>
      <c r="CC52" s="652">
        <f>IFERROR(INDEX(Sheep!$R$340:$R$347,CC51,1),0)</f>
        <v>43900</v>
      </c>
      <c r="CD52" s="652">
        <f>IFERROR(INDEX(Sheep!$R$340:$R$347,CD51,1),0)</f>
        <v>43900</v>
      </c>
      <c r="CE52" s="652">
        <f>IFERROR(INDEX(Sheep!$R$340:$R$347,CE51,1),0)</f>
        <v>43900</v>
      </c>
      <c r="CF52" s="652">
        <f>IFERROR(INDEX(Sheep!$R$340:$R$347,CF51,1),0)</f>
        <v>43900</v>
      </c>
      <c r="CG52" s="652">
        <f>IFERROR(INDEX(Sheep!$R$340:$R$347,CG51,1),0)</f>
        <v>43900</v>
      </c>
      <c r="CH52" s="652">
        <f>IFERROR(INDEX(Sheep!$R$340:$R$347,CH51,1),0)</f>
        <v>43900</v>
      </c>
      <c r="CI52" s="652">
        <f>IFERROR(INDEX(Sheep!$R$340:$R$347,CI51,1),0)</f>
        <v>43900</v>
      </c>
      <c r="CJ52" s="652">
        <f>IFERROR(INDEX(Sheep!$R$340:$R$347,CJ51,1),0)</f>
        <v>43900</v>
      </c>
      <c r="CK52" s="652">
        <f>IFERROR(INDEX(Sheep!$R$340:$R$347,CK51,1),0)</f>
        <v>43900</v>
      </c>
      <c r="CL52" s="652">
        <f>IFERROR(INDEX(Sheep!$R$340:$R$347,CL51,1),0)</f>
        <v>43900</v>
      </c>
      <c r="CM52" s="652">
        <f>IFERROR(INDEX(Sheep!$R$340:$R$347,CM51,1),0)</f>
        <v>43900</v>
      </c>
      <c r="CN52" s="652">
        <f>IFERROR(INDEX(Sheep!$R$340:$R$347,CN51,1),0)</f>
        <v>43900</v>
      </c>
      <c r="CO52" s="652">
        <f>IFERROR(INDEX(Sheep!$R$340:$R$347,CO51,1),0)</f>
        <v>43900</v>
      </c>
      <c r="CP52" s="652">
        <f>IFERROR(INDEX(Sheep!$R$340:$R$347,CP51,1),0)</f>
        <v>43900</v>
      </c>
      <c r="CQ52" s="652">
        <f>IFERROR(INDEX(Sheep!$R$340:$R$347,CQ51,1),0)</f>
        <v>43900</v>
      </c>
      <c r="CR52" s="652">
        <f>IFERROR(INDEX(Sheep!$R$340:$R$347,CR51,1),0)</f>
        <v>43900</v>
      </c>
      <c r="CS52" s="652">
        <f>IFERROR(INDEX(Sheep!$R$340:$R$347,CS51,1),0)</f>
        <v>43900</v>
      </c>
      <c r="CT52" s="652">
        <f>IFERROR(INDEX(Sheep!$R$340:$R$347,CT51,1),0)</f>
        <v>43900</v>
      </c>
      <c r="CU52" s="652">
        <f>IFERROR(INDEX(Sheep!$R$340:$R$347,CU51,1),0)</f>
        <v>43900</v>
      </c>
      <c r="CV52" s="652">
        <f>IFERROR(INDEX(Sheep!$R$340:$R$347,CV51,1),0)</f>
        <v>43900</v>
      </c>
      <c r="CW52" s="652">
        <f>IFERROR(INDEX(Sheep!$R$340:$R$347,CW51,1),0)</f>
        <v>43900</v>
      </c>
      <c r="CX52" s="652">
        <f>IFERROR(INDEX(Sheep!$R$340:$R$347,CX51,1),0)</f>
        <v>43900</v>
      </c>
      <c r="CY52" s="652">
        <f>IFERROR(INDEX(Sheep!$R$340:$R$347,CY51,1),0)</f>
        <v>43900</v>
      </c>
      <c r="CZ52" s="652">
        <f>IFERROR(INDEX(Sheep!$R$340:$R$347,CZ51,1),0)</f>
        <v>43900</v>
      </c>
      <c r="DA52" s="652">
        <f>IFERROR(INDEX(Sheep!$R$340:$R$347,DA51,1),0)</f>
        <v>43900</v>
      </c>
      <c r="DB52" s="652">
        <f>IFERROR(INDEX(Sheep!$R$340:$R$347,DB51,1),0)</f>
        <v>43900</v>
      </c>
      <c r="DC52" s="652">
        <f>IFERROR(INDEX(Sheep!$R$340:$R$347,DC51,1),0)</f>
        <v>43900</v>
      </c>
      <c r="DD52" s="652">
        <f>IFERROR(INDEX(Sheep!$R$340:$R$347,DD51,1),0)</f>
        <v>43900</v>
      </c>
      <c r="DE52" s="652">
        <f>IFERROR(INDEX(Sheep!$R$340:$R$347,DE51,1),0)</f>
        <v>43900</v>
      </c>
      <c r="DF52" s="652">
        <f>IFERROR(INDEX(Sheep!$R$340:$R$347,DF51,1),0)</f>
        <v>43900</v>
      </c>
      <c r="DG52" s="652">
        <f>IFERROR(INDEX(Sheep!$R$340:$R$347,DG51,1),0)</f>
        <v>43900</v>
      </c>
      <c r="DH52" s="652">
        <f>IFERROR(INDEX(Sheep!$R$340:$R$347,DH51,1),0)</f>
        <v>43900</v>
      </c>
      <c r="DI52" s="652">
        <f>IFERROR(INDEX(Sheep!$R$340:$R$347,DI51,1),0)</f>
        <v>43900</v>
      </c>
      <c r="DJ52" s="652">
        <f>IFERROR(INDEX(Sheep!$R$340:$R$347,DJ51,1),0)</f>
        <v>43900</v>
      </c>
      <c r="DK52" s="652">
        <f>IFERROR(INDEX(Sheep!$R$340:$R$347,DK51,1),0)</f>
        <v>43900</v>
      </c>
      <c r="DL52" s="652">
        <f>IFERROR(INDEX(Sheep!$R$340:$R$347,DL51,1),0)</f>
        <v>43900</v>
      </c>
      <c r="DM52" s="652">
        <f>IFERROR(INDEX(Sheep!$R$340:$R$347,DM51,1),0)</f>
        <v>43900</v>
      </c>
      <c r="DN52" s="652">
        <f>IFERROR(INDEX(Sheep!$R$340:$R$347,DN51,1),0)</f>
        <v>43900</v>
      </c>
      <c r="DO52" s="652">
        <f>IFERROR(INDEX(Sheep!$R$340:$R$347,DO51,1),0)</f>
        <v>43900</v>
      </c>
      <c r="DP52" s="652">
        <f>IFERROR(INDEX(Sheep!$R$340:$R$347,DP51,1),0)</f>
        <v>43900</v>
      </c>
      <c r="DQ52" s="652">
        <f>IFERROR(INDEX(Sheep!$R$340:$R$347,DQ51,1),0)</f>
        <v>43900</v>
      </c>
      <c r="DR52" s="652">
        <f>IFERROR(INDEX(Sheep!$R$340:$R$347,DR51,1),0)</f>
        <v>43900</v>
      </c>
      <c r="DS52" s="652">
        <f>IFERROR(INDEX(Sheep!$R$340:$R$347,DS51,1),0)</f>
        <v>43900</v>
      </c>
      <c r="DT52" s="652">
        <f>IFERROR(INDEX(Sheep!$R$340:$R$347,DT51,1),0)</f>
        <v>44265</v>
      </c>
      <c r="DU52" s="652">
        <f>IFERROR(INDEX(Sheep!$R$340:$R$347,DU51,1),0)</f>
        <v>44265</v>
      </c>
      <c r="DV52" s="652">
        <f>IFERROR(INDEX(Sheep!$R$340:$R$347,DV51,1),0)</f>
        <v>44265</v>
      </c>
      <c r="DW52" s="652">
        <f>IFERROR(INDEX(Sheep!$R$340:$R$347,DW51,1),0)</f>
        <v>44265</v>
      </c>
      <c r="DX52" s="652">
        <f>IFERROR(INDEX(Sheep!$R$340:$R$347,DX51,1),0)</f>
        <v>44265</v>
      </c>
      <c r="DY52" s="652">
        <f>IFERROR(INDEX(Sheep!$R$340:$R$347,DY51,1),0)</f>
        <v>44265</v>
      </c>
      <c r="DZ52" s="652">
        <f>IFERROR(INDEX(Sheep!$R$340:$R$347,DZ51,1),0)</f>
        <v>44265</v>
      </c>
      <c r="EA52" s="652">
        <f>IFERROR(INDEX(Sheep!$R$340:$R$347,EA51,1),0)</f>
        <v>44265</v>
      </c>
      <c r="EB52" s="652">
        <f>IFERROR(INDEX(Sheep!$R$340:$R$347,EB51,1),0)</f>
        <v>44265</v>
      </c>
      <c r="EC52" s="652">
        <f>IFERROR(INDEX(Sheep!$R$340:$R$347,EC51,1),0)</f>
        <v>44265</v>
      </c>
      <c r="ED52" s="652">
        <f>IFERROR(INDEX(Sheep!$R$340:$R$347,ED51,1),0)</f>
        <v>44265</v>
      </c>
      <c r="EE52" s="652">
        <f>IFERROR(INDEX(Sheep!$R$340:$R$347,EE51,1),0)</f>
        <v>44265</v>
      </c>
      <c r="EF52" s="652">
        <f>IFERROR(INDEX(Sheep!$R$340:$R$347,EF51,1),0)</f>
        <v>44265</v>
      </c>
      <c r="EG52" s="652">
        <f>IFERROR(INDEX(Sheep!$R$340:$R$347,EG51,1),0)</f>
        <v>44265</v>
      </c>
      <c r="EH52" s="652">
        <f>IFERROR(INDEX(Sheep!$R$340:$R$347,EH51,1),0)</f>
        <v>44265</v>
      </c>
      <c r="EI52" s="652">
        <f>IFERROR(INDEX(Sheep!$R$340:$R$347,EI51,1),0)</f>
        <v>44265</v>
      </c>
      <c r="EJ52" s="652">
        <f>IFERROR(INDEX(Sheep!$R$340:$R$347,EJ51,1),0)</f>
        <v>44265</v>
      </c>
      <c r="EK52" s="652">
        <f>IFERROR(INDEX(Sheep!$R$340:$R$347,EK51,1),0)</f>
        <v>44265</v>
      </c>
      <c r="EL52" s="652">
        <f>IFERROR(INDEX(Sheep!$R$340:$R$347,EL51,1),0)</f>
        <v>44265</v>
      </c>
      <c r="EM52" s="652">
        <f>IFERROR(INDEX(Sheep!$R$340:$R$347,EM51,1),0)</f>
        <v>44265</v>
      </c>
      <c r="EN52" s="652">
        <f>IFERROR(INDEX(Sheep!$R$340:$R$347,EN51,1),0)</f>
        <v>44265</v>
      </c>
      <c r="EO52" s="652">
        <f>IFERROR(INDEX(Sheep!$R$340:$R$347,EO51,1),0)</f>
        <v>44265</v>
      </c>
      <c r="EP52" s="652">
        <f>IFERROR(INDEX(Sheep!$R$340:$R$347,EP51,1),0)</f>
        <v>44265</v>
      </c>
      <c r="EQ52" s="652">
        <f>IFERROR(INDEX(Sheep!$R$340:$R$347,EQ51,1),0)</f>
        <v>44265</v>
      </c>
      <c r="ER52" s="652">
        <f>IFERROR(INDEX(Sheep!$R$340:$R$347,ER51,1),0)</f>
        <v>44265</v>
      </c>
      <c r="ES52" s="652">
        <f>IFERROR(INDEX(Sheep!$R$340:$R$347,ES51,1),0)</f>
        <v>44265</v>
      </c>
      <c r="ET52" s="652">
        <f>IFERROR(INDEX(Sheep!$R$340:$R$347,ET51,1),0)</f>
        <v>44265</v>
      </c>
      <c r="EU52" s="652">
        <f>IFERROR(INDEX(Sheep!$R$340:$R$347,EU51,1),0)</f>
        <v>44265</v>
      </c>
      <c r="EV52" s="652">
        <f>IFERROR(INDEX(Sheep!$R$340:$R$347,EV51,1),0)</f>
        <v>44265</v>
      </c>
      <c r="EW52" s="652">
        <f>IFERROR(INDEX(Sheep!$R$340:$R$347,EW51,1),0)</f>
        <v>44265</v>
      </c>
      <c r="EX52" s="652">
        <f>IFERROR(INDEX(Sheep!$R$340:$R$347,EX51,1),0)</f>
        <v>44265</v>
      </c>
      <c r="EY52" s="652">
        <f>IFERROR(INDEX(Sheep!$R$340:$R$347,EY51,1),0)</f>
        <v>44265</v>
      </c>
      <c r="EZ52" s="652">
        <f>IFERROR(INDEX(Sheep!$R$340:$R$347,EZ51,1),0)</f>
        <v>44265</v>
      </c>
      <c r="FA52" s="652">
        <f>IFERROR(INDEX(Sheep!$R$340:$R$347,FA51,1),0)</f>
        <v>44265</v>
      </c>
      <c r="FB52" s="652">
        <f>IFERROR(INDEX(Sheep!$R$340:$R$347,FB51,1),0)</f>
        <v>44265</v>
      </c>
      <c r="FC52" s="652">
        <f>IFERROR(INDEX(Sheep!$R$340:$R$347,FC51,1),0)</f>
        <v>44265</v>
      </c>
      <c r="FD52" s="652">
        <f>IFERROR(INDEX(Sheep!$R$340:$R$347,FD51,1),0)</f>
        <v>44265</v>
      </c>
      <c r="FE52" s="652">
        <f>IFERROR(INDEX(Sheep!$R$340:$R$347,FE51,1),0)</f>
        <v>44265</v>
      </c>
      <c r="FF52" s="652">
        <f>IFERROR(INDEX(Sheep!$R$340:$R$347,FF51,1),0)</f>
        <v>44265</v>
      </c>
      <c r="FG52" s="652">
        <f>IFERROR(INDEX(Sheep!$R$340:$R$347,FG51,1),0)</f>
        <v>44265</v>
      </c>
      <c r="FH52" s="652">
        <f>IFERROR(INDEX(Sheep!$R$340:$R$347,FH51,1),0)</f>
        <v>44265</v>
      </c>
      <c r="FI52" s="652">
        <f>IFERROR(INDEX(Sheep!$R$340:$R$347,FI51,1),0)</f>
        <v>44265</v>
      </c>
      <c r="FJ52" s="652">
        <f>IFERROR(INDEX(Sheep!$R$340:$R$347,FJ51,1),0)</f>
        <v>44265</v>
      </c>
      <c r="FK52" s="652">
        <f>IFERROR(INDEX(Sheep!$R$340:$R$347,FK51,1),0)</f>
        <v>44265</v>
      </c>
      <c r="FL52" s="652">
        <f>IFERROR(INDEX(Sheep!$R$340:$R$347,FL51,1),0)</f>
        <v>44265</v>
      </c>
      <c r="FM52" s="652">
        <f>IFERROR(INDEX(Sheep!$R$340:$R$347,FM51,1),0)</f>
        <v>44265</v>
      </c>
      <c r="FN52" s="652">
        <f>IFERROR(INDEX(Sheep!$R$340:$R$347,FN51,1),0)</f>
        <v>44265</v>
      </c>
      <c r="FO52" s="652">
        <f>IFERROR(INDEX(Sheep!$R$340:$R$347,FO51,1),0)</f>
        <v>44265</v>
      </c>
      <c r="FP52" s="652">
        <f>IFERROR(INDEX(Sheep!$R$340:$R$347,FP51,1),0)</f>
        <v>44265</v>
      </c>
      <c r="FQ52" s="652">
        <f>IFERROR(INDEX(Sheep!$R$340:$R$347,FQ51,1),0)</f>
        <v>44265</v>
      </c>
      <c r="FR52" s="652">
        <f>IFERROR(INDEX(Sheep!$R$340:$R$347,FR51,1),0)</f>
        <v>44265</v>
      </c>
      <c r="FS52" s="652">
        <f>IFERROR(INDEX(Sheep!$R$340:$R$347,FS51,1),0)</f>
        <v>44265</v>
      </c>
      <c r="FT52" s="652">
        <f>IFERROR(INDEX(Sheep!$R$340:$R$347,FT51,1),0)</f>
        <v>44630</v>
      </c>
      <c r="FU52" s="652">
        <f>IFERROR(INDEX(Sheep!$R$340:$R$347,FU51,1),0)</f>
        <v>44630</v>
      </c>
      <c r="FV52" s="652">
        <f>IFERROR(INDEX(Sheep!$R$340:$R$347,FV51,1),0)</f>
        <v>44630</v>
      </c>
      <c r="FW52" s="652">
        <f>IFERROR(INDEX(Sheep!$R$340:$R$347,FW51,1),0)</f>
        <v>44630</v>
      </c>
      <c r="FX52" s="652">
        <f>IFERROR(INDEX(Sheep!$R$340:$R$347,FX51,1),0)</f>
        <v>44630</v>
      </c>
      <c r="FY52" s="652">
        <f>IFERROR(INDEX(Sheep!$R$340:$R$347,FY51,1),0)</f>
        <v>44630</v>
      </c>
      <c r="FZ52" s="652">
        <f>IFERROR(INDEX(Sheep!$R$340:$R$347,FZ51,1),0)</f>
        <v>44630</v>
      </c>
      <c r="GA52" s="652">
        <f>IFERROR(INDEX(Sheep!$R$340:$R$347,GA51,1),0)</f>
        <v>44630</v>
      </c>
      <c r="GB52" s="652">
        <f>IFERROR(INDEX(Sheep!$R$340:$R$347,GB51,1),0)</f>
        <v>44630</v>
      </c>
      <c r="GC52" s="652">
        <f>IFERROR(INDEX(Sheep!$R$340:$R$347,GC51,1),0)</f>
        <v>44630</v>
      </c>
      <c r="GD52" s="652">
        <f>IFERROR(INDEX(Sheep!$R$340:$R$347,GD51,1),0)</f>
        <v>44630</v>
      </c>
      <c r="GE52" s="652">
        <f>IFERROR(INDEX(Sheep!$R$340:$R$347,GE51,1),0)</f>
        <v>44630</v>
      </c>
      <c r="GF52" s="652">
        <f>IFERROR(INDEX(Sheep!$R$340:$R$347,GF51,1),0)</f>
        <v>44630</v>
      </c>
      <c r="GG52" s="652">
        <f>IFERROR(INDEX(Sheep!$R$340:$R$347,GG51,1),0)</f>
        <v>44630</v>
      </c>
      <c r="GH52" s="652">
        <f>IFERROR(INDEX(Sheep!$R$340:$R$347,GH51,1),0)</f>
        <v>44630</v>
      </c>
      <c r="GI52" s="652">
        <f>IFERROR(INDEX(Sheep!$R$340:$R$347,GI51,1),0)</f>
        <v>44630</v>
      </c>
      <c r="GJ52" s="652">
        <f>IFERROR(INDEX(Sheep!$R$340:$R$347,GJ51,1),0)</f>
        <v>44630</v>
      </c>
      <c r="GK52" s="652">
        <f>IFERROR(INDEX(Sheep!$R$340:$R$347,GK51,1),0)</f>
        <v>44630</v>
      </c>
      <c r="GL52" s="652">
        <f>IFERROR(INDEX(Sheep!$R$340:$R$347,GL51,1),0)</f>
        <v>44630</v>
      </c>
      <c r="GM52" s="652">
        <f>IFERROR(INDEX(Sheep!$R$340:$R$347,GM51,1),0)</f>
        <v>44630</v>
      </c>
      <c r="GN52" s="652">
        <f>IFERROR(INDEX(Sheep!$R$340:$R$347,GN51,1),0)</f>
        <v>44630</v>
      </c>
      <c r="GO52" s="652">
        <f>IFERROR(INDEX(Sheep!$R$340:$R$347,GO51,1),0)</f>
        <v>44630</v>
      </c>
      <c r="GP52" s="652">
        <f>IFERROR(INDEX(Sheep!$R$340:$R$347,GP51,1),0)</f>
        <v>44630</v>
      </c>
      <c r="GQ52" s="652">
        <f>IFERROR(INDEX(Sheep!$R$340:$R$347,GQ51,1),0)</f>
        <v>44630</v>
      </c>
      <c r="GR52" s="652">
        <f>IFERROR(INDEX(Sheep!$R$340:$R$347,GR51,1),0)</f>
        <v>44630</v>
      </c>
      <c r="GS52" s="652">
        <f>IFERROR(INDEX(Sheep!$R$340:$R$347,GS51,1),0)</f>
        <v>44630</v>
      </c>
      <c r="GT52" s="652">
        <f>IFERROR(INDEX(Sheep!$R$340:$R$347,GT51,1),0)</f>
        <v>44630</v>
      </c>
      <c r="GU52" s="652">
        <f>IFERROR(INDEX(Sheep!$R$340:$R$347,GU51,1),0)</f>
        <v>44630</v>
      </c>
      <c r="GV52" s="652">
        <f>IFERROR(INDEX(Sheep!$R$340:$R$347,GV51,1),0)</f>
        <v>44630</v>
      </c>
      <c r="GW52" s="652">
        <f>IFERROR(INDEX(Sheep!$R$340:$R$347,GW51,1),0)</f>
        <v>44630</v>
      </c>
      <c r="GX52" s="652">
        <f>IFERROR(INDEX(Sheep!$R$340:$R$347,GX51,1),0)</f>
        <v>44630</v>
      </c>
      <c r="GY52" s="652">
        <f>IFERROR(INDEX(Sheep!$R$340:$R$347,GY51,1),0)</f>
        <v>44630</v>
      </c>
      <c r="GZ52" s="652">
        <f>IFERROR(INDEX(Sheep!$R$340:$R$347,GZ51,1),0)</f>
        <v>44630</v>
      </c>
      <c r="HA52" s="652">
        <f>IFERROR(INDEX(Sheep!$R$340:$R$347,HA51,1),0)</f>
        <v>44630</v>
      </c>
      <c r="HB52" s="652">
        <f>IFERROR(INDEX(Sheep!$R$340:$R$347,HB51,1),0)</f>
        <v>44630</v>
      </c>
      <c r="HC52" s="652">
        <f>IFERROR(INDEX(Sheep!$R$340:$R$347,HC51,1),0)</f>
        <v>44630</v>
      </c>
      <c r="HD52" s="652">
        <f>IFERROR(INDEX(Sheep!$R$340:$R$347,HD51,1),0)</f>
        <v>44630</v>
      </c>
      <c r="HE52" s="652">
        <f>IFERROR(INDEX(Sheep!$R$340:$R$347,HE51,1),0)</f>
        <v>44630</v>
      </c>
      <c r="HF52" s="652">
        <f>IFERROR(INDEX(Sheep!$R$340:$R$347,HF51,1),0)</f>
        <v>44630</v>
      </c>
      <c r="HG52" s="652">
        <f>IFERROR(INDEX(Sheep!$R$340:$R$347,HG51,1),0)</f>
        <v>44630</v>
      </c>
      <c r="HH52" s="652">
        <f>IFERROR(INDEX(Sheep!$R$340:$R$347,HH51,1),0)</f>
        <v>44630</v>
      </c>
      <c r="HI52" s="652">
        <f>IFERROR(INDEX(Sheep!$R$340:$R$347,HI51,1),0)</f>
        <v>44630</v>
      </c>
      <c r="HJ52" s="652">
        <f>IFERROR(INDEX(Sheep!$R$340:$R$347,HJ51,1),0)</f>
        <v>44630</v>
      </c>
      <c r="HK52" s="652">
        <f>IFERROR(INDEX(Sheep!$R$340:$R$347,HK51,1),0)</f>
        <v>44630</v>
      </c>
      <c r="HL52" s="652">
        <f>IFERROR(INDEX(Sheep!$R$340:$R$347,HL51,1),0)</f>
        <v>44630</v>
      </c>
      <c r="HM52" s="652">
        <f>IFERROR(INDEX(Sheep!$R$340:$R$347,HM51,1),0)</f>
        <v>44630</v>
      </c>
      <c r="HN52" s="652">
        <f>IFERROR(INDEX(Sheep!$R$340:$R$347,HN51,1),0)</f>
        <v>44630</v>
      </c>
      <c r="HO52" s="652">
        <f>IFERROR(INDEX(Sheep!$R$340:$R$347,HO51,1),0)</f>
        <v>44630</v>
      </c>
      <c r="HP52" s="652">
        <f>IFERROR(INDEX(Sheep!$R$340:$R$347,HP51,1),0)</f>
        <v>44630</v>
      </c>
      <c r="HQ52" s="652">
        <f>IFERROR(INDEX(Sheep!$R$340:$R$347,HQ51,1),0)</f>
        <v>44630</v>
      </c>
      <c r="HR52" s="652">
        <f>IFERROR(INDEX(Sheep!$R$340:$R$347,HR51,1),0)</f>
        <v>44630</v>
      </c>
      <c r="HS52" s="652">
        <f>IFERROR(INDEX(Sheep!$R$340:$R$347,HS51,1),0)</f>
        <v>44630</v>
      </c>
      <c r="HT52" s="652">
        <f>IFERROR(INDEX(Sheep!$R$340:$R$347,HT51,1),0)</f>
        <v>44995</v>
      </c>
      <c r="HU52" s="652">
        <f>IFERROR(INDEX(Sheep!$R$340:$R$347,HU51,1),0)</f>
        <v>44995</v>
      </c>
      <c r="HV52" s="652">
        <f>IFERROR(INDEX(Sheep!$R$340:$R$347,HV51,1),0)</f>
        <v>44995</v>
      </c>
      <c r="HW52" s="652">
        <f>IFERROR(INDEX(Sheep!$R$340:$R$347,HW51,1),0)</f>
        <v>44995</v>
      </c>
      <c r="HX52" s="652">
        <f>IFERROR(INDEX(Sheep!$R$340:$R$347,HX51,1),0)</f>
        <v>44995</v>
      </c>
      <c r="HY52" s="652">
        <f>IFERROR(INDEX(Sheep!$R$340:$R$347,HY51,1),0)</f>
        <v>44995</v>
      </c>
      <c r="HZ52" s="652">
        <f>IFERROR(INDEX(Sheep!$R$340:$R$347,HZ51,1),0)</f>
        <v>44995</v>
      </c>
      <c r="IA52" s="652">
        <f>IFERROR(INDEX(Sheep!$R$340:$R$347,IA51,1),0)</f>
        <v>44995</v>
      </c>
      <c r="IB52" s="652">
        <f>IFERROR(INDEX(Sheep!$R$340:$R$347,IB51,1),0)</f>
        <v>44995</v>
      </c>
      <c r="IC52" s="652">
        <f>IFERROR(INDEX(Sheep!$R$340:$R$347,IC51,1),0)</f>
        <v>44995</v>
      </c>
      <c r="ID52" s="652">
        <f>IFERROR(INDEX(Sheep!$R$340:$R$347,ID51,1),0)</f>
        <v>44995</v>
      </c>
      <c r="IE52" s="652">
        <f>IFERROR(INDEX(Sheep!$R$340:$R$347,IE51,1),0)</f>
        <v>44995</v>
      </c>
      <c r="IF52" s="652">
        <f>IFERROR(INDEX(Sheep!$R$340:$R$347,IF51,1),0)</f>
        <v>44995</v>
      </c>
      <c r="IG52" s="652">
        <f>IFERROR(INDEX(Sheep!$R$340:$R$347,IG51,1),0)</f>
        <v>44995</v>
      </c>
      <c r="IH52" s="652">
        <f>IFERROR(INDEX(Sheep!$R$340:$R$347,IH51,1),0)</f>
        <v>44995</v>
      </c>
      <c r="II52" s="652">
        <f>IFERROR(INDEX(Sheep!$R$340:$R$347,II51,1),0)</f>
        <v>44995</v>
      </c>
      <c r="IJ52" s="652">
        <f>IFERROR(INDEX(Sheep!$R$340:$R$347,IJ51,1),0)</f>
        <v>44995</v>
      </c>
      <c r="IK52" s="652">
        <f>IFERROR(INDEX(Sheep!$R$340:$R$347,IK51,1),0)</f>
        <v>44995</v>
      </c>
      <c r="IL52" s="652">
        <f>IFERROR(INDEX(Sheep!$R$340:$R$347,IL51,1),0)</f>
        <v>44995</v>
      </c>
      <c r="IM52" s="652">
        <f>IFERROR(INDEX(Sheep!$R$340:$R$347,IM51,1),0)</f>
        <v>44995</v>
      </c>
      <c r="IN52" s="652">
        <f>IFERROR(INDEX(Sheep!$R$340:$R$347,IN51,1),0)</f>
        <v>44995</v>
      </c>
      <c r="IO52" s="652">
        <f>IFERROR(INDEX(Sheep!$R$340:$R$347,IO51,1),0)</f>
        <v>44995</v>
      </c>
      <c r="IP52" s="652">
        <f>IFERROR(INDEX(Sheep!$R$340:$R$347,IP51,1),0)</f>
        <v>44995</v>
      </c>
      <c r="IQ52" s="652">
        <f>IFERROR(INDEX(Sheep!$R$340:$R$347,IQ51,1),0)</f>
        <v>44995</v>
      </c>
      <c r="IR52" s="652">
        <f>IFERROR(INDEX(Sheep!$R$340:$R$347,IR51,1),0)</f>
        <v>44995</v>
      </c>
      <c r="IS52" s="652">
        <f>IFERROR(INDEX(Sheep!$R$340:$R$347,IS51,1),0)</f>
        <v>44995</v>
      </c>
      <c r="IT52" s="652">
        <f>IFERROR(INDEX(Sheep!$R$340:$R$347,IT51,1),0)</f>
        <v>44995</v>
      </c>
      <c r="IU52" s="652">
        <f>IFERROR(INDEX(Sheep!$R$340:$R$347,IU51,1),0)</f>
        <v>44995</v>
      </c>
      <c r="IV52" s="652">
        <f>IFERROR(INDEX(Sheep!$R$340:$R$347,IV51,1),0)</f>
        <v>44995</v>
      </c>
      <c r="IW52" s="652">
        <f>IFERROR(INDEX(Sheep!$R$340:$R$347,IW51,1),0)</f>
        <v>44995</v>
      </c>
      <c r="IX52" s="652">
        <f>IFERROR(INDEX(Sheep!$R$340:$R$347,IX51,1),0)</f>
        <v>44995</v>
      </c>
      <c r="IY52" s="652">
        <f>IFERROR(INDEX(Sheep!$R$340:$R$347,IY51,1),0)</f>
        <v>44995</v>
      </c>
      <c r="IZ52" s="652">
        <f>IFERROR(INDEX(Sheep!$R$340:$R$347,IZ51,1),0)</f>
        <v>44995</v>
      </c>
      <c r="JA52" s="652">
        <f>IFERROR(INDEX(Sheep!$R$340:$R$347,JA51,1),0)</f>
        <v>44995</v>
      </c>
      <c r="JB52" s="652">
        <f>IFERROR(INDEX(Sheep!$R$340:$R$347,JB51,1),0)</f>
        <v>44995</v>
      </c>
      <c r="JC52" s="652">
        <f>IFERROR(INDEX(Sheep!$R$340:$R$347,JC51,1),0)</f>
        <v>44995</v>
      </c>
      <c r="JD52" s="652">
        <f>IFERROR(INDEX(Sheep!$R$340:$R$347,JD51,1),0)</f>
        <v>44995</v>
      </c>
      <c r="JE52" s="652">
        <f>IFERROR(INDEX(Sheep!$R$340:$R$347,JE51,1),0)</f>
        <v>44995</v>
      </c>
      <c r="JF52" s="652">
        <f>IFERROR(INDEX(Sheep!$R$340:$R$347,JF51,1),0)</f>
        <v>44995</v>
      </c>
      <c r="JG52" s="652">
        <f>IFERROR(INDEX(Sheep!$R$340:$R$347,JG51,1),0)</f>
        <v>44995</v>
      </c>
      <c r="JH52" s="652">
        <f>IFERROR(INDEX(Sheep!$R$340:$R$347,JH51,1),0)</f>
        <v>44995</v>
      </c>
      <c r="JI52" s="652">
        <f>IFERROR(INDEX(Sheep!$R$340:$R$347,JI51,1),0)</f>
        <v>44995</v>
      </c>
      <c r="JJ52" s="652">
        <f>IFERROR(INDEX(Sheep!$R$340:$R$347,JJ51,1),0)</f>
        <v>44995</v>
      </c>
      <c r="JK52" s="652">
        <f>IFERROR(INDEX(Sheep!$R$340:$R$347,JK51,1),0)</f>
        <v>44995</v>
      </c>
      <c r="JL52" s="652">
        <f>IFERROR(INDEX(Sheep!$R$340:$R$347,JL51,1),0)</f>
        <v>44995</v>
      </c>
      <c r="JM52" s="652">
        <f>IFERROR(INDEX(Sheep!$R$340:$R$347,JM51,1),0)</f>
        <v>44995</v>
      </c>
      <c r="JN52" s="652">
        <f>IFERROR(INDEX(Sheep!$R$340:$R$347,JN51,1),0)</f>
        <v>44995</v>
      </c>
      <c r="JO52" s="652">
        <f>IFERROR(INDEX(Sheep!$R$340:$R$347,JO51,1),0)</f>
        <v>44995</v>
      </c>
      <c r="JP52" s="652">
        <f>IFERROR(INDEX(Sheep!$R$340:$R$347,JP51,1),0)</f>
        <v>44995</v>
      </c>
      <c r="JQ52" s="652">
        <f>IFERROR(INDEX(Sheep!$R$340:$R$347,JQ51,1),0)</f>
        <v>44995</v>
      </c>
      <c r="JR52" s="652">
        <f>IFERROR(INDEX(Sheep!$R$340:$R$347,JR51,1),0)</f>
        <v>44995</v>
      </c>
      <c r="JS52" s="652">
        <f>IFERROR(INDEX(Sheep!$R$340:$R$347,JS51,1),0)</f>
        <v>44995</v>
      </c>
      <c r="JT52" s="652">
        <f>IFERROR(INDEX(Sheep!$R$340:$R$347,JT51,1),0)</f>
        <v>45361</v>
      </c>
      <c r="JU52" s="652">
        <f>IFERROR(INDEX(Sheep!$R$340:$R$347,JU51,1),0)</f>
        <v>45361</v>
      </c>
      <c r="JV52" s="652">
        <f>IFERROR(INDEX(Sheep!$R$340:$R$347,JV51,1),0)</f>
        <v>45361</v>
      </c>
      <c r="JW52" s="652">
        <f>IFERROR(INDEX(Sheep!$R$340:$R$347,JW51,1),0)</f>
        <v>45361</v>
      </c>
      <c r="JX52" s="652">
        <f>IFERROR(INDEX(Sheep!$R$340:$R$347,JX51,1),0)</f>
        <v>45361</v>
      </c>
      <c r="JY52" s="652">
        <f>IFERROR(INDEX(Sheep!$R$340:$R$347,JY51,1),0)</f>
        <v>45361</v>
      </c>
      <c r="JZ52" s="652">
        <f>IFERROR(INDEX(Sheep!$R$340:$R$347,JZ51,1),0)</f>
        <v>45361</v>
      </c>
      <c r="KA52" s="652">
        <f>IFERROR(INDEX(Sheep!$R$340:$R$347,KA51,1),0)</f>
        <v>45361</v>
      </c>
      <c r="KB52" s="652">
        <f>IFERROR(INDEX(Sheep!$R$340:$R$347,KB51,1),0)</f>
        <v>45361</v>
      </c>
      <c r="KC52" s="652">
        <f>IFERROR(INDEX(Sheep!$R$340:$R$347,KC51,1),0)</f>
        <v>45361</v>
      </c>
      <c r="KD52" s="652">
        <f>IFERROR(INDEX(Sheep!$R$340:$R$347,KD51,1),0)</f>
        <v>45361</v>
      </c>
      <c r="KE52" s="652">
        <f>IFERROR(INDEX(Sheep!$R$340:$R$347,KE51,1),0)</f>
        <v>45361</v>
      </c>
      <c r="KF52" s="652">
        <f>IFERROR(INDEX(Sheep!$R$340:$R$347,KF51,1),0)</f>
        <v>45361</v>
      </c>
      <c r="KG52" s="652">
        <f>IFERROR(INDEX(Sheep!$R$340:$R$347,KG51,1),0)</f>
        <v>45361</v>
      </c>
      <c r="KH52" s="652">
        <f>IFERROR(INDEX(Sheep!$R$340:$R$347,KH51,1),0)</f>
        <v>45361</v>
      </c>
      <c r="KI52" s="652">
        <f>IFERROR(INDEX(Sheep!$R$340:$R$347,KI51,1),0)</f>
        <v>45361</v>
      </c>
      <c r="KJ52" s="652">
        <f>IFERROR(INDEX(Sheep!$R$340:$R$347,KJ51,1),0)</f>
        <v>45361</v>
      </c>
      <c r="KK52" s="652">
        <f>IFERROR(INDEX(Sheep!$R$340:$R$347,KK51,1),0)</f>
        <v>45361</v>
      </c>
      <c r="KL52" s="652">
        <f>IFERROR(INDEX(Sheep!$R$340:$R$347,KL51,1),0)</f>
        <v>45361</v>
      </c>
      <c r="KM52" s="652">
        <f>IFERROR(INDEX(Sheep!$R$340:$R$347,KM51,1),0)</f>
        <v>45361</v>
      </c>
      <c r="KN52" s="652">
        <f>IFERROR(INDEX(Sheep!$R$340:$R$347,KN51,1),0)</f>
        <v>45361</v>
      </c>
      <c r="KO52" s="652">
        <f>IFERROR(INDEX(Sheep!$R$340:$R$347,KO51,1),0)</f>
        <v>45361</v>
      </c>
      <c r="KP52" s="652">
        <f>IFERROR(INDEX(Sheep!$R$340:$R$347,KP51,1),0)</f>
        <v>45361</v>
      </c>
      <c r="KQ52" s="652">
        <f>IFERROR(INDEX(Sheep!$R$340:$R$347,KQ51,1),0)</f>
        <v>45361</v>
      </c>
      <c r="KR52" s="652">
        <f>IFERROR(INDEX(Sheep!$R$340:$R$347,KR51,1),0)</f>
        <v>45361</v>
      </c>
      <c r="KS52" s="652">
        <f>IFERROR(INDEX(Sheep!$R$340:$R$347,KS51,1),0)</f>
        <v>45361</v>
      </c>
      <c r="KT52" s="652">
        <f>IFERROR(INDEX(Sheep!$R$340:$R$347,KT51,1),0)</f>
        <v>45361</v>
      </c>
      <c r="KU52" s="652">
        <f>IFERROR(INDEX(Sheep!$R$340:$R$347,KU51,1),0)</f>
        <v>45361</v>
      </c>
      <c r="KV52" s="652">
        <f>IFERROR(INDEX(Sheep!$R$340:$R$347,KV51,1),0)</f>
        <v>45361</v>
      </c>
      <c r="KW52" s="652">
        <f>IFERROR(INDEX(Sheep!$R$340:$R$347,KW51,1),0)</f>
        <v>45361</v>
      </c>
      <c r="KX52" s="652">
        <f>IFERROR(INDEX(Sheep!$R$340:$R$347,KX51,1),0)</f>
        <v>45361</v>
      </c>
      <c r="KY52" s="652">
        <f>IFERROR(INDEX(Sheep!$R$340:$R$347,KY51,1),0)</f>
        <v>45361</v>
      </c>
      <c r="KZ52" s="652">
        <f>IFERROR(INDEX(Sheep!$R$340:$R$347,KZ51,1),0)</f>
        <v>45361</v>
      </c>
      <c r="LA52" s="652">
        <f>IFERROR(INDEX(Sheep!$R$340:$R$347,LA51,1),0)</f>
        <v>45361</v>
      </c>
      <c r="LB52" s="652">
        <f>IFERROR(INDEX(Sheep!$R$340:$R$347,LB51,1),0)</f>
        <v>45361</v>
      </c>
      <c r="LC52" s="652">
        <f>IFERROR(INDEX(Sheep!$R$340:$R$347,LC51,1),0)</f>
        <v>45361</v>
      </c>
      <c r="LD52" s="652">
        <f>IFERROR(INDEX(Sheep!$R$340:$R$347,LD51,1),0)</f>
        <v>45361</v>
      </c>
      <c r="LE52" s="652">
        <f>IFERROR(INDEX(Sheep!$R$340:$R$347,LE51,1),0)</f>
        <v>45361</v>
      </c>
      <c r="LF52" s="652">
        <f>IFERROR(INDEX(Sheep!$R$340:$R$347,LF51,1),0)</f>
        <v>45361</v>
      </c>
      <c r="LG52" s="652">
        <f>IFERROR(INDEX(Sheep!$R$340:$R$347,LG51,1),0)</f>
        <v>45361</v>
      </c>
      <c r="LH52" s="652">
        <f>IFERROR(INDEX(Sheep!$R$340:$R$347,LH51,1),0)</f>
        <v>45361</v>
      </c>
      <c r="LI52" s="652">
        <f>IFERROR(INDEX(Sheep!$R$340:$R$347,LI51,1),0)</f>
        <v>45361</v>
      </c>
      <c r="LJ52" s="652">
        <f>IFERROR(INDEX(Sheep!$R$340:$R$347,LJ51,1),0)</f>
        <v>45361</v>
      </c>
      <c r="LK52" s="652">
        <f>IFERROR(INDEX(Sheep!$R$340:$R$347,LK51,1),0)</f>
        <v>45361</v>
      </c>
      <c r="LL52" s="652">
        <f>IFERROR(INDEX(Sheep!$R$340:$R$347,LL51,1),0)</f>
        <v>45361</v>
      </c>
      <c r="LM52" s="652">
        <f>IFERROR(INDEX(Sheep!$R$340:$R$347,LM51,1),0)</f>
        <v>45361</v>
      </c>
      <c r="LN52" s="652">
        <f>IFERROR(INDEX(Sheep!$R$340:$R$347,LN51,1),0)</f>
        <v>45361</v>
      </c>
      <c r="LO52" s="652">
        <f>IFERROR(INDEX(Sheep!$R$340:$R$347,LO51,1),0)</f>
        <v>45361</v>
      </c>
      <c r="LP52" s="652">
        <f>IFERROR(INDEX(Sheep!$R$340:$R$347,LP51,1),0)</f>
        <v>45361</v>
      </c>
      <c r="LQ52" s="652">
        <f>IFERROR(INDEX(Sheep!$R$340:$R$347,LQ51,1),0)</f>
        <v>45361</v>
      </c>
      <c r="LR52" s="652">
        <f>IFERROR(INDEX(Sheep!$R$340:$R$347,LR51,1),0)</f>
        <v>45361</v>
      </c>
      <c r="LS52" s="652">
        <f>IFERROR(INDEX(Sheep!$R$340:$R$347,LS51,1),0)</f>
        <v>45361</v>
      </c>
      <c r="LT52" s="652">
        <f>IFERROR(INDEX(Sheep!$R$340:$R$347,LT51,1),0)</f>
        <v>45726</v>
      </c>
      <c r="LU52" s="652">
        <f>IFERROR(INDEX(Sheep!$R$340:$R$347,LU51,1),0)</f>
        <v>45726</v>
      </c>
      <c r="LV52" s="652">
        <f>IFERROR(INDEX(Sheep!$R$340:$R$347,LV51,1),0)</f>
        <v>45726</v>
      </c>
      <c r="LW52" s="652">
        <f>IFERROR(INDEX(Sheep!$R$340:$R$347,LW51,1),0)</f>
        <v>45726</v>
      </c>
      <c r="LX52" s="652">
        <f>IFERROR(INDEX(Sheep!$R$340:$R$347,LX51,1),0)</f>
        <v>45726</v>
      </c>
      <c r="LY52" s="652">
        <f>IFERROR(INDEX(Sheep!$R$340:$R$347,LY51,1),0)</f>
        <v>45726</v>
      </c>
      <c r="LZ52" s="652">
        <f>IFERROR(INDEX(Sheep!$R$340:$R$347,LZ51,1),0)</f>
        <v>45726</v>
      </c>
      <c r="MA52" s="652">
        <f>IFERROR(INDEX(Sheep!$R$340:$R$347,MA51,1),0)</f>
        <v>45726</v>
      </c>
      <c r="MB52" s="652">
        <f>IFERROR(INDEX(Sheep!$R$340:$R$347,MB51,1),0)</f>
        <v>45726</v>
      </c>
      <c r="MC52" s="652">
        <f>IFERROR(INDEX(Sheep!$R$340:$R$347,MC51,1),0)</f>
        <v>45726</v>
      </c>
      <c r="MD52" s="652">
        <f>IFERROR(INDEX(Sheep!$R$340:$R$347,MD51,1),0)</f>
        <v>45726</v>
      </c>
      <c r="ME52" s="652">
        <f>IFERROR(INDEX(Sheep!$R$340:$R$347,ME51,1),0)</f>
        <v>45726</v>
      </c>
      <c r="MF52" s="652">
        <f>IFERROR(INDEX(Sheep!$R$340:$R$347,MF51,1),0)</f>
        <v>45726</v>
      </c>
      <c r="MG52" s="652">
        <f>IFERROR(INDEX(Sheep!$R$340:$R$347,MG51,1),0)</f>
        <v>45726</v>
      </c>
      <c r="MH52" s="652">
        <f>IFERROR(INDEX(Sheep!$R$340:$R$347,MH51,1),0)</f>
        <v>45726</v>
      </c>
      <c r="MI52" s="652">
        <f>IFERROR(INDEX(Sheep!$R$340:$R$347,MI51,1),0)</f>
        <v>45726</v>
      </c>
      <c r="MJ52" s="652">
        <f>IFERROR(INDEX(Sheep!$R$340:$R$347,MJ51,1),0)</f>
        <v>45726</v>
      </c>
      <c r="MK52" s="652">
        <f>IFERROR(INDEX(Sheep!$R$340:$R$347,MK51,1),0)</f>
        <v>45726</v>
      </c>
      <c r="ML52" s="652">
        <f>IFERROR(INDEX(Sheep!$R$340:$R$347,ML51,1),0)</f>
        <v>45726</v>
      </c>
      <c r="MM52" s="652">
        <f>IFERROR(INDEX(Sheep!$R$340:$R$347,MM51,1),0)</f>
        <v>45726</v>
      </c>
      <c r="MN52" s="652">
        <f>IFERROR(INDEX(Sheep!$R$340:$R$347,MN51,1),0)</f>
        <v>45726</v>
      </c>
      <c r="MO52" s="652">
        <f>IFERROR(INDEX(Sheep!$R$340:$R$347,MO51,1),0)</f>
        <v>45726</v>
      </c>
      <c r="MP52" s="652">
        <f>IFERROR(INDEX(Sheep!$R$340:$R$347,MP51,1),0)</f>
        <v>45726</v>
      </c>
      <c r="MQ52" s="652">
        <f>IFERROR(INDEX(Sheep!$R$340:$R$347,MQ51,1),0)</f>
        <v>45726</v>
      </c>
      <c r="MR52" s="652">
        <f>IFERROR(INDEX(Sheep!$R$340:$R$347,MR51,1),0)</f>
        <v>45726</v>
      </c>
      <c r="MS52" s="652">
        <f>IFERROR(INDEX(Sheep!$R$340:$R$347,MS51,1),0)</f>
        <v>45726</v>
      </c>
      <c r="MT52" s="652">
        <f>IFERROR(INDEX(Sheep!$R$340:$R$347,MT51,1),0)</f>
        <v>45726</v>
      </c>
      <c r="MU52" s="652">
        <f>IFERROR(INDEX(Sheep!$R$340:$R$347,MU51,1),0)</f>
        <v>45726</v>
      </c>
      <c r="MV52" s="652">
        <f>IFERROR(INDEX(Sheep!$R$340:$R$347,MV51,1),0)</f>
        <v>45726</v>
      </c>
      <c r="MW52" s="652">
        <f>IFERROR(INDEX(Sheep!$R$340:$R$347,MW51,1),0)</f>
        <v>45726</v>
      </c>
      <c r="MX52" s="652">
        <f>IFERROR(INDEX(Sheep!$R$340:$R$347,MX51,1),0)</f>
        <v>45726</v>
      </c>
      <c r="MY52" s="652">
        <f>IFERROR(INDEX(Sheep!$R$340:$R$347,MY51,1),0)</f>
        <v>45726</v>
      </c>
      <c r="MZ52" s="652">
        <f>IFERROR(INDEX(Sheep!$R$340:$R$347,MZ51,1),0)</f>
        <v>45726</v>
      </c>
      <c r="NA52" s="652">
        <f>IFERROR(INDEX(Sheep!$R$340:$R$347,NA51,1),0)</f>
        <v>45726</v>
      </c>
      <c r="NB52" s="652">
        <f>IFERROR(INDEX(Sheep!$R$340:$R$347,NB51,1),0)</f>
        <v>45726</v>
      </c>
      <c r="NC52" s="652">
        <f>IFERROR(INDEX(Sheep!$R$340:$R$347,NC51,1),0)</f>
        <v>45726</v>
      </c>
      <c r="ND52" s="652">
        <f>IFERROR(INDEX(Sheep!$R$340:$R$347,ND51,1),0)</f>
        <v>45726</v>
      </c>
      <c r="NE52" s="652">
        <f>IFERROR(INDEX(Sheep!$R$340:$R$347,NE51,1),0)</f>
        <v>45726</v>
      </c>
      <c r="NF52" s="652">
        <f>IFERROR(INDEX(Sheep!$R$340:$R$347,NF51,1),0)</f>
        <v>45726</v>
      </c>
      <c r="NG52" s="652">
        <f>IFERROR(INDEX(Sheep!$R$340:$R$347,NG51,1),0)</f>
        <v>45726</v>
      </c>
      <c r="NH52" s="652">
        <f>IFERROR(INDEX(Sheep!$R$340:$R$347,NH51,1),0)</f>
        <v>45726</v>
      </c>
      <c r="NI52" s="652">
        <f>IFERROR(INDEX(Sheep!$R$340:$R$347,NI51,1),0)</f>
        <v>45726</v>
      </c>
      <c r="NJ52" s="652">
        <f>IFERROR(INDEX(Sheep!$R$340:$R$347,NJ51,1),0)</f>
        <v>45726</v>
      </c>
      <c r="NK52" s="652">
        <f>IFERROR(INDEX(Sheep!$R$340:$R$347,NK51,1),0)</f>
        <v>45726</v>
      </c>
      <c r="NL52" s="652">
        <f>IFERROR(INDEX(Sheep!$R$340:$R$347,NL51,1),0)</f>
        <v>45726</v>
      </c>
      <c r="NM52" s="652">
        <f>IFERROR(INDEX(Sheep!$R$340:$R$347,NM51,1),0)</f>
        <v>45726</v>
      </c>
      <c r="NN52" s="652">
        <f>IFERROR(INDEX(Sheep!$R$340:$R$347,NN51,1),0)</f>
        <v>45726</v>
      </c>
      <c r="NO52" s="652">
        <f>IFERROR(INDEX(Sheep!$R$340:$R$347,NO51,1),0)</f>
        <v>45726</v>
      </c>
      <c r="NP52" s="652">
        <f>IFERROR(INDEX(Sheep!$R$340:$R$347,NP51,1),0)</f>
        <v>45726</v>
      </c>
      <c r="NQ52" s="652">
        <f>IFERROR(INDEX(Sheep!$R$340:$R$347,NQ51,1),0)</f>
        <v>45726</v>
      </c>
      <c r="NR52" s="652">
        <f>IFERROR(INDEX(Sheep!$R$340:$R$347,NR51,1),0)</f>
        <v>45726</v>
      </c>
      <c r="NS52" s="652">
        <f>IFERROR(INDEX(Sheep!$R$340:$R$347,NS51,1),0)</f>
        <v>45726</v>
      </c>
      <c r="NT52" s="652">
        <f>IFERROR(INDEX(Sheep!$R$340:$R$347,NT51,1),0)</f>
        <v>46091</v>
      </c>
      <c r="NU52" s="652">
        <f>IFERROR(INDEX(Sheep!$R$340:$R$347,NU51,1),0)</f>
        <v>46091</v>
      </c>
      <c r="NV52" s="652">
        <f>IFERROR(INDEX(Sheep!$R$340:$R$347,NV51,1),0)</f>
        <v>46091</v>
      </c>
      <c r="NW52" s="652">
        <f>IFERROR(INDEX(Sheep!$R$340:$R$347,NW51,1),0)</f>
        <v>46091</v>
      </c>
      <c r="NX52" s="652">
        <f>IFERROR(INDEX(Sheep!$R$340:$R$347,NX51,1),0)</f>
        <v>46091</v>
      </c>
      <c r="NY52" s="652">
        <f>IFERROR(INDEX(Sheep!$R$340:$R$347,NY51,1),0)</f>
        <v>46091</v>
      </c>
      <c r="NZ52" s="652">
        <f>IFERROR(INDEX(Sheep!$R$340:$R$347,NZ51,1),0)</f>
        <v>46091</v>
      </c>
      <c r="OA52" s="652">
        <f>IFERROR(INDEX(Sheep!$R$340:$R$347,OA51,1),0)</f>
        <v>46091</v>
      </c>
      <c r="OB52" s="652">
        <f>IFERROR(INDEX(Sheep!$R$340:$R$347,OB51,1),0)</f>
        <v>46091</v>
      </c>
      <c r="OC52" s="652">
        <f>IFERROR(INDEX(Sheep!$R$340:$R$347,OC51,1),0)</f>
        <v>46091</v>
      </c>
      <c r="OD52" s="652">
        <f>IFERROR(INDEX(Sheep!$R$340:$R$347,OD51,1),0)</f>
        <v>46091</v>
      </c>
      <c r="OE52" s="652">
        <f>IFERROR(INDEX(Sheep!$R$340:$R$347,OE51,1),0)</f>
        <v>46091</v>
      </c>
      <c r="OF52" s="652">
        <f>IFERROR(INDEX(Sheep!$R$340:$R$347,OF51,1),0)</f>
        <v>46091</v>
      </c>
      <c r="OG52" s="652">
        <f>IFERROR(INDEX(Sheep!$R$340:$R$347,OG51,1),0)</f>
        <v>46091</v>
      </c>
      <c r="OH52" s="652">
        <f>IFERROR(INDEX(Sheep!$R$340:$R$347,OH51,1),0)</f>
        <v>46091</v>
      </c>
      <c r="OI52" s="652">
        <f>IFERROR(INDEX(Sheep!$R$340:$R$347,OI51,1),0)</f>
        <v>46091</v>
      </c>
      <c r="OJ52" s="652">
        <f>IFERROR(INDEX(Sheep!$R$340:$R$347,OJ51,1),0)</f>
        <v>46091</v>
      </c>
      <c r="OK52" s="652">
        <f>IFERROR(INDEX(Sheep!$R$340:$R$347,OK51,1),0)</f>
        <v>46091</v>
      </c>
      <c r="OL52" s="652">
        <f>IFERROR(INDEX(Sheep!$R$340:$R$347,OL51,1),0)</f>
        <v>46091</v>
      </c>
      <c r="OM52" s="652">
        <f>IFERROR(INDEX(Sheep!$R$340:$R$347,OM51,1),0)</f>
        <v>46091</v>
      </c>
      <c r="ON52" s="652">
        <f>IFERROR(INDEX(Sheep!$R$340:$R$347,ON51,1),0)</f>
        <v>46091</v>
      </c>
      <c r="OO52" s="652">
        <f>IFERROR(INDEX(Sheep!$R$340:$R$347,OO51,1),0)</f>
        <v>46091</v>
      </c>
      <c r="OP52" s="652">
        <f>IFERROR(INDEX(Sheep!$R$340:$R$347,OP51,1),0)</f>
        <v>46091</v>
      </c>
      <c r="OQ52" s="652">
        <f>IFERROR(INDEX(Sheep!$R$340:$R$347,OQ51,1),0)</f>
        <v>46091</v>
      </c>
      <c r="OR52" s="652">
        <f>IFERROR(INDEX(Sheep!$R$340:$R$347,OR51,1),0)</f>
        <v>46091</v>
      </c>
      <c r="OS52" s="652">
        <f>IFERROR(INDEX(Sheep!$R$340:$R$347,OS51,1),0)</f>
        <v>46091</v>
      </c>
      <c r="OT52" s="652">
        <f>IFERROR(INDEX(Sheep!$R$340:$R$347,OT51,1),0)</f>
        <v>46091</v>
      </c>
      <c r="OU52" s="652">
        <f>IFERROR(INDEX(Sheep!$R$340:$R$347,OU51,1),0)</f>
        <v>46091</v>
      </c>
      <c r="OV52" s="652">
        <f>IFERROR(INDEX(Sheep!$R$340:$R$347,OV51,1),0)</f>
        <v>46091</v>
      </c>
      <c r="OW52" s="652">
        <f>IFERROR(INDEX(Sheep!$R$340:$R$347,OW51,1),0)</f>
        <v>46091</v>
      </c>
      <c r="OX52" s="652">
        <f>IFERROR(INDEX(Sheep!$R$340:$R$347,OX51,1),0)</f>
        <v>46091</v>
      </c>
      <c r="OY52" s="652">
        <f>IFERROR(INDEX(Sheep!$R$340:$R$347,OY51,1),0)</f>
        <v>46091</v>
      </c>
      <c r="OZ52" s="652">
        <f>IFERROR(INDEX(Sheep!$R$340:$R$347,OZ51,1),0)</f>
        <v>46091</v>
      </c>
      <c r="PA52" s="652">
        <f>IFERROR(INDEX(Sheep!$R$340:$R$347,PA51,1),0)</f>
        <v>46091</v>
      </c>
      <c r="PB52" s="652">
        <f>IFERROR(INDEX(Sheep!$R$340:$R$347,PB51,1),0)</f>
        <v>46091</v>
      </c>
      <c r="PC52" s="652">
        <f>IFERROR(INDEX(Sheep!$R$340:$R$347,PC51,1),0)</f>
        <v>46091</v>
      </c>
      <c r="PD52" s="652">
        <f>IFERROR(INDEX(Sheep!$R$340:$R$347,PD51,1),0)</f>
        <v>46091</v>
      </c>
      <c r="PE52" s="652">
        <f>IFERROR(INDEX(Sheep!$R$340:$R$347,PE51,1),0)</f>
        <v>46091</v>
      </c>
      <c r="PF52" s="652">
        <f>IFERROR(INDEX(Sheep!$R$340:$R$347,PF51,1),0)</f>
        <v>46091</v>
      </c>
      <c r="PG52" s="652">
        <f>IFERROR(INDEX(Sheep!$R$340:$R$347,PG51,1),0)</f>
        <v>46091</v>
      </c>
      <c r="PH52" s="652">
        <f>IFERROR(INDEX(Sheep!$R$340:$R$347,PH51,1),0)</f>
        <v>46091</v>
      </c>
      <c r="PI52" s="652">
        <f>IFERROR(INDEX(Sheep!$R$340:$R$347,PI51,1),0)</f>
        <v>46091</v>
      </c>
      <c r="PJ52" s="652">
        <f>IFERROR(INDEX(Sheep!$R$340:$R$347,PJ51,1),0)</f>
        <v>46091</v>
      </c>
      <c r="PK52" s="652">
        <f>IFERROR(INDEX(Sheep!$R$340:$R$347,PK51,1),0)</f>
        <v>46091</v>
      </c>
      <c r="PL52" s="652">
        <f>IFERROR(INDEX(Sheep!$R$340:$R$347,PL51,1),0)</f>
        <v>46091</v>
      </c>
      <c r="PM52" s="652">
        <f>IFERROR(INDEX(Sheep!$R$340:$R$347,PM51,1),0)</f>
        <v>46091</v>
      </c>
      <c r="PN52" s="652">
        <f>IFERROR(INDEX(Sheep!$R$340:$R$347,PN51,1),0)</f>
        <v>46091</v>
      </c>
      <c r="PO52" s="652">
        <f>IFERROR(INDEX(Sheep!$R$340:$R$347,PO51,1),0)</f>
        <v>46091</v>
      </c>
      <c r="PP52" s="652">
        <f>IFERROR(INDEX(Sheep!$R$340:$R$347,PP51,1),0)</f>
        <v>46091</v>
      </c>
      <c r="PQ52" s="652">
        <f>IFERROR(INDEX(Sheep!$R$340:$R$347,PQ51,1),0)</f>
        <v>46091</v>
      </c>
      <c r="PR52" s="652">
        <f>IFERROR(INDEX(Sheep!$R$340:$R$347,PR51,1),0)</f>
        <v>46091</v>
      </c>
      <c r="PS52" s="652">
        <f>IFERROR(INDEX(Sheep!$R$340:$R$347,PS51,1),0)</f>
        <v>46091</v>
      </c>
      <c r="PT52" s="652">
        <f>IFERROR(INDEX(Sheep!$R$340:$R$347,PT51,1),0)</f>
        <v>46456</v>
      </c>
      <c r="PU52" s="652">
        <f>IFERROR(INDEX(Sheep!$R$340:$R$347,PU51,1),0)</f>
        <v>46456</v>
      </c>
      <c r="PV52" s="652">
        <f>IFERROR(INDEX(Sheep!$R$340:$R$347,PV51,1),0)</f>
        <v>46456</v>
      </c>
      <c r="PW52" s="652">
        <f>IFERROR(INDEX(Sheep!$R$340:$R$347,PW51,1),0)</f>
        <v>46456</v>
      </c>
      <c r="PX52" s="652">
        <f>IFERROR(INDEX(Sheep!$R$340:$R$347,PX51,1),0)</f>
        <v>46456</v>
      </c>
      <c r="PY52" s="652">
        <f>IFERROR(INDEX(Sheep!$R$340:$R$347,PY51,1),0)</f>
        <v>46456</v>
      </c>
      <c r="PZ52" s="652">
        <f>IFERROR(INDEX(Sheep!$R$340:$R$347,PZ51,1),0)</f>
        <v>46456</v>
      </c>
      <c r="QA52" s="652">
        <f>IFERROR(INDEX(Sheep!$R$340:$R$347,QA51,1),0)</f>
        <v>46456</v>
      </c>
      <c r="QB52" s="652">
        <f>IFERROR(INDEX(Sheep!$R$340:$R$347,QB51,1),0)</f>
        <v>46456</v>
      </c>
      <c r="QC52" s="652">
        <f>IFERROR(INDEX(Sheep!$R$340:$R$347,QC51,1),0)</f>
        <v>46456</v>
      </c>
      <c r="QD52" s="652">
        <f>IFERROR(INDEX(Sheep!$R$340:$R$347,QD51,1),0)</f>
        <v>46456</v>
      </c>
      <c r="QE52" s="652">
        <f>IFERROR(INDEX(Sheep!$R$340:$R$347,QE51,1),0)</f>
        <v>46456</v>
      </c>
      <c r="QF52" s="652">
        <f>IFERROR(INDEX(Sheep!$R$340:$R$347,QF51,1),0)</f>
        <v>46456</v>
      </c>
      <c r="QG52" s="652">
        <f>IFERROR(INDEX(Sheep!$R$340:$R$347,QG51,1),0)</f>
        <v>46456</v>
      </c>
      <c r="QH52" s="652">
        <f>IFERROR(INDEX(Sheep!$R$340:$R$347,QH51,1),0)</f>
        <v>46456</v>
      </c>
      <c r="QI52" s="652">
        <f>IFERROR(INDEX(Sheep!$R$340:$R$347,QI51,1),0)</f>
        <v>46456</v>
      </c>
      <c r="QJ52" s="652">
        <f>IFERROR(INDEX(Sheep!$R$340:$R$347,QJ51,1),0)</f>
        <v>46456</v>
      </c>
      <c r="QK52" s="652">
        <f>IFERROR(INDEX(Sheep!$R$340:$R$347,QK51,1),0)</f>
        <v>46456</v>
      </c>
      <c r="QL52" s="652">
        <f>IFERROR(INDEX(Sheep!$R$340:$R$347,QL51,1),0)</f>
        <v>46456</v>
      </c>
      <c r="QM52" s="652">
        <f>IFERROR(INDEX(Sheep!$R$340:$R$347,QM51,1),0)</f>
        <v>46456</v>
      </c>
      <c r="QN52" s="652">
        <f>IFERROR(INDEX(Sheep!$R$340:$R$347,QN51,1),0)</f>
        <v>46456</v>
      </c>
      <c r="QO52" s="652">
        <f>IFERROR(INDEX(Sheep!$R$340:$R$347,QO51,1),0)</f>
        <v>46456</v>
      </c>
      <c r="QP52" s="652">
        <f>IFERROR(INDEX(Sheep!$R$340:$R$347,QP51,1),0)</f>
        <v>46456</v>
      </c>
      <c r="QQ52" s="652">
        <f>IFERROR(INDEX(Sheep!$R$340:$R$347,QQ51,1),0)</f>
        <v>46456</v>
      </c>
      <c r="QR52" s="652">
        <f>IFERROR(INDEX(Sheep!$R$340:$R$347,QR51,1),0)</f>
        <v>46456</v>
      </c>
      <c r="QS52" s="652">
        <f>IFERROR(INDEX(Sheep!$R$340:$R$347,QS51,1),0)</f>
        <v>46456</v>
      </c>
      <c r="QT52" s="652">
        <f>IFERROR(INDEX(Sheep!$R$340:$R$347,QT51,1),0)</f>
        <v>46456</v>
      </c>
      <c r="QU52" s="652">
        <f>IFERROR(INDEX(Sheep!$R$340:$R$347,QU51,1),0)</f>
        <v>46456</v>
      </c>
      <c r="QV52" s="652">
        <f>IFERROR(INDEX(Sheep!$R$340:$R$347,QV51,1),0)</f>
        <v>46456</v>
      </c>
      <c r="QW52" s="652">
        <f>IFERROR(INDEX(Sheep!$R$340:$R$347,QW51,1),0)</f>
        <v>46456</v>
      </c>
      <c r="QX52" s="652">
        <f>IFERROR(INDEX(Sheep!$R$340:$R$347,QX51,1),0)</f>
        <v>46456</v>
      </c>
      <c r="QY52" s="652">
        <f>IFERROR(INDEX(Sheep!$R$340:$R$347,QY51,1),0)</f>
        <v>46456</v>
      </c>
      <c r="QZ52" s="652">
        <f>IFERROR(INDEX(Sheep!$R$340:$R$347,QZ51,1),0)</f>
        <v>46456</v>
      </c>
      <c r="RA52" s="652">
        <f>IFERROR(INDEX(Sheep!$R$340:$R$347,RA51,1),0)</f>
        <v>46456</v>
      </c>
      <c r="RB52" s="652">
        <f>IFERROR(INDEX(Sheep!$R$340:$R$347,RB51,1),0)</f>
        <v>46456</v>
      </c>
      <c r="RC52" s="652">
        <f>IFERROR(INDEX(Sheep!$R$340:$R$347,RC51,1),0)</f>
        <v>46456</v>
      </c>
      <c r="RD52" s="652">
        <f>IFERROR(INDEX(Sheep!$R$340:$R$347,RD51,1),0)</f>
        <v>46456</v>
      </c>
      <c r="RE52" s="652">
        <f>IFERROR(INDEX(Sheep!$R$340:$R$347,RE51,1),0)</f>
        <v>46456</v>
      </c>
      <c r="RF52" s="652">
        <f>IFERROR(INDEX(Sheep!$R$340:$R$347,RF51,1),0)</f>
        <v>46456</v>
      </c>
      <c r="RG52" s="652">
        <f>IFERROR(INDEX(Sheep!$R$340:$R$347,RG51,1),0)</f>
        <v>46456</v>
      </c>
      <c r="RH52" s="652">
        <f>IFERROR(INDEX(Sheep!$R$340:$R$347,RH51,1),0)</f>
        <v>46456</v>
      </c>
      <c r="RI52" s="652">
        <f>IFERROR(INDEX(Sheep!$R$340:$R$347,RI51,1),0)</f>
        <v>46456</v>
      </c>
      <c r="RJ52" s="652">
        <f>IFERROR(INDEX(Sheep!$R$340:$R$347,RJ51,1),0)</f>
        <v>46456</v>
      </c>
      <c r="RK52" s="652">
        <f>IFERROR(INDEX(Sheep!$R$340:$R$347,RK51,1),0)</f>
        <v>46456</v>
      </c>
      <c r="RL52" s="652">
        <f>IFERROR(INDEX(Sheep!$R$340:$R$347,RL51,1),0)</f>
        <v>46456</v>
      </c>
      <c r="RM52" s="652">
        <f>IFERROR(INDEX(Sheep!$R$340:$R$347,RM51,1),0)</f>
        <v>46456</v>
      </c>
      <c r="RN52" s="652">
        <f>IFERROR(INDEX(Sheep!$R$340:$R$347,RN51,1),0)</f>
        <v>46456</v>
      </c>
      <c r="RO52" s="652">
        <f>IFERROR(INDEX(Sheep!$R$340:$R$347,RO51,1),0)</f>
        <v>46456</v>
      </c>
      <c r="RP52" s="652">
        <f>IFERROR(INDEX(Sheep!$R$340:$R$347,RP51,1),0)</f>
        <v>46456</v>
      </c>
      <c r="RQ52" s="652">
        <f>IFERROR(INDEX(Sheep!$R$340:$R$347,RQ51,1),0)</f>
        <v>46456</v>
      </c>
      <c r="RR52" s="652">
        <f>IFERROR(INDEX(Sheep!$R$340:$R$347,RR51,1),0)</f>
        <v>46456</v>
      </c>
      <c r="RS52" s="652">
        <f>IFERROR(INDEX(Sheep!$R$340:$R$347,RS51,1),0)</f>
        <v>46456</v>
      </c>
      <c r="RT52" s="652">
        <f>IFERROR(INDEX(Sheep!$R$340:$R$347,RT51,1),0)</f>
        <v>46456</v>
      </c>
      <c r="RU52" s="652">
        <f>IFERROR(INDEX(Sheep!$R$340:$R$347,RU51,1),0)</f>
        <v>46456</v>
      </c>
      <c r="RV52" s="652">
        <f>IFERROR(INDEX(Sheep!$R$340:$R$347,RV51,1),0)</f>
        <v>46456</v>
      </c>
      <c r="RW52" s="652">
        <f>IFERROR(INDEX(Sheep!$R$340:$R$347,RW51,1),0)</f>
        <v>46456</v>
      </c>
      <c r="RX52" s="652">
        <f>IFERROR(INDEX(Sheep!$R$340:$R$347,RX51,1),0)</f>
        <v>46456</v>
      </c>
      <c r="RY52" s="652">
        <f>IFERROR(INDEX(Sheep!$R$340:$R$347,RY51,1),0)</f>
        <v>46456</v>
      </c>
      <c r="RZ52" s="652">
        <f>IFERROR(INDEX(Sheep!$R$340:$R$347,RZ51,1),0)</f>
        <v>46456</v>
      </c>
      <c r="SA52" s="652">
        <f>IFERROR(INDEX(Sheep!$R$340:$R$347,SA51,1),0)</f>
        <v>46456</v>
      </c>
      <c r="SB52" s="652">
        <f>IFERROR(INDEX(Sheep!$R$340:$R$347,SB51,1),0)</f>
        <v>46456</v>
      </c>
      <c r="SC52" s="652">
        <f>IFERROR(INDEX(Sheep!$R$340:$R$347,SC51,1),0)</f>
        <v>46456</v>
      </c>
      <c r="SD52" s="652">
        <f>IFERROR(INDEX(Sheep!$R$340:$R$347,SD51,1),0)</f>
        <v>46456</v>
      </c>
      <c r="SE52" s="652">
        <f>IFERROR(INDEX(Sheep!$R$340:$R$347,SE51,1),0)</f>
        <v>46456</v>
      </c>
      <c r="SF52" s="652">
        <f>IFERROR(INDEX(Sheep!$R$340:$R$347,SF51,1),0)</f>
        <v>46456</v>
      </c>
      <c r="SG52" s="652">
        <f>IFERROR(INDEX(Sheep!$R$340:$R$347,SG51,1),0)</f>
        <v>46456</v>
      </c>
      <c r="SH52" s="652">
        <f>IFERROR(INDEX(Sheep!$R$340:$R$347,SH51,1),0)</f>
        <v>46456</v>
      </c>
      <c r="SI52" s="652">
        <f>IFERROR(INDEX(Sheep!$R$340:$R$347,SI51,1),0)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Born</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WeanStd</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WeanAlt1</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WeanAlt2</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Join-1</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Scan-1</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Birth-1</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Wean-1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Alt1-1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Alt2-1</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Join-2</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Scan-2</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Birth-2</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Wean-2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Alt1-2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Alt2-2</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Join-3</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Scan-3</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Birth-3</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Wean-3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Alt1-3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Alt2-3</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Join-4</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Scan-4</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Birth-4</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Wean-4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Alt1-4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Alt2-4</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Join-5</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Scan-5</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Birth-5</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Wean-5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Alt1-5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Alt2-5</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Join-6</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Scan-6</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Birth-6</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Wean-6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Alt1-6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Alt2-6</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Join-7</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Scan-7</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Birth-7</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Wean-7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Alt1-7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Alt2-7</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Join-8</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Scan-8</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Birth-8</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Wean-8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Alt1-8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Alt2-8</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Sheep!$H$261&amp;"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Sheep!$H$262&amp;"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Sheep!$H$263&amp;"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Sheep!$H$261&amp;"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Sheep!$H$262&amp;"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Sheep!$H$263&amp;"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Sheep!$H$261&amp;"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Sheep!$H$262&amp;"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Sheep!$H$263&amp;"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6">
        <f>MIN(364,INT((C54 - DATE(YEAR(C54),1,1))))</f>
        <v>104</v>
      </c>
      <c r="C54" s="1032">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83"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1119</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1120</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1121</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3"/>
      <c r="H31" s="973"/>
      <c r="I31" s="973"/>
      <c r="J31" s="973"/>
      <c r="K31" s="973"/>
      <c r="L31" s="973"/>
      <c r="M31" s="973"/>
      <c r="N31" s="973"/>
      <c r="O31" s="973"/>
      <c r="P31" s="973"/>
      <c r="Q31" s="973"/>
      <c r="R31" s="973"/>
      <c r="S31" s="973"/>
      <c r="T31" s="973"/>
      <c r="U31" s="973"/>
      <c r="V31" s="973"/>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3"/>
      <c r="M32" s="973"/>
      <c r="N32" s="973"/>
      <c r="O32" s="973"/>
      <c r="P32" s="973"/>
      <c r="Q32" s="973"/>
      <c r="R32" s="973"/>
      <c r="S32" s="973"/>
      <c r="T32" s="973"/>
      <c r="U32" s="973"/>
      <c r="V32" s="973"/>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8" t="s">
        <v>1101</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1139</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6">
        <f>MIN(364,INT((K242 - DATE(YEAR(K242),1,1))))</f>
        <v>354</v>
      </c>
      <c r="K242" s="1010">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1140</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16"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16"/>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16"/>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16"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16"/>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16"/>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3">
        <f>MIN(364,INT((K287 - DATE(YEAR(K287),1,1))))+364*(YEAR(K287)-Sheep!i_startyear)</f>
        <v>0</v>
      </c>
      <c r="K287" s="1010">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3">
        <f>MIN(364,INT((K288 - DATE(YEAR(K288),1,1))))+364*(YEAR(K288)-Sheep!i_startyear)</f>
        <v>0</v>
      </c>
      <c r="K288" s="1010">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21" t="s">
        <v>1025</v>
      </c>
      <c r="J305" s="1122"/>
      <c r="K305" s="1122"/>
      <c r="L305" s="1122"/>
      <c r="M305" s="1122"/>
      <c r="N305" s="1122"/>
      <c r="O305" s="1122"/>
      <c r="P305" s="1122"/>
      <c r="Q305" s="1123"/>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24" t="s">
        <v>74</v>
      </c>
      <c r="J306" s="1125"/>
      <c r="K306" s="1126"/>
      <c r="L306" s="1127" t="s">
        <v>71</v>
      </c>
      <c r="M306" s="1128"/>
      <c r="N306" s="1129"/>
      <c r="O306" s="1130" t="s">
        <v>341</v>
      </c>
      <c r="P306" s="1131"/>
      <c r="Q306" s="1132"/>
      <c r="R306" s="58"/>
      <c r="S306" s="1117" t="s">
        <v>1054</v>
      </c>
      <c r="T306" s="1119"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18"/>
      <c r="T307" s="1120"/>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459</vt:i4>
      </vt:variant>
    </vt:vector>
  </HeadingPairs>
  <TitlesOfParts>
    <vt:vector size="475"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2022-05-18T07:55:54Z</dcterms:modified>
</cp:coreProperties>
</file>