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AB7726E-3CA1-4CDB-BD84-5562C39651E4}" xr6:coauthVersionLast="47" xr6:coauthVersionMax="47" xr10:uidLastSave="{00000000-0000-0000-0000-000000000000}"/>
  <bookViews>
    <workbookView xWindow="19395" yWindow="-16320" windowWidth="29040" windowHeight="15720" tabRatio="688" firstSheet="4" activeTab="16"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Sheep!$H$886:$V$995</definedName>
    <definedName name="_xlnm._FilterDatabase" localSheetId="12" hidden="1">Understory!$G$177:$O$178</definedName>
    <definedName name="a_c2_c0" localSheetId="13">Sheep!$K$245:$M$245</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Crop!$G$181:$AU$193</definedName>
    <definedName name="chem_by_lmu">Crop!$H$374:$Q$375</definedName>
    <definedName name="chem_cost" localSheetId="3">Crop!$G$161:$AA$173</definedName>
    <definedName name="chem_info">Crop!$I$392:$L$396</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Crop!$G$199:$AU$211</definedName>
    <definedName name="fert_by_lmu" localSheetId="3">Crop!$H$353:$Q$358</definedName>
    <definedName name="fert_info" localSheetId="3">Crop!$H$333:$M$338</definedName>
    <definedName name="fert_passes" localSheetId="3">Crop!$G$217:$AU$229</definedName>
    <definedName name="fert_prep">Labour!$N$100:$P$103</definedName>
    <definedName name="fixed_crop_monitoring">Labour!$E$125:$Q$126</definedName>
    <definedName name="fixed_rotphases">Crop!$H$124:$M$135</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frost" localSheetId="3">Crop!$H$303:$Q$320</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Sheep!$H$354:$H$356</definedName>
    <definedName name="i_a_len" localSheetId="13">Sheep!$L$353</definedName>
    <definedName name="i_adjp_cfw_initial_a" localSheetId="13">Sheep!$X$354:$X$356</definedName>
    <definedName name="i_adjp_fd_initial_a" localSheetId="13">Sheep!$Y$354:$Y$356</definedName>
    <definedName name="i_adjp_fl_initial_a" localSheetId="13">Sheep!$Z$354:$Z$356</definedName>
    <definedName name="i_adjp_lw_initial_a" localSheetId="13">Sheep!$W$354:$W$356</definedName>
    <definedName name="i_age_wean_a0g3" localSheetId="13">Sheep!$R$354:$U$356</definedName>
    <definedName name="i_break">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CropGrazing!$K$118:$T$134</definedName>
    <definedName name="i_crop_growth_landuse_scalar_k" localSheetId="5">CropGrazing!$H$71:$H$87</definedName>
    <definedName name="i_crop_growth_zp6" localSheetId="5">CropGrazing!$K$71:$T$80</definedName>
    <definedName name="i_crop_landuse_exists_k1" localSheetId="1">General!$H$17:$H$33</definedName>
    <definedName name="i_crop_landuse_inc_k1" localSheetId="1">General!$I$17:$I$33</definedName>
    <definedName name="i_crop_me_eff_gainlose" localSheetId="5">CropGrazing!$L$137</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CropGrazing!$J$143:$J$159</definedName>
    <definedName name="i_cropgraze_yield_reduction_kp6" localSheetId="5">CropGrazing!$K$172:$T$188</definedName>
    <definedName name="i_cropgrazing_inc" localSheetId="5">CropGrazing!$H$5</definedName>
    <definedName name="i_cropgrowth_lmu_factor_kl" localSheetId="5">CropGrazing!$K$90:$S$106</definedName>
    <definedName name="i_crp_c0_inc" localSheetId="3">Crop!$H$35</definedName>
    <definedName name="i_d_idx" localSheetId="13">Sheep!$J$265:$J$272</definedName>
    <definedName name="i_dam_cycle_diffman" localSheetId="13">Sheep!$J$411</definedName>
    <definedName name="i_dam_lsln_diffman_t" localSheetId="13">Sheep!$K$411:$N$411</definedName>
    <definedName name="i_dam_wean_diffman" localSheetId="13">Sheep!$I$411</definedName>
    <definedName name="i_date_born1st_idg3" localSheetId="13">Sheep!$R$288:$U$311</definedName>
    <definedName name="i_date_born1st_ig0" localSheetId="13">Sheep!$K$284:$M$286</definedName>
    <definedName name="i_date_born1st_ig1" localSheetId="13">Sheep!$N$284:$Q$286</definedName>
    <definedName name="i_date_born1st_iog2" localSheetId="13">Sheep!$N$288:$Q$311</definedName>
    <definedName name="i_date_cashflow_crop" localSheetId="3">Crop!$H$34</definedName>
    <definedName name="i_date_cashflow_stock_i" localSheetId="13">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Sheep!$M$218:$M$220</definedName>
    <definedName name="i_date_purch_ig0" localSheetId="13">Sheep!$O$790:$Q$792</definedName>
    <definedName name="i_date_sale_ig0" localSheetId="13">Sheep!$O$795:$Q$797</definedName>
    <definedName name="i_date_shear_sixg0" localSheetId="13">Sheep!$AC$679:$AE$750</definedName>
    <definedName name="i_date_shear_sixg1" localSheetId="13">Sheep!$AF$679:$AI$750</definedName>
    <definedName name="i_date_shear_sixg3" localSheetId="13">Sheep!$AJ$679:$AM$750</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Sheep!$J$399:$J$406</definedName>
    <definedName name="i_dry_sales_forced_o" localSheetId="13">Sheep!$I$399:$I$406</definedName>
    <definedName name="i_drys_retained_birth_est_o" localSheetId="13">Sheep!$M$399:$M$406</definedName>
    <definedName name="i_drys_retained_scan_est_o" localSheetId="13">Sheep!$L$399:$L$406</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Sheep!$J$1000:$M$1000</definedName>
    <definedName name="i_feedbud_pu_rates_h9" localSheetId="13">Sheep!$J$999:$M$999</definedName>
    <definedName name="i_feedselected_len" localSheetId="13">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Sheep!$R$417:$U$419</definedName>
    <definedName name="i_fvp1_offset_ig3" localSheetId="13">Sheep!$R$421:$U$423</definedName>
    <definedName name="i_fvp2_offset_ig3" localSheetId="13">Sheep!$R$425:$U$427</definedName>
    <definedName name="i_g_idx_dams" localSheetId="13">Sheep!$N$238:$Q$238</definedName>
    <definedName name="i_g_idx_offs" localSheetId="13">Sheep!$R$238:$U$238</definedName>
    <definedName name="i_g_idx_sire" localSheetId="13">Sheep!$K$238:$M$238</definedName>
    <definedName name="i_g3_inc" localSheetId="13">Sheep!$R$246:$U$246</definedName>
    <definedName name="i_gbal_og1" localSheetId="13">Sheep!$N$371:$Q$378</definedName>
    <definedName name="i_gender_propn_x" localSheetId="13">Sheep!$V$679:$V$681</definedName>
    <definedName name="i_grain_income_date" localSheetId="3">Crop!$H$31</definedName>
    <definedName name="i_gs_p7_end" localSheetId="1">General!$AE$108:$AF$108</definedName>
    <definedName name="i_h2_len" localSheetId="13">Sheep!$L$886</definedName>
    <definedName name="i_h5_len" localSheetId="13">Sheep!$M$886</definedName>
    <definedName name="i_hr_crop" localSheetId="5">CropGrazing!$K$52</definedName>
    <definedName name="i_hr_scalar" localSheetId="13">Sheep!$J$47</definedName>
    <definedName name="i_husb_operations_triggerlevels_h5h7h2" localSheetId="13">Sheep!$L$887:$W$994</definedName>
    <definedName name="i_i_idx" localSheetId="13">Sheep!$H$251:$H$253</definedName>
    <definedName name="i_i_len" localSheetId="13">Sheep!$K$256</definedName>
    <definedName name="i_inc_node_periods" localSheetId="1">General!$G$111</definedName>
    <definedName name="i_initial_a1" localSheetId="13">Sheep!$J$354:$J$356</definedName>
    <definedName name="i_j2_len">FeedSupply!$L$58</definedName>
    <definedName name="i_join_cycles_ig1" localSheetId="13">Sheep!$N$349:$Q$351</definedName>
    <definedName name="i_k0_len" localSheetId="13">Sheep!$L$463</definedName>
    <definedName name="i_k1_len" localSheetId="13">Sheep!$L$477</definedName>
    <definedName name="i_k2_len" localSheetId="13">Sheep!$L$491</definedName>
    <definedName name="i_k3_idx_offs" localSheetId="13">Sheep!$J$257:$J$259</definedName>
    <definedName name="i_k3_len" localSheetId="13">Sheep!$L$613</definedName>
    <definedName name="i_k4_len" localSheetId="13">Sheep!$L$639</definedName>
    <definedName name="i_k5_len" localSheetId="13">Sheep!$L$653</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3">Sheep!$I$354:$I$356</definedName>
    <definedName name="i_mask_i" localSheetId="13">Sheep!$J$251:$J$253</definedName>
    <definedName name="i_mask_p8" localSheetId="13">Sheep!$J$340:$J$342</definedName>
    <definedName name="i_mask_z" localSheetId="1">General!$M$108:$M$117</definedName>
    <definedName name="i_masksire_i" localSheetId="13">Sheep!$I$251:$I$253</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Sheep!$O$785</definedName>
    <definedName name="i_nap_fert_scalar_r" localSheetId="3">Crop!$V$125:$V$135</definedName>
    <definedName name="i_nitrogen_applied_k" localSheetId="4">Emissions!$H$57:$H$86</definedName>
    <definedName name="i_node_is_fvp" localSheetId="1">General!$P$118:$R$118</definedName>
    <definedName name="i_non_cropable_area_l" localSheetId="1">General!$I$69:$I$77</definedName>
    <definedName name="i_o_len" localSheetId="13">Sheep!$L$256</definedName>
    <definedName name="i_off_btrt_diffman_t" localSheetId="13">Sheep!$K$412:$N$412</definedName>
    <definedName name="i_off_cycle_diffman" localSheetId="13">Sheep!$J$412</definedName>
    <definedName name="i_off_wean_diffman" localSheetId="13">Sheep!$I$412</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3">Sheep!$K$171:$M$171</definedName>
    <definedName name="i_pmb_p4s" localSheetId="13">Sheep!$K$173:$M$184</definedName>
    <definedName name="i_poc_inc" localSheetId="3">Crop!$I$85</definedName>
    <definedName name="i_property_id" localSheetId="1">General!$I$6</definedName>
    <definedName name="i_propn_e_i" localSheetId="13">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Sheep!$L$678</definedName>
    <definedName name="i_sales_age_tsg3" localSheetId="13">Sheep!$Y$839:$AB$865</definedName>
    <definedName name="i_sales_propn_min_g0" localSheetId="13">Sheep!$K$756:$M$763</definedName>
    <definedName name="i_sales_propn_min_g1" localSheetId="13">Sheep!$N$756:$Q$763</definedName>
    <definedName name="i_sales_propn_min_g3" localSheetId="13">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Sheep!$I$391:$I$395</definedName>
    <definedName name="i_scan_og1" localSheetId="13">Sheep!$N$361:$Q$368</definedName>
    <definedName name="i_season_propn_z" localSheetId="1">General!$L$108:$L$117</definedName>
    <definedName name="i_seeding_freq_r" localSheetId="3">Crop!$T$125:$T$135</definedName>
    <definedName name="i_sf" localSheetId="13">Sheep!$J$45</definedName>
    <definedName name="i_shear_len" localSheetId="13">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3">Sheep!$K$344:$M$346</definedName>
    <definedName name="i_sire_propn_oig1" localSheetId="13">Sheep!$N$314:$Q$337</definedName>
    <definedName name="i_sire_recovery" localSheetId="13">Sheep!$H$340</definedName>
    <definedName name="i_slp_diet_propn_zp6" localSheetId="6">Saltbush!$R$56:$R$155</definedName>
    <definedName name="i_soil_production_z_l" localSheetId="3">Crop!$I$277:$R$287</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r_constraint_t" localSheetId="13">Sheep!$I$214:$K$214</definedName>
    <definedName name="i_startyear" localSheetId="13">Sheep!$I$255</definedName>
    <definedName name="i_steepness" localSheetId="13">Sheep!$J$44</definedName>
    <definedName name="i_stk_c0_inc" localSheetId="13">Sheep!$O$218</definedName>
    <definedName name="i_supplement_zp6">Sheep!$V$65:$V$164</definedName>
    <definedName name="i_t0_len" localSheetId="13">Sheep!$K$785</definedName>
    <definedName name="i_t2_len" localSheetId="13">Sheep!$L$829</definedName>
    <definedName name="i_t3_len" localSheetId="13">Sheep!$L$837</definedName>
    <definedName name="i_target_weight_tsg3" localSheetId="13">Sheep!$AC$839:$AF$865</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Crop!$Q$125:$Q$135</definedName>
    <definedName name="i_vm_p4" localSheetId="13">Sheep!$J$173:$J$184</definedName>
    <definedName name="i_wean_og1" localSheetId="13">Sheep!$N$381:$Q$388</definedName>
    <definedName name="i_wg_propn_p6" localSheetId="13">Sheep!$J$202:$S$202</definedName>
    <definedName name="i_ws_p4" localSheetId="13">Sheep!$R$173:$R$184</definedName>
    <definedName name="i_x_idx" localSheetId="13">Sheep!$J$679:$J$681</definedName>
    <definedName name="i_x_len" localSheetId="13">Sheep!$M$678</definedName>
    <definedName name="i_z_idx" localSheetId="1">General!$K$108:$K$117</definedName>
    <definedName name="i_z_len" localSheetId="13">Sheep!$L$431</definedName>
    <definedName name="ia_g0_g1" localSheetId="13">Sheep!$N$241:$Q$241</definedName>
    <definedName name="ia_g1_g2" localSheetId="13">Sheep!$R$242:$U$242</definedName>
    <definedName name="ia_g3_g0" localSheetId="13">Sheep!$K$240:$M$240</definedName>
    <definedName name="ia_g3_g1" localSheetId="13">Sheep!$N$240:$Q$240</definedName>
    <definedName name="ia_i_idg2" localSheetId="13">Sheep!$AC$257:$AF$280</definedName>
    <definedName name="ia_r1_zig0" localSheetId="13">Sheep!$K$432:$M$461</definedName>
    <definedName name="ia_r1_zig1" localSheetId="13">Sheep!$N$432:$Q$461</definedName>
    <definedName name="ia_r1_zig3" localSheetId="13">Sheep!$R$432:$U$461</definedName>
    <definedName name="ia_r2_ik0g1" localSheetId="13">Sheep!$N$464:$Q$475</definedName>
    <definedName name="ia_r2_ik0g3" localSheetId="13">Sheep!$R$464:$U$475</definedName>
    <definedName name="ia_r2_ik1g1" localSheetId="13">Sheep!$N$478:$Q$489</definedName>
    <definedName name="ia_r2_ik3g3" localSheetId="13">Sheep!$R$614:$U$637</definedName>
    <definedName name="ia_r2_ik4g3" localSheetId="13">Sheep!$R$640:$U$651</definedName>
    <definedName name="ia_r2_ik5g3" localSheetId="13">Sheep!$R$654:$U$668</definedName>
    <definedName name="ia_r2_isk2g1" localSheetId="13">Sheep!$N$492:$Q$611</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Crop!$I$86</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Crop!$G$456:$Q$486</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rate" localSheetId="3">Crop!$I$411:$R$441</definedName>
    <definedName name="seeding_rate_lmu_adj" localSheetId="15">Mach!$A$47:$B$56</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5">Mach!$B$59</definedName>
    <definedName name="stubble_handling" localSheetId="16">CropResidue!$H$36:$H$52</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Crop!$J$113</definedName>
    <definedName name="variable_crop_monitoring">Labour!$E$131:$Q$148</definedName>
    <definedName name="yield_by_lmu" localSheetId="3">Crop!$I$244:$R$261</definedName>
    <definedName name="yield_penalty_wet" localSheetId="3">Crop!$H$42:$R$59</definedName>
    <definedName name="YieldBySoil.i">[2]Rotation!$J$47:$V$59</definedName>
    <definedName name="YieldBySoil.n">[2]Rotation!$H$47:$H$59</definedName>
    <definedName name="yields" localSheetId="3">Crop!$G$140:$Q$151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6" i="29" l="1"/>
  <c r="G219" i="28"/>
  <c r="G219" i="27"/>
  <c r="G219" i="9"/>
  <c r="G291" i="1"/>
  <c r="G37" i="23"/>
  <c r="G36" i="23"/>
  <c r="G35" i="23"/>
  <c r="G34" i="23"/>
  <c r="G33" i="23"/>
  <c r="G32" i="23"/>
  <c r="G31" i="23"/>
  <c r="G30" i="23"/>
  <c r="G29" i="23"/>
  <c r="G28" i="23"/>
  <c r="G27" i="23"/>
  <c r="G26" i="23"/>
  <c r="G25" i="23"/>
  <c r="G24" i="23"/>
  <c r="G23" i="23"/>
  <c r="G22" i="23"/>
  <c r="G21" i="23"/>
  <c r="G20" i="23"/>
  <c r="L20" i="9"/>
  <c r="M20" i="9" s="1"/>
  <c r="N20" i="9" s="1"/>
  <c r="O20" i="9" s="1"/>
  <c r="P20" i="9" s="1"/>
  <c r="Q20" i="9" s="1"/>
  <c r="R20" i="9" s="1"/>
  <c r="S20" i="9" s="1"/>
  <c r="T20" i="9" s="1"/>
  <c r="L20" i="27"/>
  <c r="M20" i="27" s="1"/>
  <c r="N20" i="27" s="1"/>
  <c r="O20" i="27" s="1"/>
  <c r="P20" i="27" s="1"/>
  <c r="Q20" i="27" s="1"/>
  <c r="R20" i="27" s="1"/>
  <c r="S20" i="27" s="1"/>
  <c r="T20" i="27" s="1"/>
  <c r="J102"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1" i="1"/>
  <c r="V131" i="1" s="1"/>
  <c r="T132" i="1"/>
  <c r="V132" i="1" s="1"/>
  <c r="T133" i="1"/>
  <c r="V133" i="1" s="1"/>
  <c r="T134" i="1"/>
  <c r="V134" i="1" s="1"/>
  <c r="T135" i="1"/>
  <c r="V135" i="1" s="1"/>
  <c r="T130" i="1"/>
  <c r="V130" i="1" s="1"/>
  <c r="T129" i="1"/>
  <c r="V129" i="1" s="1"/>
  <c r="T128" i="1"/>
  <c r="V128" i="1" s="1"/>
  <c r="T127" i="1"/>
  <c r="V127" i="1" s="1"/>
  <c r="T126" i="1"/>
  <c r="V126" i="1" s="1"/>
  <c r="T125" i="1"/>
  <c r="V125" i="1" s="1"/>
  <c r="G49" i="30" l="1"/>
  <c r="H28" i="30"/>
  <c r="G10" i="30" l="1"/>
  <c r="G21" i="30"/>
  <c r="G94" i="30"/>
  <c r="L338" i="1"/>
  <c r="L337" i="1"/>
  <c r="L336" i="1"/>
  <c r="L335" i="1"/>
  <c r="L334" i="1"/>
  <c r="G467"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36"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07" i="1" l="1"/>
  <c r="L20" i="28" l="1"/>
  <c r="M20" i="28" s="1"/>
  <c r="N20" i="28" s="1"/>
  <c r="O20" i="28" s="1"/>
  <c r="P20" i="28" s="1"/>
  <c r="Q20" i="28" s="1"/>
  <c r="R20" i="28" s="1"/>
  <c r="S20" i="28" s="1"/>
  <c r="T20" i="28" s="1"/>
  <c r="G36" i="11" l="1"/>
  <c r="K34" i="11"/>
  <c r="R79" i="1" l="1"/>
  <c r="Q79" i="1"/>
  <c r="P79" i="1"/>
  <c r="O79" i="1"/>
  <c r="N79" i="1"/>
  <c r="M79" i="1"/>
  <c r="L79" i="1"/>
  <c r="K79" i="1"/>
  <c r="J79" i="1"/>
  <c r="I79" i="1"/>
  <c r="R78" i="1"/>
  <c r="Q78" i="1"/>
  <c r="P78" i="1"/>
  <c r="O78" i="1"/>
  <c r="N78" i="1"/>
  <c r="M78" i="1"/>
  <c r="L78" i="1"/>
  <c r="K78" i="1"/>
  <c r="J78" i="1"/>
  <c r="I78" i="1"/>
  <c r="R77" i="1"/>
  <c r="Q77" i="1"/>
  <c r="P77" i="1"/>
  <c r="O77" i="1"/>
  <c r="N77" i="1"/>
  <c r="M77" i="1"/>
  <c r="L77" i="1"/>
  <c r="K77" i="1"/>
  <c r="J77" i="1"/>
  <c r="I77" i="1"/>
  <c r="R76" i="1"/>
  <c r="Q76" i="1"/>
  <c r="P76" i="1"/>
  <c r="O76" i="1"/>
  <c r="N76" i="1"/>
  <c r="M76" i="1"/>
  <c r="L76" i="1"/>
  <c r="K76" i="1"/>
  <c r="J76" i="1"/>
  <c r="I76" i="1"/>
  <c r="R75" i="1"/>
  <c r="Q75" i="1"/>
  <c r="P75" i="1"/>
  <c r="O75" i="1"/>
  <c r="N75" i="1"/>
  <c r="M75" i="1"/>
  <c r="L75" i="1"/>
  <c r="K75" i="1"/>
  <c r="J75" i="1"/>
  <c r="I75" i="1"/>
  <c r="R74" i="1"/>
  <c r="Q74" i="1"/>
  <c r="P74" i="1"/>
  <c r="O74" i="1"/>
  <c r="N74" i="1"/>
  <c r="M74" i="1"/>
  <c r="L74" i="1"/>
  <c r="K74" i="1"/>
  <c r="J74" i="1"/>
  <c r="I74" i="1"/>
  <c r="R73" i="1"/>
  <c r="Q73" i="1"/>
  <c r="P73" i="1"/>
  <c r="O73" i="1"/>
  <c r="N73" i="1"/>
  <c r="M73" i="1"/>
  <c r="L73" i="1"/>
  <c r="K73" i="1"/>
  <c r="J73" i="1"/>
  <c r="I73" i="1"/>
  <c r="R72" i="1"/>
  <c r="Q72" i="1"/>
  <c r="P72" i="1"/>
  <c r="O72" i="1"/>
  <c r="N72" i="1"/>
  <c r="M72" i="1"/>
  <c r="L72" i="1"/>
  <c r="K72" i="1"/>
  <c r="J72" i="1"/>
  <c r="I72" i="1"/>
  <c r="R71" i="1"/>
  <c r="Q71" i="1"/>
  <c r="P71" i="1"/>
  <c r="O71" i="1"/>
  <c r="N71" i="1"/>
  <c r="M71" i="1"/>
  <c r="L71" i="1"/>
  <c r="K71" i="1"/>
  <c r="J71" i="1"/>
  <c r="I71" i="1"/>
  <c r="R70" i="1"/>
  <c r="Q70" i="1"/>
  <c r="P70" i="1"/>
  <c r="O70" i="1"/>
  <c r="N70" i="1"/>
  <c r="M70" i="1"/>
  <c r="L70" i="1"/>
  <c r="K70" i="1"/>
  <c r="J70" i="1"/>
  <c r="I70" i="1"/>
  <c r="R69" i="1"/>
  <c r="Q69" i="1"/>
  <c r="P69" i="1"/>
  <c r="O69" i="1"/>
  <c r="N69" i="1"/>
  <c r="M69" i="1"/>
  <c r="L69" i="1"/>
  <c r="K69" i="1"/>
  <c r="J69" i="1"/>
  <c r="I69" i="1"/>
  <c r="R68" i="1"/>
  <c r="Q68" i="1"/>
  <c r="P68" i="1"/>
  <c r="O68" i="1"/>
  <c r="N68" i="1"/>
  <c r="M68" i="1"/>
  <c r="L68" i="1"/>
  <c r="K68" i="1"/>
  <c r="J68" i="1"/>
  <c r="I68" i="1"/>
  <c r="R67" i="1"/>
  <c r="Q67" i="1"/>
  <c r="P67" i="1"/>
  <c r="O67" i="1"/>
  <c r="N67" i="1"/>
  <c r="M67" i="1"/>
  <c r="L67" i="1"/>
  <c r="K67" i="1"/>
  <c r="J67" i="1"/>
  <c r="I67" i="1"/>
  <c r="R66" i="1"/>
  <c r="Q66" i="1"/>
  <c r="P66" i="1"/>
  <c r="O66" i="1"/>
  <c r="N66" i="1"/>
  <c r="M66" i="1"/>
  <c r="L66" i="1"/>
  <c r="K66" i="1"/>
  <c r="J66" i="1"/>
  <c r="I66" i="1"/>
  <c r="R65" i="1"/>
  <c r="Q65" i="1"/>
  <c r="P65" i="1"/>
  <c r="O65" i="1"/>
  <c r="N65" i="1"/>
  <c r="M65" i="1"/>
  <c r="L65" i="1"/>
  <c r="K65" i="1"/>
  <c r="J65" i="1"/>
  <c r="I65" i="1"/>
  <c r="R64" i="1"/>
  <c r="Q64" i="1"/>
  <c r="P64" i="1"/>
  <c r="O64" i="1"/>
  <c r="N64" i="1"/>
  <c r="M64" i="1"/>
  <c r="L64" i="1"/>
  <c r="K64" i="1"/>
  <c r="J64" i="1"/>
  <c r="I64" i="1"/>
  <c r="R63" i="1"/>
  <c r="Q63" i="1"/>
  <c r="P63" i="1"/>
  <c r="O63" i="1"/>
  <c r="N63" i="1"/>
  <c r="M63" i="1"/>
  <c r="L63" i="1"/>
  <c r="K63" i="1"/>
  <c r="J63" i="1"/>
  <c r="I63" i="1"/>
  <c r="F31" i="17" l="1"/>
  <c r="V680" i="18" l="1"/>
  <c r="AP74" i="18" l="1"/>
  <c r="AP73" i="18"/>
  <c r="AP72" i="18"/>
  <c r="AP71" i="18"/>
  <c r="AP70" i="18"/>
  <c r="AP69" i="18"/>
  <c r="AP68" i="18"/>
  <c r="AP67" i="18"/>
  <c r="AP66" i="18"/>
  <c r="AP65" i="18"/>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K221" i="1" l="1"/>
  <c r="J221" i="1"/>
  <c r="I221" i="1"/>
  <c r="H221" i="1"/>
  <c r="G221" i="1"/>
  <c r="G203" i="1"/>
  <c r="G185" i="1"/>
  <c r="AA165" i="1"/>
  <c r="Z165" i="1"/>
  <c r="Y165" i="1"/>
  <c r="X165" i="1"/>
  <c r="W165" i="1"/>
  <c r="V165" i="1"/>
  <c r="U165" i="1"/>
  <c r="T165" i="1"/>
  <c r="S165" i="1"/>
  <c r="R165" i="1"/>
  <c r="Q165" i="1"/>
  <c r="P165" i="1"/>
  <c r="O165" i="1"/>
  <c r="N165" i="1"/>
  <c r="M165" i="1"/>
  <c r="L165" i="1"/>
  <c r="K165" i="1"/>
  <c r="J165" i="1"/>
  <c r="G165" i="1"/>
  <c r="Q143" i="1"/>
  <c r="P143" i="1"/>
  <c r="O143" i="1"/>
  <c r="N143" i="1"/>
  <c r="M143" i="1"/>
  <c r="L143" i="1"/>
  <c r="K143" i="1"/>
  <c r="J143" i="1"/>
  <c r="I143" i="1"/>
  <c r="G143" i="1"/>
  <c r="G127"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50" i="1"/>
  <c r="P150" i="1"/>
  <c r="O150" i="1"/>
  <c r="N150" i="1"/>
  <c r="M150" i="1"/>
  <c r="L150" i="1"/>
  <c r="K150" i="1"/>
  <c r="J150" i="1"/>
  <c r="I150" i="1"/>
  <c r="G150" i="1"/>
  <c r="Q149" i="1"/>
  <c r="P149" i="1"/>
  <c r="O149" i="1"/>
  <c r="N149" i="1"/>
  <c r="M149" i="1"/>
  <c r="L149" i="1"/>
  <c r="K149" i="1"/>
  <c r="J149" i="1"/>
  <c r="I149" i="1"/>
  <c r="G149" i="1"/>
  <c r="Q148" i="1"/>
  <c r="P148" i="1"/>
  <c r="O148" i="1"/>
  <c r="N148" i="1"/>
  <c r="M148" i="1"/>
  <c r="L148" i="1"/>
  <c r="K148" i="1"/>
  <c r="J148" i="1"/>
  <c r="I148" i="1"/>
  <c r="G148" i="1"/>
  <c r="Q147" i="1"/>
  <c r="P147" i="1"/>
  <c r="O147" i="1"/>
  <c r="N147" i="1"/>
  <c r="M147" i="1"/>
  <c r="L147" i="1"/>
  <c r="K147" i="1"/>
  <c r="J147" i="1"/>
  <c r="I147" i="1"/>
  <c r="G147" i="1"/>
  <c r="Q146" i="1"/>
  <c r="P146" i="1"/>
  <c r="O146" i="1"/>
  <c r="N146" i="1"/>
  <c r="M146" i="1"/>
  <c r="L146" i="1"/>
  <c r="K146" i="1"/>
  <c r="J146" i="1"/>
  <c r="I146" i="1"/>
  <c r="G146" i="1"/>
  <c r="Q145" i="1"/>
  <c r="P145" i="1"/>
  <c r="O145" i="1"/>
  <c r="N145" i="1"/>
  <c r="M145" i="1"/>
  <c r="L145" i="1"/>
  <c r="K145" i="1"/>
  <c r="J145" i="1"/>
  <c r="I145" i="1"/>
  <c r="G145" i="1"/>
  <c r="Q144" i="1"/>
  <c r="P144" i="1"/>
  <c r="O144" i="1"/>
  <c r="N144" i="1"/>
  <c r="M144" i="1"/>
  <c r="L144" i="1"/>
  <c r="K144" i="1"/>
  <c r="J144" i="1"/>
  <c r="I144" i="1"/>
  <c r="G144" i="1"/>
  <c r="Q142" i="1"/>
  <c r="P142" i="1"/>
  <c r="O142" i="1"/>
  <c r="N142" i="1"/>
  <c r="M142" i="1"/>
  <c r="L142" i="1"/>
  <c r="K142" i="1"/>
  <c r="J142" i="1"/>
  <c r="I142" i="1"/>
  <c r="G142" i="1"/>
  <c r="AA172" i="1"/>
  <c r="Z172" i="1"/>
  <c r="Y172" i="1"/>
  <c r="X172" i="1"/>
  <c r="W172" i="1"/>
  <c r="V172" i="1"/>
  <c r="U172" i="1"/>
  <c r="T172" i="1"/>
  <c r="S172" i="1"/>
  <c r="R172" i="1"/>
  <c r="Q172" i="1"/>
  <c r="P172" i="1"/>
  <c r="O172" i="1"/>
  <c r="N172" i="1"/>
  <c r="M172" i="1"/>
  <c r="L172" i="1"/>
  <c r="K172" i="1"/>
  <c r="J172" i="1"/>
  <c r="G172" i="1"/>
  <c r="AA171" i="1"/>
  <c r="Z171" i="1"/>
  <c r="Y171" i="1"/>
  <c r="X171" i="1"/>
  <c r="W171" i="1"/>
  <c r="V171" i="1"/>
  <c r="U171" i="1"/>
  <c r="T171" i="1"/>
  <c r="S171" i="1"/>
  <c r="R171" i="1"/>
  <c r="Q171" i="1"/>
  <c r="P171" i="1"/>
  <c r="O171" i="1"/>
  <c r="N171" i="1"/>
  <c r="M171" i="1"/>
  <c r="L171" i="1"/>
  <c r="K171" i="1"/>
  <c r="J171" i="1"/>
  <c r="G171" i="1"/>
  <c r="AA170" i="1"/>
  <c r="Z170" i="1"/>
  <c r="Y170" i="1"/>
  <c r="X170" i="1"/>
  <c r="W170" i="1"/>
  <c r="V170" i="1"/>
  <c r="U170" i="1"/>
  <c r="T170" i="1"/>
  <c r="S170" i="1"/>
  <c r="R170" i="1"/>
  <c r="Q170" i="1"/>
  <c r="P170" i="1"/>
  <c r="O170" i="1"/>
  <c r="N170" i="1"/>
  <c r="M170" i="1"/>
  <c r="L170" i="1"/>
  <c r="K170" i="1"/>
  <c r="J170" i="1"/>
  <c r="G170" i="1"/>
  <c r="AA169" i="1"/>
  <c r="Z169" i="1"/>
  <c r="Y169" i="1"/>
  <c r="X169" i="1"/>
  <c r="W169" i="1"/>
  <c r="V169" i="1"/>
  <c r="U169" i="1"/>
  <c r="T169" i="1"/>
  <c r="S169" i="1"/>
  <c r="R169" i="1"/>
  <c r="Q169" i="1"/>
  <c r="P169" i="1"/>
  <c r="O169" i="1"/>
  <c r="N169" i="1"/>
  <c r="M169" i="1"/>
  <c r="L169" i="1"/>
  <c r="K169" i="1"/>
  <c r="J169" i="1"/>
  <c r="G169" i="1"/>
  <c r="AA168" i="1"/>
  <c r="Z168" i="1"/>
  <c r="Y168" i="1"/>
  <c r="X168" i="1"/>
  <c r="W168" i="1"/>
  <c r="V168" i="1"/>
  <c r="U168" i="1"/>
  <c r="T168" i="1"/>
  <c r="S168" i="1"/>
  <c r="R168" i="1"/>
  <c r="Q168" i="1"/>
  <c r="P168" i="1"/>
  <c r="O168" i="1"/>
  <c r="N168" i="1"/>
  <c r="M168" i="1"/>
  <c r="L168" i="1"/>
  <c r="K168" i="1"/>
  <c r="J168" i="1"/>
  <c r="G168" i="1"/>
  <c r="AA167" i="1"/>
  <c r="Z167" i="1"/>
  <c r="Y167" i="1"/>
  <c r="X167" i="1"/>
  <c r="W167" i="1"/>
  <c r="V167" i="1"/>
  <c r="U167" i="1"/>
  <c r="T167" i="1"/>
  <c r="S167" i="1"/>
  <c r="R167" i="1"/>
  <c r="Q167" i="1"/>
  <c r="P167" i="1"/>
  <c r="O167" i="1"/>
  <c r="N167" i="1"/>
  <c r="M167" i="1"/>
  <c r="L167" i="1"/>
  <c r="K167" i="1"/>
  <c r="J167" i="1"/>
  <c r="G167" i="1"/>
  <c r="AA166" i="1"/>
  <c r="Z166" i="1"/>
  <c r="Y166" i="1"/>
  <c r="X166" i="1"/>
  <c r="W166" i="1"/>
  <c r="V166" i="1"/>
  <c r="U166" i="1"/>
  <c r="T166" i="1"/>
  <c r="S166" i="1"/>
  <c r="R166" i="1"/>
  <c r="Q166" i="1"/>
  <c r="P166" i="1"/>
  <c r="O166" i="1"/>
  <c r="N166" i="1"/>
  <c r="M166" i="1"/>
  <c r="L166" i="1"/>
  <c r="K166" i="1"/>
  <c r="J166" i="1"/>
  <c r="G166" i="1"/>
  <c r="AA164" i="1"/>
  <c r="Z164" i="1"/>
  <c r="Y164" i="1"/>
  <c r="X164" i="1"/>
  <c r="W164" i="1"/>
  <c r="V164" i="1"/>
  <c r="U164" i="1"/>
  <c r="T164" i="1"/>
  <c r="S164" i="1"/>
  <c r="R164" i="1"/>
  <c r="Q164" i="1"/>
  <c r="P164" i="1"/>
  <c r="O164" i="1"/>
  <c r="N164" i="1"/>
  <c r="M164" i="1"/>
  <c r="L164" i="1"/>
  <c r="K164" i="1"/>
  <c r="J164" i="1"/>
  <c r="G164" i="1"/>
  <c r="G192" i="1"/>
  <c r="G191" i="1"/>
  <c r="G190" i="1"/>
  <c r="G189" i="1"/>
  <c r="G188" i="1"/>
  <c r="G187" i="1"/>
  <c r="G186" i="1"/>
  <c r="G184" i="1"/>
  <c r="G210" i="1"/>
  <c r="G209" i="1"/>
  <c r="G208" i="1"/>
  <c r="G207" i="1"/>
  <c r="G206" i="1"/>
  <c r="G205" i="1"/>
  <c r="G204" i="1"/>
  <c r="G202" i="1"/>
  <c r="K228" i="1"/>
  <c r="J228" i="1"/>
  <c r="I228" i="1"/>
  <c r="H228" i="1"/>
  <c r="G228" i="1"/>
  <c r="K227" i="1"/>
  <c r="J227" i="1"/>
  <c r="I227" i="1"/>
  <c r="H227" i="1"/>
  <c r="G227" i="1"/>
  <c r="K226" i="1"/>
  <c r="J226" i="1"/>
  <c r="I226" i="1"/>
  <c r="H226" i="1"/>
  <c r="G226" i="1"/>
  <c r="K225" i="1"/>
  <c r="J225" i="1"/>
  <c r="I225" i="1"/>
  <c r="H225" i="1"/>
  <c r="G225" i="1"/>
  <c r="K224" i="1"/>
  <c r="J224" i="1"/>
  <c r="I224" i="1"/>
  <c r="H224" i="1"/>
  <c r="G224" i="1"/>
  <c r="K223" i="1"/>
  <c r="J223" i="1"/>
  <c r="I223" i="1"/>
  <c r="H223" i="1"/>
  <c r="G223" i="1"/>
  <c r="K222" i="1"/>
  <c r="J222" i="1"/>
  <c r="I222" i="1"/>
  <c r="H222" i="1"/>
  <c r="G222" i="1"/>
  <c r="K220" i="1"/>
  <c r="J220" i="1"/>
  <c r="I220" i="1"/>
  <c r="H220" i="1"/>
  <c r="G220" i="1"/>
  <c r="G134" i="1"/>
  <c r="G133" i="1"/>
  <c r="G132" i="1"/>
  <c r="G131" i="1"/>
  <c r="G130" i="1"/>
  <c r="G129" i="1"/>
  <c r="G128" i="1"/>
  <c r="G126" i="1"/>
  <c r="G458" i="1"/>
  <c r="I413"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4"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75" i="1"/>
  <c r="I430" i="1"/>
  <c r="K229" i="1"/>
  <c r="J229" i="1"/>
  <c r="I229" i="1"/>
  <c r="H229" i="1"/>
  <c r="G229" i="1"/>
  <c r="G211" i="1"/>
  <c r="G193" i="1"/>
  <c r="AA173" i="1"/>
  <c r="Z173" i="1"/>
  <c r="Y173" i="1"/>
  <c r="X173" i="1"/>
  <c r="W173" i="1"/>
  <c r="V173" i="1"/>
  <c r="U173" i="1"/>
  <c r="T173" i="1"/>
  <c r="S173" i="1"/>
  <c r="R173" i="1"/>
  <c r="Q173" i="1"/>
  <c r="P173" i="1"/>
  <c r="O173" i="1"/>
  <c r="N173" i="1"/>
  <c r="M173" i="1"/>
  <c r="L173" i="1"/>
  <c r="K173" i="1"/>
  <c r="J173" i="1"/>
  <c r="G173" i="1"/>
  <c r="Q151" i="1"/>
  <c r="P151" i="1"/>
  <c r="O151" i="1"/>
  <c r="N151" i="1"/>
  <c r="M151" i="1"/>
  <c r="L151" i="1"/>
  <c r="K151" i="1"/>
  <c r="J151" i="1"/>
  <c r="I151" i="1"/>
  <c r="G151" i="1"/>
  <c r="G135" i="1"/>
  <c r="G105" i="9"/>
  <c r="R779" i="28" l="1"/>
  <c r="R868" i="28"/>
  <c r="R818" i="28"/>
  <c r="R848" i="28"/>
  <c r="R828" i="28"/>
  <c r="N714" i="27"/>
  <c r="L739" i="28"/>
  <c r="R838" i="28"/>
  <c r="R798" i="28"/>
  <c r="R858" i="28"/>
  <c r="R788" i="28"/>
  <c r="L719" i="27"/>
  <c r="K739" i="28"/>
  <c r="N135" i="1"/>
  <c r="N133" i="1"/>
  <c r="N134" i="1"/>
  <c r="N132" i="1"/>
  <c r="N131" i="1"/>
  <c r="N126" i="1"/>
  <c r="N128" i="1"/>
  <c r="N127" i="1"/>
  <c r="N129" i="1"/>
  <c r="N130"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4" i="1"/>
  <c r="J395" i="1"/>
  <c r="J396" i="1"/>
  <c r="J39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82" i="18"/>
  <c r="L682" i="18"/>
  <c r="M682" i="18"/>
  <c r="K706" i="18"/>
  <c r="L706" i="18"/>
  <c r="M706" i="18"/>
  <c r="K730" i="18"/>
  <c r="L730" i="18"/>
  <c r="M730" i="18"/>
  <c r="T712" i="28" l="1"/>
  <c r="AD722" i="28"/>
  <c r="T739" i="28"/>
  <c r="AD749" i="28"/>
  <c r="T749" i="28" s="1"/>
  <c r="AD731" i="28"/>
  <c r="T721" i="28"/>
  <c r="T730" i="28"/>
  <c r="AD740" i="28"/>
  <c r="T730" i="27"/>
  <c r="AD740" i="27"/>
  <c r="T721" i="27"/>
  <c r="AD731" i="27"/>
  <c r="AD749" i="27"/>
  <c r="T749" i="27" s="1"/>
  <c r="T739" i="27"/>
  <c r="T712" i="27"/>
  <c r="AD722" i="27"/>
  <c r="G102"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6" i="18"/>
  <c r="L688" i="18"/>
  <c r="K688" i="18"/>
  <c r="K712" i="18"/>
  <c r="L736" i="18"/>
  <c r="M688" i="18"/>
  <c r="M712" i="18"/>
  <c r="L712" i="18"/>
  <c r="M736" i="18"/>
  <c r="W22" i="17"/>
  <c r="I100" i="17"/>
  <c r="X22" i="17"/>
  <c r="H99" i="17"/>
  <c r="Y22" i="17"/>
  <c r="T355" i="18"/>
  <c r="T356" i="18" s="1"/>
  <c r="S356" i="18"/>
  <c r="Z163" i="1"/>
  <c r="X163" i="1"/>
  <c r="V163" i="1"/>
  <c r="T163" i="1"/>
  <c r="R163" i="1"/>
  <c r="P163" i="1"/>
  <c r="N163" i="1"/>
  <c r="L163" i="1"/>
  <c r="J163"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5" i="18"/>
  <c r="L715" i="18"/>
  <c r="M715" i="18"/>
  <c r="K691" i="18"/>
  <c r="M691" i="18"/>
  <c r="L691" i="18"/>
  <c r="M739" i="18"/>
  <c r="L739" i="18"/>
  <c r="K739" i="18"/>
  <c r="O100" i="17"/>
  <c r="V22" i="17"/>
  <c r="AC22" i="17"/>
  <c r="J141" i="1"/>
  <c r="K141" i="1"/>
  <c r="L141" i="1"/>
  <c r="M141" i="1"/>
  <c r="N141" i="1"/>
  <c r="O141" i="1"/>
  <c r="P141" i="1"/>
  <c r="Q141" i="1"/>
  <c r="I141"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8" i="18"/>
  <c r="L742" i="18"/>
  <c r="M742" i="18"/>
  <c r="K694" i="18"/>
  <c r="M718" i="18"/>
  <c r="L694" i="18"/>
  <c r="K742" i="18"/>
  <c r="M694" i="18"/>
  <c r="K718"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7" i="18"/>
  <c r="M697" i="18"/>
  <c r="M745" i="18"/>
  <c r="K745" i="18"/>
  <c r="L745" i="18"/>
  <c r="L697" i="18"/>
  <c r="K721" i="18"/>
  <c r="M721" i="18"/>
  <c r="L721" i="18"/>
  <c r="M200" i="1"/>
  <c r="N200" i="1"/>
  <c r="O200" i="1"/>
  <c r="L200" i="1"/>
  <c r="M218" i="1"/>
  <c r="N218" i="1"/>
  <c r="O218" i="1"/>
  <c r="L218" i="1"/>
  <c r="H356" i="1"/>
  <c r="H357" i="1"/>
  <c r="H358" i="1"/>
  <c r="H354" i="1"/>
  <c r="H355"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29" i="1" a="1"/>
  <c r="M229" i="1" s="1"/>
  <c r="M221" i="1" a="1"/>
  <c r="M221" i="1" s="1"/>
  <c r="M220" i="1" a="1"/>
  <c r="M220" i="1" s="1"/>
  <c r="M226" i="1" a="1"/>
  <c r="M226" i="1" s="1"/>
  <c r="M227" i="1" a="1"/>
  <c r="M227" i="1" s="1"/>
  <c r="M225" i="1" a="1"/>
  <c r="M225" i="1" s="1"/>
  <c r="M222" i="1" a="1"/>
  <c r="M222" i="1" s="1"/>
  <c r="M223" i="1" a="1"/>
  <c r="M223" i="1" s="1"/>
  <c r="M224" i="1" a="1"/>
  <c r="M224" i="1" s="1"/>
  <c r="M228" i="1" a="1"/>
  <c r="M228" i="1" s="1"/>
  <c r="L211" i="1" a="1"/>
  <c r="L211" i="1" s="1"/>
  <c r="L203" i="1" a="1"/>
  <c r="L203" i="1" s="1"/>
  <c r="L210" i="1" a="1"/>
  <c r="L210" i="1" s="1"/>
  <c r="L205" i="1" a="1"/>
  <c r="L205" i="1" s="1"/>
  <c r="L208" i="1" a="1"/>
  <c r="L208" i="1" s="1"/>
  <c r="L202" i="1" a="1"/>
  <c r="L202" i="1" s="1"/>
  <c r="L206" i="1" a="1"/>
  <c r="L206" i="1" s="1"/>
  <c r="L209" i="1" a="1"/>
  <c r="L209" i="1" s="1"/>
  <c r="L204" i="1" a="1"/>
  <c r="L204" i="1" s="1"/>
  <c r="L207" i="1" a="1"/>
  <c r="L207" i="1" s="1"/>
  <c r="N229" i="1" a="1"/>
  <c r="N229" i="1" s="1"/>
  <c r="N221" i="1" a="1"/>
  <c r="N221" i="1" s="1"/>
  <c r="N222" i="1" a="1"/>
  <c r="N222" i="1" s="1"/>
  <c r="N224" i="1" a="1"/>
  <c r="N224" i="1" s="1"/>
  <c r="N223" i="1" a="1"/>
  <c r="N223" i="1" s="1"/>
  <c r="N220" i="1" a="1"/>
  <c r="N220" i="1" s="1"/>
  <c r="N228" i="1" a="1"/>
  <c r="N228" i="1" s="1"/>
  <c r="N225" i="1" a="1"/>
  <c r="N225" i="1" s="1"/>
  <c r="N227" i="1" a="1"/>
  <c r="N227" i="1" s="1"/>
  <c r="N226" i="1" a="1"/>
  <c r="N226" i="1" s="1"/>
  <c r="N211" i="1" a="1"/>
  <c r="N211" i="1" s="1"/>
  <c r="N203" i="1" a="1"/>
  <c r="N203" i="1" s="1"/>
  <c r="N208" i="1" a="1"/>
  <c r="N208" i="1" s="1"/>
  <c r="N202" i="1" a="1"/>
  <c r="N202" i="1" s="1"/>
  <c r="N206" i="1" a="1"/>
  <c r="N206" i="1" s="1"/>
  <c r="N209" i="1" a="1"/>
  <c r="N209" i="1" s="1"/>
  <c r="N204" i="1" a="1"/>
  <c r="N204" i="1" s="1"/>
  <c r="N207" i="1" a="1"/>
  <c r="N207" i="1" s="1"/>
  <c r="N210" i="1" a="1"/>
  <c r="N210" i="1" s="1"/>
  <c r="N205" i="1" a="1"/>
  <c r="N205" i="1" s="1"/>
  <c r="M211" i="1" a="1"/>
  <c r="M211" i="1" s="1"/>
  <c r="M203" i="1" a="1"/>
  <c r="M203" i="1" s="1"/>
  <c r="M205" i="1" a="1"/>
  <c r="M205" i="1" s="1"/>
  <c r="M208" i="1" a="1"/>
  <c r="M208" i="1" s="1"/>
  <c r="M202" i="1" a="1"/>
  <c r="M202" i="1" s="1"/>
  <c r="M206" i="1" a="1"/>
  <c r="M206" i="1" s="1"/>
  <c r="M209" i="1" a="1"/>
  <c r="M209" i="1" s="1"/>
  <c r="M204" i="1" a="1"/>
  <c r="M204" i="1" s="1"/>
  <c r="M207" i="1" a="1"/>
  <c r="M207" i="1" s="1"/>
  <c r="M210" i="1" a="1"/>
  <c r="M210" i="1" s="1"/>
  <c r="O203" i="1" a="1"/>
  <c r="O203" i="1" s="1"/>
  <c r="O202" i="1" a="1"/>
  <c r="O202" i="1" s="1"/>
  <c r="O206" i="1" a="1"/>
  <c r="O206" i="1" s="1"/>
  <c r="O209" i="1" a="1"/>
  <c r="O209" i="1" s="1"/>
  <c r="O204" i="1" a="1"/>
  <c r="O204" i="1" s="1"/>
  <c r="O207" i="1" a="1"/>
  <c r="O207" i="1" s="1"/>
  <c r="O210" i="1" a="1"/>
  <c r="O210" i="1" s="1"/>
  <c r="O205" i="1" a="1"/>
  <c r="O205" i="1" s="1"/>
  <c r="O208" i="1" a="1"/>
  <c r="O208" i="1" s="1"/>
  <c r="L229" i="1" a="1"/>
  <c r="L229" i="1" s="1"/>
  <c r="L221" i="1" a="1"/>
  <c r="L221" i="1" s="1"/>
  <c r="L224" i="1" a="1"/>
  <c r="L224" i="1" s="1"/>
  <c r="L222" i="1" a="1"/>
  <c r="L222" i="1" s="1"/>
  <c r="L225" i="1" a="1"/>
  <c r="L225" i="1" s="1"/>
  <c r="L228" i="1" a="1"/>
  <c r="L228" i="1" s="1"/>
  <c r="L226" i="1" a="1"/>
  <c r="L226" i="1" s="1"/>
  <c r="L220" i="1" a="1"/>
  <c r="L220" i="1" s="1"/>
  <c r="L223" i="1" a="1"/>
  <c r="L223" i="1" s="1"/>
  <c r="L227" i="1" a="1"/>
  <c r="L227" i="1" s="1"/>
  <c r="O229" i="1" a="1"/>
  <c r="O229" i="1" s="1"/>
  <c r="O221" i="1" a="1"/>
  <c r="O221" i="1" s="1"/>
  <c r="O226" i="1" a="1"/>
  <c r="O226" i="1" s="1"/>
  <c r="O224" i="1" a="1"/>
  <c r="O224" i="1" s="1"/>
  <c r="O222" i="1" a="1"/>
  <c r="O222" i="1" s="1"/>
  <c r="O223" i="1" a="1"/>
  <c r="O223" i="1" s="1"/>
  <c r="O220" i="1" a="1"/>
  <c r="O220" i="1" s="1"/>
  <c r="O225" i="1" a="1"/>
  <c r="O225" i="1" s="1"/>
  <c r="O227" i="1" a="1"/>
  <c r="O227" i="1" s="1"/>
  <c r="O228" i="1" a="1"/>
  <c r="O228" i="1" s="1"/>
  <c r="AD31" i="17"/>
  <c r="AP158" i="18"/>
  <c r="AP161" i="18"/>
  <c r="AP163" i="18"/>
  <c r="AP156" i="18"/>
  <c r="AP162" i="18"/>
  <c r="AP164" i="18"/>
  <c r="AP157" i="18"/>
  <c r="AP159" i="18"/>
  <c r="AP155" i="18"/>
  <c r="AP160" i="18"/>
  <c r="S200" i="1"/>
  <c r="W200" i="1" s="1"/>
  <c r="O211" i="1" a="1"/>
  <c r="O211" i="1" s="1"/>
  <c r="O103" i="17"/>
  <c r="K748" i="18"/>
  <c r="M748" i="18"/>
  <c r="K724" i="18"/>
  <c r="M724" i="18"/>
  <c r="M700" i="18"/>
  <c r="L700" i="18"/>
  <c r="L724" i="18"/>
  <c r="L748" i="18"/>
  <c r="K700" i="18"/>
  <c r="Q218" i="1"/>
  <c r="P200" i="1"/>
  <c r="L201" i="1" a="1"/>
  <c r="L201" i="1" s="1"/>
  <c r="O201" i="1" a="1"/>
  <c r="O201" i="1" s="1"/>
  <c r="R200" i="1"/>
  <c r="N201" i="1" a="1"/>
  <c r="N201" i="1" s="1"/>
  <c r="P218" i="1"/>
  <c r="Q200" i="1"/>
  <c r="M201" i="1" a="1"/>
  <c r="M201" i="1" s="1"/>
  <c r="S218" i="1"/>
  <c r="R218" i="1"/>
  <c r="M182" i="1"/>
  <c r="N182" i="1"/>
  <c r="O182" i="1"/>
  <c r="L182" i="1"/>
  <c r="T33" i="28" l="1"/>
  <c r="T33" i="9"/>
  <c r="T33" i="27"/>
  <c r="T31" i="28"/>
  <c r="T26" i="28"/>
  <c r="T24" i="28"/>
  <c r="T28" i="28"/>
  <c r="T29" i="28"/>
  <c r="T32" i="28"/>
  <c r="T30" i="28"/>
  <c r="S201" i="1" a="1"/>
  <c r="S201" i="1" s="1"/>
  <c r="T25" i="28"/>
  <c r="W211" i="1" a="1"/>
  <c r="W211" i="1" s="1"/>
  <c r="W203" i="1" a="1"/>
  <c r="W203" i="1" s="1"/>
  <c r="W202" i="1" a="1"/>
  <c r="W202" i="1" s="1"/>
  <c r="W206" i="1" a="1"/>
  <c r="W206" i="1" s="1"/>
  <c r="W209" i="1" a="1"/>
  <c r="W209" i="1" s="1"/>
  <c r="W204" i="1" a="1"/>
  <c r="W204" i="1" s="1"/>
  <c r="W207" i="1" a="1"/>
  <c r="W207" i="1" s="1"/>
  <c r="W210" i="1" a="1"/>
  <c r="W210" i="1" s="1"/>
  <c r="W205" i="1" a="1"/>
  <c r="W205" i="1" s="1"/>
  <c r="W208" i="1" a="1"/>
  <c r="W208" i="1" s="1"/>
  <c r="R211" i="1" a="1"/>
  <c r="R211" i="1" s="1"/>
  <c r="R203" i="1" a="1"/>
  <c r="R203" i="1" s="1"/>
  <c r="R204" i="1" a="1"/>
  <c r="R204" i="1" s="1"/>
  <c r="R207" i="1" a="1"/>
  <c r="R207" i="1" s="1"/>
  <c r="R210" i="1" a="1"/>
  <c r="R210" i="1" s="1"/>
  <c r="R205" i="1" a="1"/>
  <c r="R205" i="1" s="1"/>
  <c r="R208" i="1" a="1"/>
  <c r="R208" i="1" s="1"/>
  <c r="R202" i="1" a="1"/>
  <c r="R202" i="1" s="1"/>
  <c r="R206" i="1" a="1"/>
  <c r="R206" i="1" s="1"/>
  <c r="R209" i="1" a="1"/>
  <c r="R209" i="1" s="1"/>
  <c r="Q229" i="1" a="1"/>
  <c r="Q229" i="1" s="1"/>
  <c r="Q221" i="1" a="1"/>
  <c r="Q221" i="1" s="1"/>
  <c r="Q226" i="1" a="1"/>
  <c r="Q226" i="1" s="1"/>
  <c r="Q225" i="1" a="1"/>
  <c r="Q225" i="1" s="1"/>
  <c r="Q220" i="1" a="1"/>
  <c r="Q220" i="1" s="1"/>
  <c r="Q222" i="1" a="1"/>
  <c r="Q222" i="1" s="1"/>
  <c r="Q227" i="1" a="1"/>
  <c r="Q227" i="1" s="1"/>
  <c r="Q228" i="1" a="1"/>
  <c r="Q228" i="1" s="1"/>
  <c r="Q223" i="1" a="1"/>
  <c r="Q223" i="1" s="1"/>
  <c r="Q224" i="1" a="1"/>
  <c r="Q224" i="1" s="1"/>
  <c r="Q211" i="1" a="1"/>
  <c r="Q211" i="1" s="1"/>
  <c r="Q203" i="1" a="1"/>
  <c r="Q203" i="1" s="1"/>
  <c r="Q209" i="1" a="1"/>
  <c r="Q209" i="1" s="1"/>
  <c r="Q204" i="1" a="1"/>
  <c r="Q204" i="1" s="1"/>
  <c r="Q207" i="1" a="1"/>
  <c r="Q207" i="1" s="1"/>
  <c r="Q210" i="1" a="1"/>
  <c r="Q210" i="1" s="1"/>
  <c r="Q205" i="1" a="1"/>
  <c r="Q205" i="1" s="1"/>
  <c r="Q208" i="1" a="1"/>
  <c r="Q208" i="1" s="1"/>
  <c r="Q202" i="1" a="1"/>
  <c r="Q202" i="1" s="1"/>
  <c r="Q206" i="1" a="1"/>
  <c r="Q206" i="1" s="1"/>
  <c r="L193" i="1" a="1"/>
  <c r="L193" i="1" s="1"/>
  <c r="L185" i="1" a="1"/>
  <c r="L185" i="1" s="1"/>
  <c r="L192" i="1" a="1"/>
  <c r="L192" i="1" s="1"/>
  <c r="L187" i="1" a="1"/>
  <c r="L187" i="1" s="1"/>
  <c r="L190" i="1" a="1"/>
  <c r="L190" i="1" s="1"/>
  <c r="L184" i="1" a="1"/>
  <c r="L184" i="1" s="1"/>
  <c r="L188" i="1" a="1"/>
  <c r="L188" i="1" s="1"/>
  <c r="L191" i="1" a="1"/>
  <c r="L191" i="1" s="1"/>
  <c r="L189" i="1" a="1"/>
  <c r="L189" i="1" s="1"/>
  <c r="L186" i="1" a="1"/>
  <c r="L186" i="1" s="1"/>
  <c r="R229" i="1" a="1"/>
  <c r="R229" i="1" s="1"/>
  <c r="R221" i="1" a="1"/>
  <c r="R221" i="1" s="1"/>
  <c r="R226" i="1" a="1"/>
  <c r="R226" i="1" s="1"/>
  <c r="R223" i="1" a="1"/>
  <c r="R223" i="1" s="1"/>
  <c r="R227" i="1" a="1"/>
  <c r="R227" i="1" s="1"/>
  <c r="R220" i="1" a="1"/>
  <c r="R220" i="1" s="1"/>
  <c r="R224" i="1" a="1"/>
  <c r="R224" i="1" s="1"/>
  <c r="R222" i="1" a="1"/>
  <c r="R222" i="1" s="1"/>
  <c r="R228" i="1" a="1"/>
  <c r="R228" i="1" s="1"/>
  <c r="R225" i="1" a="1"/>
  <c r="R225" i="1" s="1"/>
  <c r="P229" i="1" a="1"/>
  <c r="P229" i="1" s="1"/>
  <c r="P221" i="1" a="1"/>
  <c r="P221" i="1" s="1"/>
  <c r="P225" i="1" a="1"/>
  <c r="P225" i="1" s="1"/>
  <c r="P224" i="1" a="1"/>
  <c r="P224" i="1" s="1"/>
  <c r="P222" i="1" a="1"/>
  <c r="P222" i="1" s="1"/>
  <c r="P227" i="1" a="1"/>
  <c r="P227" i="1" s="1"/>
  <c r="P228" i="1" a="1"/>
  <c r="P228" i="1" s="1"/>
  <c r="P226" i="1" a="1"/>
  <c r="P226" i="1" s="1"/>
  <c r="P220" i="1" a="1"/>
  <c r="P220" i="1" s="1"/>
  <c r="P223" i="1" a="1"/>
  <c r="P223" i="1" s="1"/>
  <c r="S211" i="1" a="1"/>
  <c r="S211" i="1" s="1"/>
  <c r="S203" i="1" a="1"/>
  <c r="S203" i="1" s="1"/>
  <c r="S207" i="1" a="1"/>
  <c r="S207" i="1" s="1"/>
  <c r="S210" i="1" a="1"/>
  <c r="S210" i="1" s="1"/>
  <c r="S205" i="1" a="1"/>
  <c r="S205" i="1" s="1"/>
  <c r="S208" i="1" a="1"/>
  <c r="S208" i="1" s="1"/>
  <c r="S202" i="1" a="1"/>
  <c r="S202" i="1" s="1"/>
  <c r="S206" i="1" a="1"/>
  <c r="S206" i="1" s="1"/>
  <c r="S209" i="1" a="1"/>
  <c r="S209" i="1" s="1"/>
  <c r="S204" i="1" a="1"/>
  <c r="S204" i="1" s="1"/>
  <c r="M193" i="1" a="1"/>
  <c r="M193" i="1" s="1"/>
  <c r="M185" i="1" a="1"/>
  <c r="M185" i="1" s="1"/>
  <c r="M187" i="1" a="1"/>
  <c r="M187" i="1" s="1"/>
  <c r="M192" i="1" a="1"/>
  <c r="M192" i="1" s="1"/>
  <c r="M190" i="1" a="1"/>
  <c r="M190" i="1" s="1"/>
  <c r="M184" i="1" a="1"/>
  <c r="M184" i="1" s="1"/>
  <c r="M188" i="1" a="1"/>
  <c r="M188" i="1" s="1"/>
  <c r="M191" i="1" a="1"/>
  <c r="M191" i="1" s="1"/>
  <c r="M186" i="1" a="1"/>
  <c r="M186" i="1" s="1"/>
  <c r="M189" i="1" a="1"/>
  <c r="M189" i="1" s="1"/>
  <c r="S229" i="1" a="1"/>
  <c r="S229" i="1" s="1"/>
  <c r="S221" i="1" a="1"/>
  <c r="S221" i="1" s="1"/>
  <c r="S226" i="1" a="1"/>
  <c r="S226" i="1" s="1"/>
  <c r="S224" i="1" a="1"/>
  <c r="S224" i="1" s="1"/>
  <c r="S227" i="1" a="1"/>
  <c r="S227" i="1" s="1"/>
  <c r="S220" i="1" a="1"/>
  <c r="S220" i="1" s="1"/>
  <c r="S225" i="1" a="1"/>
  <c r="S225" i="1" s="1"/>
  <c r="S223" i="1" a="1"/>
  <c r="S223" i="1" s="1"/>
  <c r="S222" i="1" a="1"/>
  <c r="S222" i="1" s="1"/>
  <c r="S228" i="1" a="1"/>
  <c r="S228" i="1" s="1"/>
  <c r="P211" i="1" a="1"/>
  <c r="P211" i="1" s="1"/>
  <c r="P203" i="1" a="1"/>
  <c r="P203" i="1" s="1"/>
  <c r="P206" i="1" a="1"/>
  <c r="P206" i="1" s="1"/>
  <c r="P209" i="1" a="1"/>
  <c r="P209" i="1" s="1"/>
  <c r="P204" i="1" a="1"/>
  <c r="P204" i="1" s="1"/>
  <c r="P207" i="1" a="1"/>
  <c r="P207" i="1" s="1"/>
  <c r="P210" i="1" a="1"/>
  <c r="P210" i="1" s="1"/>
  <c r="P205" i="1" a="1"/>
  <c r="P205" i="1" s="1"/>
  <c r="P208" i="1" a="1"/>
  <c r="P208" i="1" s="1"/>
  <c r="P202" i="1" a="1"/>
  <c r="P202" i="1" s="1"/>
  <c r="O185" i="1" a="1"/>
  <c r="O185" i="1" s="1"/>
  <c r="O184" i="1" a="1"/>
  <c r="O184" i="1" s="1"/>
  <c r="O188" i="1" a="1"/>
  <c r="O188" i="1" s="1"/>
  <c r="O191" i="1" a="1"/>
  <c r="O191" i="1" s="1"/>
  <c r="O186" i="1" a="1"/>
  <c r="O186" i="1" s="1"/>
  <c r="O189" i="1" a="1"/>
  <c r="O189" i="1" s="1"/>
  <c r="O190" i="1" a="1"/>
  <c r="O190" i="1" s="1"/>
  <c r="O192" i="1" a="1"/>
  <c r="O192" i="1" s="1"/>
  <c r="O187" i="1" a="1"/>
  <c r="O187" i="1" s="1"/>
  <c r="N193" i="1" a="1"/>
  <c r="N193" i="1" s="1"/>
  <c r="N185" i="1" a="1"/>
  <c r="N185" i="1" s="1"/>
  <c r="N190" i="1" a="1"/>
  <c r="N190" i="1" s="1"/>
  <c r="N184" i="1" a="1"/>
  <c r="N184" i="1" s="1"/>
  <c r="N188" i="1" a="1"/>
  <c r="N188" i="1" s="1"/>
  <c r="N191" i="1" a="1"/>
  <c r="N191" i="1" s="1"/>
  <c r="N186" i="1" a="1"/>
  <c r="N186" i="1" s="1"/>
  <c r="N189" i="1" a="1"/>
  <c r="N189" i="1" s="1"/>
  <c r="N192" i="1" a="1"/>
  <c r="N192" i="1" s="1"/>
  <c r="N187" i="1" a="1"/>
  <c r="N187" i="1" s="1"/>
  <c r="S182" i="1"/>
  <c r="O193" i="1" a="1"/>
  <c r="O193" i="1" s="1"/>
  <c r="O183" i="1" a="1"/>
  <c r="O183" i="1" s="1"/>
  <c r="V218" i="1"/>
  <c r="V200" i="1"/>
  <c r="R201" i="1" a="1"/>
  <c r="R201" i="1" s="1"/>
  <c r="R182" i="1"/>
  <c r="N183" i="1" a="1"/>
  <c r="N183" i="1" s="1"/>
  <c r="U218" i="1"/>
  <c r="Q182" i="1"/>
  <c r="M183" i="1" a="1"/>
  <c r="M183" i="1" s="1"/>
  <c r="T218" i="1"/>
  <c r="T200" i="1"/>
  <c r="P201" i="1" a="1"/>
  <c r="P201" i="1" s="1"/>
  <c r="U200" i="1"/>
  <c r="Q201" i="1" a="1"/>
  <c r="Q201" i="1" s="1"/>
  <c r="P182" i="1"/>
  <c r="L183" i="1" a="1"/>
  <c r="L183" i="1" s="1"/>
  <c r="W218" i="1"/>
  <c r="AA200" i="1"/>
  <c r="W201" i="1" a="1"/>
  <c r="W201" i="1" s="1"/>
  <c r="S183" i="1" l="1" a="1"/>
  <c r="S183" i="1" s="1"/>
  <c r="W182" i="1"/>
  <c r="W186" i="1" s="1" a="1"/>
  <c r="W186" i="1" s="1"/>
  <c r="AA211" i="1" a="1"/>
  <c r="AA211" i="1" s="1"/>
  <c r="AA203" i="1" a="1"/>
  <c r="AA203" i="1" s="1"/>
  <c r="AA207" i="1" a="1"/>
  <c r="AA207" i="1" s="1"/>
  <c r="AA210" i="1" a="1"/>
  <c r="AA210" i="1" s="1"/>
  <c r="AA205" i="1" a="1"/>
  <c r="AA205" i="1" s="1"/>
  <c r="AA208" i="1" a="1"/>
  <c r="AA208" i="1" s="1"/>
  <c r="AA202" i="1" a="1"/>
  <c r="AA202" i="1" s="1"/>
  <c r="AA206" i="1" a="1"/>
  <c r="AA206" i="1" s="1"/>
  <c r="AA209" i="1" a="1"/>
  <c r="AA209" i="1" s="1"/>
  <c r="AA204" i="1" a="1"/>
  <c r="AA204" i="1" s="1"/>
  <c r="Q193" i="1" a="1"/>
  <c r="Q193" i="1" s="1"/>
  <c r="Q185" i="1" a="1"/>
  <c r="Q185" i="1" s="1"/>
  <c r="Q191" i="1" a="1"/>
  <c r="Q191" i="1" s="1"/>
  <c r="Q188" i="1" a="1"/>
  <c r="Q188" i="1" s="1"/>
  <c r="Q186" i="1" a="1"/>
  <c r="Q186" i="1" s="1"/>
  <c r="Q189" i="1" a="1"/>
  <c r="Q189" i="1" s="1"/>
  <c r="Q192" i="1" a="1"/>
  <c r="Q192" i="1" s="1"/>
  <c r="Q187" i="1" a="1"/>
  <c r="Q187" i="1" s="1"/>
  <c r="Q190" i="1" a="1"/>
  <c r="Q190" i="1" s="1"/>
  <c r="Q184" i="1" a="1"/>
  <c r="Q184" i="1" s="1"/>
  <c r="U211" i="1" a="1"/>
  <c r="U211" i="1" s="1"/>
  <c r="U203" i="1" a="1"/>
  <c r="U203" i="1" s="1"/>
  <c r="U205" i="1" a="1"/>
  <c r="U205" i="1" s="1"/>
  <c r="U208" i="1" a="1"/>
  <c r="U208" i="1" s="1"/>
  <c r="U202" i="1" a="1"/>
  <c r="U202" i="1" s="1"/>
  <c r="U206" i="1" a="1"/>
  <c r="U206" i="1" s="1"/>
  <c r="U209" i="1" a="1"/>
  <c r="U209" i="1" s="1"/>
  <c r="U204" i="1" a="1"/>
  <c r="U204" i="1" s="1"/>
  <c r="U207" i="1" a="1"/>
  <c r="U207" i="1" s="1"/>
  <c r="U210" i="1" a="1"/>
  <c r="U210" i="1" s="1"/>
  <c r="V211" i="1" a="1"/>
  <c r="V211" i="1" s="1"/>
  <c r="V203" i="1" a="1"/>
  <c r="V203" i="1" s="1"/>
  <c r="V208" i="1" a="1"/>
  <c r="V208" i="1" s="1"/>
  <c r="V202" i="1" a="1"/>
  <c r="V202" i="1" s="1"/>
  <c r="V206" i="1" a="1"/>
  <c r="V206" i="1" s="1"/>
  <c r="V209" i="1" a="1"/>
  <c r="V209" i="1" s="1"/>
  <c r="V204" i="1" a="1"/>
  <c r="V204" i="1" s="1"/>
  <c r="V207" i="1" a="1"/>
  <c r="V207" i="1" s="1"/>
  <c r="V210" i="1" a="1"/>
  <c r="V210" i="1" s="1"/>
  <c r="V205" i="1" a="1"/>
  <c r="V205" i="1" s="1"/>
  <c r="T229" i="1" a="1"/>
  <c r="T229" i="1" s="1"/>
  <c r="T221" i="1" a="1"/>
  <c r="T221" i="1" s="1"/>
  <c r="T222" i="1" a="1"/>
  <c r="T222" i="1" s="1"/>
  <c r="T224" i="1" a="1"/>
  <c r="T224" i="1" s="1"/>
  <c r="T227" i="1" a="1"/>
  <c r="T227" i="1" s="1"/>
  <c r="T223" i="1" a="1"/>
  <c r="T223" i="1" s="1"/>
  <c r="T228" i="1" a="1"/>
  <c r="T228" i="1" s="1"/>
  <c r="T225" i="1" a="1"/>
  <c r="T225" i="1" s="1"/>
  <c r="T226" i="1" a="1"/>
  <c r="T226" i="1" s="1"/>
  <c r="T220" i="1" a="1"/>
  <c r="T220" i="1" s="1"/>
  <c r="P193" i="1" a="1"/>
  <c r="P193" i="1" s="1"/>
  <c r="P185" i="1" a="1"/>
  <c r="P185" i="1" s="1"/>
  <c r="P188" i="1" a="1"/>
  <c r="P188" i="1" s="1"/>
  <c r="P191" i="1" a="1"/>
  <c r="P191" i="1" s="1"/>
  <c r="P186" i="1" a="1"/>
  <c r="P186" i="1" s="1"/>
  <c r="P189" i="1" a="1"/>
  <c r="P189" i="1" s="1"/>
  <c r="P192" i="1" a="1"/>
  <c r="P192" i="1" s="1"/>
  <c r="P187" i="1" a="1"/>
  <c r="P187" i="1" s="1"/>
  <c r="P190" i="1" a="1"/>
  <c r="P190" i="1" s="1"/>
  <c r="P184" i="1" a="1"/>
  <c r="P184" i="1" s="1"/>
  <c r="R193" i="1" a="1"/>
  <c r="R193" i="1" s="1"/>
  <c r="R185" i="1" a="1"/>
  <c r="R185" i="1" s="1"/>
  <c r="R186" i="1" a="1"/>
  <c r="R186" i="1" s="1"/>
  <c r="R189" i="1" a="1"/>
  <c r="R189" i="1" s="1"/>
  <c r="R192" i="1" a="1"/>
  <c r="R192" i="1" s="1"/>
  <c r="R191" i="1" a="1"/>
  <c r="R191" i="1" s="1"/>
  <c r="R187" i="1" a="1"/>
  <c r="R187" i="1" s="1"/>
  <c r="R190" i="1" a="1"/>
  <c r="R190" i="1" s="1"/>
  <c r="R184" i="1" a="1"/>
  <c r="R184" i="1" s="1"/>
  <c r="R188" i="1" a="1"/>
  <c r="R188" i="1" s="1"/>
  <c r="W188" i="1" a="1"/>
  <c r="W188" i="1" s="1"/>
  <c r="W191" i="1" a="1"/>
  <c r="W191" i="1" s="1"/>
  <c r="W229" i="1" a="1"/>
  <c r="W229" i="1" s="1"/>
  <c r="W221" i="1" a="1"/>
  <c r="W221" i="1" s="1"/>
  <c r="W224" i="1" a="1"/>
  <c r="W224" i="1" s="1"/>
  <c r="W228" i="1" a="1"/>
  <c r="W228" i="1" s="1"/>
  <c r="W227" i="1" a="1"/>
  <c r="W227" i="1" s="1"/>
  <c r="W220" i="1" a="1"/>
  <c r="W220" i="1" s="1"/>
  <c r="W225" i="1" a="1"/>
  <c r="W225" i="1" s="1"/>
  <c r="W222" i="1" a="1"/>
  <c r="W222" i="1" s="1"/>
  <c r="W226" i="1" a="1"/>
  <c r="W226" i="1" s="1"/>
  <c r="W223" i="1" a="1"/>
  <c r="W223" i="1" s="1"/>
  <c r="T211" i="1" a="1"/>
  <c r="T211" i="1" s="1"/>
  <c r="T203" i="1" a="1"/>
  <c r="T203" i="1" s="1"/>
  <c r="T210" i="1" a="1"/>
  <c r="T210" i="1" s="1"/>
  <c r="T205" i="1" a="1"/>
  <c r="T205" i="1" s="1"/>
  <c r="T208" i="1" a="1"/>
  <c r="T208" i="1" s="1"/>
  <c r="T202" i="1" a="1"/>
  <c r="T202" i="1" s="1"/>
  <c r="T206" i="1" a="1"/>
  <c r="T206" i="1" s="1"/>
  <c r="T209" i="1" a="1"/>
  <c r="T209" i="1" s="1"/>
  <c r="T204" i="1" a="1"/>
  <c r="T204" i="1" s="1"/>
  <c r="T207" i="1" a="1"/>
  <c r="T207" i="1" s="1"/>
  <c r="U229" i="1" a="1"/>
  <c r="U229" i="1" s="1"/>
  <c r="U221" i="1" a="1"/>
  <c r="U221" i="1" s="1"/>
  <c r="U228" i="1" a="1"/>
  <c r="U228" i="1" s="1"/>
  <c r="U225" i="1" a="1"/>
  <c r="U225" i="1" s="1"/>
  <c r="U226" i="1" a="1"/>
  <c r="U226" i="1" s="1"/>
  <c r="U220" i="1" a="1"/>
  <c r="U220" i="1" s="1"/>
  <c r="U227" i="1" a="1"/>
  <c r="U227" i="1" s="1"/>
  <c r="U222" i="1" a="1"/>
  <c r="U222" i="1" s="1"/>
  <c r="U224" i="1" a="1"/>
  <c r="U224" i="1" s="1"/>
  <c r="U223" i="1" a="1"/>
  <c r="U223" i="1" s="1"/>
  <c r="S193" i="1" a="1"/>
  <c r="S193" i="1" s="1"/>
  <c r="S185" i="1" a="1"/>
  <c r="S185" i="1" s="1"/>
  <c r="S189" i="1" a="1"/>
  <c r="S189" i="1" s="1"/>
  <c r="S192" i="1" a="1"/>
  <c r="S192" i="1" s="1"/>
  <c r="S187" i="1" a="1"/>
  <c r="S187" i="1" s="1"/>
  <c r="S190" i="1" a="1"/>
  <c r="S190" i="1" s="1"/>
  <c r="S184" i="1" a="1"/>
  <c r="S184" i="1" s="1"/>
  <c r="S188" i="1" a="1"/>
  <c r="S188" i="1" s="1"/>
  <c r="S191" i="1" a="1"/>
  <c r="S191" i="1" s="1"/>
  <c r="S186" i="1" a="1"/>
  <c r="S186" i="1" s="1"/>
  <c r="V229" i="1" a="1"/>
  <c r="V229" i="1" s="1"/>
  <c r="V221" i="1" a="1"/>
  <c r="V221" i="1" s="1"/>
  <c r="V220" i="1" a="1"/>
  <c r="V220" i="1" s="1"/>
  <c r="V223" i="1" a="1"/>
  <c r="V223" i="1" s="1"/>
  <c r="V227" i="1" a="1"/>
  <c r="V227" i="1" s="1"/>
  <c r="V224" i="1" a="1"/>
  <c r="V224" i="1" s="1"/>
  <c r="V222" i="1" a="1"/>
  <c r="V222" i="1" s="1"/>
  <c r="V226" i="1" a="1"/>
  <c r="V226" i="1" s="1"/>
  <c r="V228" i="1" a="1"/>
  <c r="V228" i="1" s="1"/>
  <c r="V225" i="1" a="1"/>
  <c r="V225" i="1" s="1"/>
  <c r="AE200" i="1"/>
  <c r="AA201" i="1" a="1"/>
  <c r="AA201" i="1" s="1"/>
  <c r="W183" i="1" a="1"/>
  <c r="W183" i="1" s="1"/>
  <c r="Y218" i="1"/>
  <c r="Y200" i="1"/>
  <c r="U201" i="1" a="1"/>
  <c r="U201" i="1" s="1"/>
  <c r="U182" i="1"/>
  <c r="Q183" i="1" a="1"/>
  <c r="Q183" i="1" s="1"/>
  <c r="Z218" i="1"/>
  <c r="T182" i="1"/>
  <c r="P183" i="1" a="1"/>
  <c r="P183" i="1" s="1"/>
  <c r="X218" i="1"/>
  <c r="Z200" i="1"/>
  <c r="V201" i="1" a="1"/>
  <c r="V201" i="1" s="1"/>
  <c r="AA218" i="1"/>
  <c r="X200" i="1"/>
  <c r="T201" i="1" a="1"/>
  <c r="T201" i="1" s="1"/>
  <c r="V182" i="1"/>
  <c r="R183" i="1" a="1"/>
  <c r="R183" i="1" s="1"/>
  <c r="AB823" i="18"/>
  <c r="AA823" i="18"/>
  <c r="Z823" i="18"/>
  <c r="Y823" i="18"/>
  <c r="Y822" i="18"/>
  <c r="C753" i="18"/>
  <c r="C752" i="18"/>
  <c r="C751" i="18"/>
  <c r="AA182" i="1" l="1"/>
  <c r="W184" i="1" a="1"/>
  <c r="W184" i="1" s="1"/>
  <c r="W190" i="1" a="1"/>
  <c r="W190" i="1" s="1"/>
  <c r="W185" i="1" a="1"/>
  <c r="W185" i="1" s="1"/>
  <c r="W187" i="1" a="1"/>
  <c r="W187" i="1" s="1"/>
  <c r="W193" i="1" a="1"/>
  <c r="W193" i="1" s="1"/>
  <c r="W192" i="1" a="1"/>
  <c r="W192" i="1" s="1"/>
  <c r="W189" i="1" a="1"/>
  <c r="W189" i="1" s="1"/>
  <c r="Y229" i="1" a="1"/>
  <c r="Y229" i="1" s="1"/>
  <c r="Y221" i="1" a="1"/>
  <c r="Y221" i="1" s="1"/>
  <c r="Y225" i="1" a="1"/>
  <c r="Y225" i="1" s="1"/>
  <c r="Y222" i="1" a="1"/>
  <c r="Y222" i="1" s="1"/>
  <c r="Y224" i="1" a="1"/>
  <c r="Y224" i="1" s="1"/>
  <c r="Y228" i="1" a="1"/>
  <c r="Y228" i="1" s="1"/>
  <c r="Y220" i="1" a="1"/>
  <c r="Y220" i="1" s="1"/>
  <c r="Y227" i="1" a="1"/>
  <c r="Y227" i="1" s="1"/>
  <c r="Y226" i="1" a="1"/>
  <c r="Y226" i="1" s="1"/>
  <c r="Y223" i="1" a="1"/>
  <c r="Y223" i="1" s="1"/>
  <c r="AA229" i="1" a="1"/>
  <c r="AA229" i="1" s="1"/>
  <c r="AA221" i="1" a="1"/>
  <c r="AA221" i="1" s="1"/>
  <c r="AA224" i="1" a="1"/>
  <c r="AA224" i="1" s="1"/>
  <c r="AA222" i="1" a="1"/>
  <c r="AA222" i="1" s="1"/>
  <c r="AA226" i="1" a="1"/>
  <c r="AA226" i="1" s="1"/>
  <c r="AA227" i="1" a="1"/>
  <c r="AA227" i="1" s="1"/>
  <c r="AA220" i="1" a="1"/>
  <c r="AA220" i="1" s="1"/>
  <c r="AA225" i="1" a="1"/>
  <c r="AA225" i="1" s="1"/>
  <c r="AA228" i="1" a="1"/>
  <c r="AA228" i="1" s="1"/>
  <c r="AA223" i="1" a="1"/>
  <c r="AA223" i="1" s="1"/>
  <c r="Z211" i="1" a="1"/>
  <c r="Z211" i="1" s="1"/>
  <c r="Z203" i="1" a="1"/>
  <c r="Z203" i="1" s="1"/>
  <c r="Z204" i="1" a="1"/>
  <c r="Z204" i="1" s="1"/>
  <c r="Z207" i="1" a="1"/>
  <c r="Z207" i="1" s="1"/>
  <c r="Z210" i="1" a="1"/>
  <c r="Z210" i="1" s="1"/>
  <c r="Z205" i="1" a="1"/>
  <c r="Z205" i="1" s="1"/>
  <c r="Z208" i="1" a="1"/>
  <c r="Z208" i="1" s="1"/>
  <c r="Z202" i="1" a="1"/>
  <c r="Z202" i="1" s="1"/>
  <c r="Z206" i="1" a="1"/>
  <c r="Z206" i="1" s="1"/>
  <c r="Z209" i="1" a="1"/>
  <c r="Z209" i="1" s="1"/>
  <c r="Z229" i="1" a="1"/>
  <c r="Z229" i="1" s="1"/>
  <c r="Z221" i="1" a="1"/>
  <c r="Z221" i="1" s="1"/>
  <c r="Z226" i="1" a="1"/>
  <c r="Z226" i="1" s="1"/>
  <c r="Z223" i="1" a="1"/>
  <c r="Z223" i="1" s="1"/>
  <c r="Z227" i="1" a="1"/>
  <c r="Z227" i="1" s="1"/>
  <c r="Z224" i="1" a="1"/>
  <c r="Z224" i="1" s="1"/>
  <c r="Z222" i="1" a="1"/>
  <c r="Z222" i="1" s="1"/>
  <c r="Z220" i="1" a="1"/>
  <c r="Z220" i="1" s="1"/>
  <c r="Z228" i="1" a="1"/>
  <c r="Z228" i="1" s="1"/>
  <c r="Z225" i="1" a="1"/>
  <c r="Z225" i="1" s="1"/>
  <c r="T193" i="1" a="1"/>
  <c r="T193" i="1" s="1"/>
  <c r="T185" i="1" a="1"/>
  <c r="T185" i="1" s="1"/>
  <c r="T192" i="1" a="1"/>
  <c r="T192" i="1" s="1"/>
  <c r="T187" i="1" a="1"/>
  <c r="T187" i="1" s="1"/>
  <c r="T189" i="1" a="1"/>
  <c r="T189" i="1" s="1"/>
  <c r="T190" i="1" a="1"/>
  <c r="T190" i="1" s="1"/>
  <c r="T184" i="1" a="1"/>
  <c r="T184" i="1" s="1"/>
  <c r="T188" i="1" a="1"/>
  <c r="T188" i="1" s="1"/>
  <c r="T191" i="1" a="1"/>
  <c r="T191" i="1" s="1"/>
  <c r="T186" i="1" a="1"/>
  <c r="T186" i="1" s="1"/>
  <c r="Y211" i="1" a="1"/>
  <c r="Y211" i="1" s="1"/>
  <c r="Y203" i="1" a="1"/>
  <c r="Y203" i="1" s="1"/>
  <c r="Y209" i="1" a="1"/>
  <c r="Y209" i="1" s="1"/>
  <c r="Y204" i="1" a="1"/>
  <c r="Y204" i="1" s="1"/>
  <c r="Y207" i="1" a="1"/>
  <c r="Y207" i="1" s="1"/>
  <c r="Y210" i="1" a="1"/>
  <c r="Y210" i="1" s="1"/>
  <c r="Y205" i="1" a="1"/>
  <c r="Y205" i="1" s="1"/>
  <c r="Y208" i="1" a="1"/>
  <c r="Y208" i="1" s="1"/>
  <c r="Y202" i="1" a="1"/>
  <c r="Y202" i="1" s="1"/>
  <c r="Y206" i="1" a="1"/>
  <c r="Y206" i="1" s="1"/>
  <c r="X211" i="1" a="1"/>
  <c r="X211" i="1" s="1"/>
  <c r="X203" i="1" a="1"/>
  <c r="X203" i="1" s="1"/>
  <c r="X206" i="1" a="1"/>
  <c r="X206" i="1" s="1"/>
  <c r="X209" i="1" a="1"/>
  <c r="X209" i="1" s="1"/>
  <c r="X204" i="1" a="1"/>
  <c r="X204" i="1" s="1"/>
  <c r="X207" i="1" a="1"/>
  <c r="X207" i="1" s="1"/>
  <c r="X210" i="1" a="1"/>
  <c r="X210" i="1" s="1"/>
  <c r="X205" i="1" a="1"/>
  <c r="X205" i="1" s="1"/>
  <c r="X208" i="1" a="1"/>
  <c r="X208" i="1" s="1"/>
  <c r="X202" i="1" a="1"/>
  <c r="X202" i="1" s="1"/>
  <c r="X229" i="1" a="1"/>
  <c r="X229" i="1" s="1"/>
  <c r="X221" i="1" a="1"/>
  <c r="X221" i="1" s="1"/>
  <c r="X222" i="1" a="1"/>
  <c r="X222" i="1" s="1"/>
  <c r="X224" i="1" a="1"/>
  <c r="X224" i="1" s="1"/>
  <c r="X227" i="1" a="1"/>
  <c r="X227" i="1" s="1"/>
  <c r="X223" i="1" a="1"/>
  <c r="X223" i="1" s="1"/>
  <c r="X228" i="1" a="1"/>
  <c r="X228" i="1" s="1"/>
  <c r="X225" i="1" a="1"/>
  <c r="X225" i="1" s="1"/>
  <c r="X226" i="1" a="1"/>
  <c r="X226" i="1" s="1"/>
  <c r="X220" i="1" a="1"/>
  <c r="X220" i="1" s="1"/>
  <c r="AE211" i="1" a="1"/>
  <c r="AE211" i="1" s="1"/>
  <c r="AE203" i="1" a="1"/>
  <c r="AE203" i="1" s="1"/>
  <c r="AE202" i="1" a="1"/>
  <c r="AE202" i="1" s="1"/>
  <c r="AE206" i="1" a="1"/>
  <c r="AE206" i="1" s="1"/>
  <c r="AE209" i="1" a="1"/>
  <c r="AE209" i="1" s="1"/>
  <c r="AE204" i="1" a="1"/>
  <c r="AE204" i="1" s="1"/>
  <c r="AE207" i="1" a="1"/>
  <c r="AE207" i="1" s="1"/>
  <c r="AE210" i="1" a="1"/>
  <c r="AE210" i="1" s="1"/>
  <c r="AE205" i="1" a="1"/>
  <c r="AE205" i="1" s="1"/>
  <c r="AE208" i="1" a="1"/>
  <c r="AE208" i="1" s="1"/>
  <c r="U193" i="1" a="1"/>
  <c r="U193" i="1" s="1"/>
  <c r="U185" i="1" a="1"/>
  <c r="U185" i="1" s="1"/>
  <c r="U187" i="1" a="1"/>
  <c r="U187" i="1" s="1"/>
  <c r="U190" i="1" a="1"/>
  <c r="U190" i="1" s="1"/>
  <c r="U192" i="1" a="1"/>
  <c r="U192" i="1" s="1"/>
  <c r="U184" i="1" a="1"/>
  <c r="U184" i="1" s="1"/>
  <c r="U188" i="1" a="1"/>
  <c r="U188" i="1" s="1"/>
  <c r="U191" i="1" a="1"/>
  <c r="U191" i="1" s="1"/>
  <c r="U186" i="1" a="1"/>
  <c r="U186" i="1" s="1"/>
  <c r="U189" i="1" a="1"/>
  <c r="U189" i="1" s="1"/>
  <c r="V193" i="1" a="1"/>
  <c r="V193" i="1" s="1"/>
  <c r="V185" i="1" a="1"/>
  <c r="V185" i="1" s="1"/>
  <c r="V190" i="1" a="1"/>
  <c r="V190" i="1" s="1"/>
  <c r="V184" i="1" a="1"/>
  <c r="V184" i="1" s="1"/>
  <c r="V188" i="1" a="1"/>
  <c r="V188" i="1" s="1"/>
  <c r="V191" i="1" a="1"/>
  <c r="V191" i="1" s="1"/>
  <c r="V186" i="1" a="1"/>
  <c r="V186" i="1" s="1"/>
  <c r="V189" i="1" a="1"/>
  <c r="V189" i="1" s="1"/>
  <c r="V192" i="1" a="1"/>
  <c r="V192" i="1" s="1"/>
  <c r="V187" i="1" a="1"/>
  <c r="V187" i="1" s="1"/>
  <c r="AA193" i="1" a="1"/>
  <c r="AA193" i="1" s="1"/>
  <c r="AA185" i="1" a="1"/>
  <c r="AA185" i="1" s="1"/>
  <c r="AA189" i="1" a="1"/>
  <c r="AA189" i="1" s="1"/>
  <c r="AA192" i="1" a="1"/>
  <c r="AA192" i="1" s="1"/>
  <c r="AA187" i="1" a="1"/>
  <c r="AA187" i="1" s="1"/>
  <c r="AA190" i="1" a="1"/>
  <c r="AA190" i="1" s="1"/>
  <c r="AA184" i="1" a="1"/>
  <c r="AA184" i="1" s="1"/>
  <c r="AA188" i="1" a="1"/>
  <c r="AA188" i="1" s="1"/>
  <c r="AA191" i="1" a="1"/>
  <c r="AA191" i="1" s="1"/>
  <c r="AA186" i="1" a="1"/>
  <c r="AA186" i="1" s="1"/>
  <c r="AE218" i="1"/>
  <c r="AD218" i="1"/>
  <c r="AE182" i="1"/>
  <c r="AA183" i="1" a="1"/>
  <c r="AA183" i="1" s="1"/>
  <c r="AB200" i="1"/>
  <c r="X201" i="1" a="1"/>
  <c r="X201" i="1" s="1"/>
  <c r="X182" i="1"/>
  <c r="T183" i="1" a="1"/>
  <c r="T183" i="1" s="1"/>
  <c r="AC218" i="1"/>
  <c r="Z182" i="1"/>
  <c r="V183" i="1" a="1"/>
  <c r="V183" i="1" s="1"/>
  <c r="AB218" i="1"/>
  <c r="AC200" i="1"/>
  <c r="Y201" i="1" a="1"/>
  <c r="Y201" i="1" s="1"/>
  <c r="AD200" i="1"/>
  <c r="Z201" i="1" a="1"/>
  <c r="Z201" i="1" s="1"/>
  <c r="Y182" i="1"/>
  <c r="U183" i="1" a="1"/>
  <c r="U183" i="1" s="1"/>
  <c r="AI200" i="1"/>
  <c r="AE201" i="1" a="1"/>
  <c r="AE201" i="1" s="1"/>
  <c r="AI211" i="1" l="1" a="1"/>
  <c r="AI211" i="1" s="1"/>
  <c r="AI203" i="1" a="1"/>
  <c r="AI203" i="1" s="1"/>
  <c r="AI207" i="1" a="1"/>
  <c r="AI207" i="1" s="1"/>
  <c r="AI210" i="1" a="1"/>
  <c r="AI210" i="1" s="1"/>
  <c r="AI205" i="1" a="1"/>
  <c r="AI205" i="1" s="1"/>
  <c r="AI208" i="1" a="1"/>
  <c r="AI208" i="1" s="1"/>
  <c r="AI202" i="1" a="1"/>
  <c r="AI202" i="1" s="1"/>
  <c r="AI206" i="1" a="1"/>
  <c r="AI206" i="1" s="1"/>
  <c r="AI209" i="1" a="1"/>
  <c r="AI209" i="1" s="1"/>
  <c r="AI204" i="1" a="1"/>
  <c r="AI204" i="1" s="1"/>
  <c r="X193" i="1" a="1"/>
  <c r="X193" i="1" s="1"/>
  <c r="X185" i="1" a="1"/>
  <c r="X185" i="1" s="1"/>
  <c r="X188" i="1" a="1"/>
  <c r="X188" i="1" s="1"/>
  <c r="X191" i="1" a="1"/>
  <c r="X191" i="1" s="1"/>
  <c r="X186" i="1" a="1"/>
  <c r="X186" i="1" s="1"/>
  <c r="X189" i="1" a="1"/>
  <c r="X189" i="1" s="1"/>
  <c r="X192" i="1" a="1"/>
  <c r="X192" i="1" s="1"/>
  <c r="X187" i="1" a="1"/>
  <c r="X187" i="1" s="1"/>
  <c r="X190" i="1" a="1"/>
  <c r="X190" i="1" s="1"/>
  <c r="X184" i="1" a="1"/>
  <c r="X184" i="1" s="1"/>
  <c r="AD229" i="1" a="1"/>
  <c r="AD229" i="1" s="1"/>
  <c r="AD221" i="1" a="1"/>
  <c r="AD221" i="1" s="1"/>
  <c r="AD226" i="1" a="1"/>
  <c r="AD226" i="1" s="1"/>
  <c r="AD220" i="1" a="1"/>
  <c r="AD220" i="1" s="1"/>
  <c r="AD223" i="1" a="1"/>
  <c r="AD223" i="1" s="1"/>
  <c r="AD227" i="1" a="1"/>
  <c r="AD227" i="1" s="1"/>
  <c r="AD224" i="1" a="1"/>
  <c r="AD224" i="1" s="1"/>
  <c r="AD222" i="1" a="1"/>
  <c r="AD222" i="1" s="1"/>
  <c r="AD228" i="1" a="1"/>
  <c r="AD228" i="1" s="1"/>
  <c r="AD225" i="1" a="1"/>
  <c r="AD225" i="1" s="1"/>
  <c r="AC211" i="1" a="1"/>
  <c r="AC211" i="1" s="1"/>
  <c r="AC203" i="1" a="1"/>
  <c r="AC203" i="1" s="1"/>
  <c r="AC205" i="1" a="1"/>
  <c r="AC205" i="1" s="1"/>
  <c r="AC208" i="1" a="1"/>
  <c r="AC208" i="1" s="1"/>
  <c r="AC202" i="1" a="1"/>
  <c r="AC202" i="1" s="1"/>
  <c r="AC206" i="1" a="1"/>
  <c r="AC206" i="1" s="1"/>
  <c r="AC209" i="1" a="1"/>
  <c r="AC209" i="1" s="1"/>
  <c r="AC204" i="1" a="1"/>
  <c r="AC204" i="1" s="1"/>
  <c r="AC207" i="1" a="1"/>
  <c r="AC207" i="1" s="1"/>
  <c r="AC210" i="1" a="1"/>
  <c r="AC210" i="1" s="1"/>
  <c r="AC229" i="1" a="1"/>
  <c r="AC229" i="1" s="1"/>
  <c r="AC221" i="1" a="1"/>
  <c r="AC221" i="1" s="1"/>
  <c r="AC224" i="1" a="1"/>
  <c r="AC224" i="1" s="1"/>
  <c r="AC228" i="1" a="1"/>
  <c r="AC228" i="1" s="1"/>
  <c r="AC226" i="1" a="1"/>
  <c r="AC226" i="1" s="1"/>
  <c r="AC225" i="1" a="1"/>
  <c r="AC225" i="1" s="1"/>
  <c r="AC223" i="1" a="1"/>
  <c r="AC223" i="1" s="1"/>
  <c r="AC222" i="1" a="1"/>
  <c r="AC222" i="1" s="1"/>
  <c r="AC220" i="1" a="1"/>
  <c r="AC220" i="1" s="1"/>
  <c r="AC227" i="1" a="1"/>
  <c r="AC227" i="1" s="1"/>
  <c r="AD211" i="1" a="1"/>
  <c r="AD211" i="1" s="1"/>
  <c r="AD203" i="1" a="1"/>
  <c r="AD203" i="1" s="1"/>
  <c r="AD208" i="1" a="1"/>
  <c r="AD208" i="1" s="1"/>
  <c r="AD202" i="1" a="1"/>
  <c r="AD202" i="1" s="1"/>
  <c r="AD206" i="1" a="1"/>
  <c r="AD206" i="1" s="1"/>
  <c r="AD209" i="1" a="1"/>
  <c r="AD209" i="1" s="1"/>
  <c r="AD204" i="1" a="1"/>
  <c r="AD204" i="1" s="1"/>
  <c r="AD207" i="1" a="1"/>
  <c r="AD207" i="1" s="1"/>
  <c r="AD210" i="1" a="1"/>
  <c r="AD210" i="1" s="1"/>
  <c r="AD205" i="1" a="1"/>
  <c r="AD205" i="1" s="1"/>
  <c r="AE193" i="1" a="1"/>
  <c r="AE193" i="1" s="1"/>
  <c r="AE185" i="1" a="1"/>
  <c r="AE185" i="1" s="1"/>
  <c r="AE184" i="1" a="1"/>
  <c r="AE184" i="1" s="1"/>
  <c r="AE188" i="1" a="1"/>
  <c r="AE188" i="1" s="1"/>
  <c r="AE190" i="1" a="1"/>
  <c r="AE190" i="1" s="1"/>
  <c r="AE191" i="1" a="1"/>
  <c r="AE191" i="1" s="1"/>
  <c r="AE186" i="1" a="1"/>
  <c r="AE186" i="1" s="1"/>
  <c r="AE189" i="1" a="1"/>
  <c r="AE189" i="1" s="1"/>
  <c r="AE192" i="1" a="1"/>
  <c r="AE192" i="1" s="1"/>
  <c r="AE187" i="1" a="1"/>
  <c r="AE187" i="1" s="1"/>
  <c r="Z193" i="1" a="1"/>
  <c r="Z193" i="1" s="1"/>
  <c r="Z185" i="1" a="1"/>
  <c r="Z185" i="1" s="1"/>
  <c r="Z186" i="1" a="1"/>
  <c r="Z186" i="1" s="1"/>
  <c r="Z189" i="1" a="1"/>
  <c r="Z189" i="1" s="1"/>
  <c r="Z192" i="1" a="1"/>
  <c r="Z192" i="1" s="1"/>
  <c r="Z187" i="1" a="1"/>
  <c r="Z187" i="1" s="1"/>
  <c r="Z190" i="1" a="1"/>
  <c r="Z190" i="1" s="1"/>
  <c r="Z191" i="1" a="1"/>
  <c r="Z191" i="1" s="1"/>
  <c r="Z184" i="1" a="1"/>
  <c r="Z184" i="1" s="1"/>
  <c r="Z188" i="1" a="1"/>
  <c r="Z188" i="1" s="1"/>
  <c r="AB229" i="1" a="1"/>
  <c r="AB229" i="1" s="1"/>
  <c r="AB221" i="1" a="1"/>
  <c r="AB221" i="1" s="1"/>
  <c r="AB222" i="1" a="1"/>
  <c r="AB222" i="1" s="1"/>
  <c r="AB225" i="1" a="1"/>
  <c r="AB225" i="1" s="1"/>
  <c r="AB227" i="1" a="1"/>
  <c r="AB227" i="1" s="1"/>
  <c r="AB223" i="1" a="1"/>
  <c r="AB223" i="1" s="1"/>
  <c r="AB224" i="1" a="1"/>
  <c r="AB224" i="1" s="1"/>
  <c r="AB228" i="1" a="1"/>
  <c r="AB228" i="1" s="1"/>
  <c r="AB226" i="1" a="1"/>
  <c r="AB226" i="1" s="1"/>
  <c r="AB220" i="1" a="1"/>
  <c r="AB220" i="1" s="1"/>
  <c r="Y193" i="1" a="1"/>
  <c r="Y193" i="1" s="1"/>
  <c r="Y185" i="1" a="1"/>
  <c r="Y185" i="1" s="1"/>
  <c r="Y191" i="1" a="1"/>
  <c r="Y191" i="1" s="1"/>
  <c r="Y186" i="1" a="1"/>
  <c r="Y186" i="1" s="1"/>
  <c r="Y189" i="1" a="1"/>
  <c r="Y189" i="1" s="1"/>
  <c r="Y188" i="1" a="1"/>
  <c r="Y188" i="1" s="1"/>
  <c r="Y192" i="1" a="1"/>
  <c r="Y192" i="1" s="1"/>
  <c r="Y187" i="1" a="1"/>
  <c r="Y187" i="1" s="1"/>
  <c r="Y190" i="1" a="1"/>
  <c r="Y190" i="1" s="1"/>
  <c r="Y184" i="1" a="1"/>
  <c r="Y184" i="1" s="1"/>
  <c r="AB211" i="1" a="1"/>
  <c r="AB211" i="1" s="1"/>
  <c r="AB203" i="1" a="1"/>
  <c r="AB203" i="1" s="1"/>
  <c r="AB210" i="1" a="1"/>
  <c r="AB210" i="1" s="1"/>
  <c r="AB205" i="1" a="1"/>
  <c r="AB205" i="1" s="1"/>
  <c r="AB208" i="1" a="1"/>
  <c r="AB208" i="1" s="1"/>
  <c r="AB202" i="1" a="1"/>
  <c r="AB202" i="1" s="1"/>
  <c r="AB206" i="1" a="1"/>
  <c r="AB206" i="1" s="1"/>
  <c r="AB209" i="1" a="1"/>
  <c r="AB209" i="1" s="1"/>
  <c r="AB204" i="1" a="1"/>
  <c r="AB204" i="1" s="1"/>
  <c r="AB207" i="1" a="1"/>
  <c r="AB207" i="1" s="1"/>
  <c r="AE229" i="1" a="1"/>
  <c r="AE229" i="1" s="1"/>
  <c r="AE221" i="1" a="1"/>
  <c r="AE221" i="1" s="1"/>
  <c r="AE224" i="1" a="1"/>
  <c r="AE224" i="1" s="1"/>
  <c r="AE228" i="1" a="1"/>
  <c r="AE228" i="1" s="1"/>
  <c r="AE226" i="1" a="1"/>
  <c r="AE226" i="1" s="1"/>
  <c r="AE227" i="1" a="1"/>
  <c r="AE227" i="1" s="1"/>
  <c r="AE220" i="1" a="1"/>
  <c r="AE220" i="1" s="1"/>
  <c r="AE225" i="1" a="1"/>
  <c r="AE225" i="1" s="1"/>
  <c r="AE222" i="1" a="1"/>
  <c r="AE222" i="1" s="1"/>
  <c r="AE223" i="1" a="1"/>
  <c r="AE223" i="1" s="1"/>
  <c r="AH200" i="1"/>
  <c r="AD201" i="1" a="1"/>
  <c r="AD201" i="1" s="1"/>
  <c r="AG218" i="1"/>
  <c r="AH218" i="1"/>
  <c r="AC182" i="1"/>
  <c r="Y183" i="1" a="1"/>
  <c r="Y183" i="1" s="1"/>
  <c r="AD182" i="1"/>
  <c r="Z183" i="1" a="1"/>
  <c r="Z183" i="1" s="1"/>
  <c r="AI182" i="1"/>
  <c r="AE183" i="1" a="1"/>
  <c r="AE183" i="1" s="1"/>
  <c r="AM200" i="1"/>
  <c r="AI201" i="1" a="1"/>
  <c r="AI201" i="1" s="1"/>
  <c r="AF218" i="1"/>
  <c r="AF200" i="1"/>
  <c r="AB201" i="1" a="1"/>
  <c r="AB201" i="1" s="1"/>
  <c r="AG200" i="1"/>
  <c r="AC201" i="1" a="1"/>
  <c r="AC201" i="1" s="1"/>
  <c r="AB182" i="1"/>
  <c r="X183" i="1" a="1"/>
  <c r="X183" i="1" s="1"/>
  <c r="AI218"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193" i="1" l="1" a="1"/>
  <c r="AD193" i="1" s="1"/>
  <c r="AD185" i="1" a="1"/>
  <c r="AD185" i="1" s="1"/>
  <c r="AD190" i="1" a="1"/>
  <c r="AD190" i="1" s="1"/>
  <c r="AD184" i="1" a="1"/>
  <c r="AD184" i="1" s="1"/>
  <c r="AD188" i="1" a="1"/>
  <c r="AD188" i="1" s="1"/>
  <c r="AD191" i="1" a="1"/>
  <c r="AD191" i="1" s="1"/>
  <c r="AD186" i="1" a="1"/>
  <c r="AD186" i="1" s="1"/>
  <c r="AD189" i="1" a="1"/>
  <c r="AD189" i="1" s="1"/>
  <c r="AD192" i="1" a="1"/>
  <c r="AD192" i="1" s="1"/>
  <c r="AD187" i="1" a="1"/>
  <c r="AD187" i="1" s="1"/>
  <c r="AG229" i="1" a="1"/>
  <c r="AG229" i="1" s="1"/>
  <c r="AG221" i="1" a="1"/>
  <c r="AG221" i="1" s="1"/>
  <c r="AG228" i="1" a="1"/>
  <c r="AG228" i="1" s="1"/>
  <c r="AG223" i="1" a="1"/>
  <c r="AG223" i="1" s="1"/>
  <c r="AG227" i="1" a="1"/>
  <c r="AG227" i="1" s="1"/>
  <c r="AG222" i="1" a="1"/>
  <c r="AG222" i="1" s="1"/>
  <c r="AG224" i="1" a="1"/>
  <c r="AG224" i="1" s="1"/>
  <c r="AG225" i="1" a="1"/>
  <c r="AG225" i="1" s="1"/>
  <c r="AG226" i="1" a="1"/>
  <c r="AG226" i="1" s="1"/>
  <c r="AG220" i="1" a="1"/>
  <c r="AG220" i="1" s="1"/>
  <c r="AI193" i="1" a="1"/>
  <c r="AI193" i="1" s="1"/>
  <c r="AI185" i="1" a="1"/>
  <c r="AI185" i="1" s="1"/>
  <c r="AI189" i="1" a="1"/>
  <c r="AI189" i="1" s="1"/>
  <c r="AI192" i="1" a="1"/>
  <c r="AI192" i="1" s="1"/>
  <c r="AI187" i="1" a="1"/>
  <c r="AI187" i="1" s="1"/>
  <c r="AI190" i="1" a="1"/>
  <c r="AI190" i="1" s="1"/>
  <c r="AI184" i="1" a="1"/>
  <c r="AI184" i="1" s="1"/>
  <c r="AI188" i="1" a="1"/>
  <c r="AI188" i="1" s="1"/>
  <c r="AI191" i="1" a="1"/>
  <c r="AI191" i="1" s="1"/>
  <c r="AI186" i="1" a="1"/>
  <c r="AI186" i="1" s="1"/>
  <c r="AG211" i="1" a="1"/>
  <c r="AG211" i="1" s="1"/>
  <c r="AG203" i="1" a="1"/>
  <c r="AG203" i="1" s="1"/>
  <c r="AG209" i="1" a="1"/>
  <c r="AG209" i="1" s="1"/>
  <c r="AG204" i="1" a="1"/>
  <c r="AG204" i="1" s="1"/>
  <c r="AG207" i="1" a="1"/>
  <c r="AG207" i="1" s="1"/>
  <c r="AG210" i="1" a="1"/>
  <c r="AG210" i="1" s="1"/>
  <c r="AG205" i="1" a="1"/>
  <c r="AG205" i="1" s="1"/>
  <c r="AG208" i="1" a="1"/>
  <c r="AG208" i="1" s="1"/>
  <c r="AG202" i="1" a="1"/>
  <c r="AG202" i="1" s="1"/>
  <c r="AG206" i="1" a="1"/>
  <c r="AG206" i="1" s="1"/>
  <c r="AH229" i="1" a="1"/>
  <c r="AH229" i="1" s="1"/>
  <c r="AH221" i="1" a="1"/>
  <c r="AH221" i="1" s="1"/>
  <c r="AH220" i="1" a="1"/>
  <c r="AH220" i="1" s="1"/>
  <c r="AH225" i="1" a="1"/>
  <c r="AH225" i="1" s="1"/>
  <c r="AH228" i="1" a="1"/>
  <c r="AH228" i="1" s="1"/>
  <c r="AH226" i="1" a="1"/>
  <c r="AH226" i="1" s="1"/>
  <c r="AH223" i="1" a="1"/>
  <c r="AH223" i="1" s="1"/>
  <c r="AH227" i="1" a="1"/>
  <c r="AH227" i="1" s="1"/>
  <c r="AH224" i="1" a="1"/>
  <c r="AH224" i="1" s="1"/>
  <c r="AH222" i="1" a="1"/>
  <c r="AH222" i="1" s="1"/>
  <c r="AI229" i="1" a="1"/>
  <c r="AI229" i="1" s="1"/>
  <c r="AI221" i="1" a="1"/>
  <c r="AI221" i="1" s="1"/>
  <c r="AI224" i="1" a="1"/>
  <c r="AI224" i="1" s="1"/>
  <c r="AI222" i="1" a="1"/>
  <c r="AI222" i="1" s="1"/>
  <c r="AI227" i="1" a="1"/>
  <c r="AI227" i="1" s="1"/>
  <c r="AI220" i="1" a="1"/>
  <c r="AI220" i="1" s="1"/>
  <c r="AI225" i="1" a="1"/>
  <c r="AI225" i="1" s="1"/>
  <c r="AI228" i="1" a="1"/>
  <c r="AI228" i="1" s="1"/>
  <c r="AI226" i="1" a="1"/>
  <c r="AI226" i="1" s="1"/>
  <c r="AI223" i="1" a="1"/>
  <c r="AI223" i="1" s="1"/>
  <c r="AM211" i="1" a="1"/>
  <c r="AM211" i="1" s="1"/>
  <c r="AM203" i="1" a="1"/>
  <c r="AM203" i="1" s="1"/>
  <c r="AM202" i="1" a="1"/>
  <c r="AM202" i="1" s="1"/>
  <c r="AM206" i="1" a="1"/>
  <c r="AM206" i="1" s="1"/>
  <c r="AM209" i="1" a="1"/>
  <c r="AM209" i="1" s="1"/>
  <c r="AM204" i="1" a="1"/>
  <c r="AM204" i="1" s="1"/>
  <c r="AM207" i="1" a="1"/>
  <c r="AM207" i="1" s="1"/>
  <c r="AM210" i="1" a="1"/>
  <c r="AM210" i="1" s="1"/>
  <c r="AM205" i="1" a="1"/>
  <c r="AM205" i="1" s="1"/>
  <c r="AM208" i="1" a="1"/>
  <c r="AM208" i="1" s="1"/>
  <c r="AF211" i="1" a="1"/>
  <c r="AF211" i="1" s="1"/>
  <c r="AF203" i="1" a="1"/>
  <c r="AF203" i="1" s="1"/>
  <c r="AF206" i="1" a="1"/>
  <c r="AF206" i="1" s="1"/>
  <c r="AF209" i="1" a="1"/>
  <c r="AF209" i="1" s="1"/>
  <c r="AF204" i="1" a="1"/>
  <c r="AF204" i="1" s="1"/>
  <c r="AF207" i="1" a="1"/>
  <c r="AF207" i="1" s="1"/>
  <c r="AF210" i="1" a="1"/>
  <c r="AF210" i="1" s="1"/>
  <c r="AF205" i="1" a="1"/>
  <c r="AF205" i="1" s="1"/>
  <c r="AF208" i="1" a="1"/>
  <c r="AF208" i="1" s="1"/>
  <c r="AF202" i="1" a="1"/>
  <c r="AF202" i="1" s="1"/>
  <c r="AB193" i="1" a="1"/>
  <c r="AB193" i="1" s="1"/>
  <c r="AB185" i="1" a="1"/>
  <c r="AB185" i="1" s="1"/>
  <c r="AB192" i="1" a="1"/>
  <c r="AB192" i="1" s="1"/>
  <c r="AB187" i="1" a="1"/>
  <c r="AB187" i="1" s="1"/>
  <c r="AB190" i="1" a="1"/>
  <c r="AB190" i="1" s="1"/>
  <c r="AB184" i="1" a="1"/>
  <c r="AB184" i="1" s="1"/>
  <c r="AB189" i="1" a="1"/>
  <c r="AB189" i="1" s="1"/>
  <c r="AB188" i="1" a="1"/>
  <c r="AB188" i="1" s="1"/>
  <c r="AB191" i="1" a="1"/>
  <c r="AB191" i="1" s="1"/>
  <c r="AB186" i="1" a="1"/>
  <c r="AB186" i="1" s="1"/>
  <c r="AF229" i="1" a="1"/>
  <c r="AF229" i="1" s="1"/>
  <c r="AF221" i="1" a="1"/>
  <c r="AF221" i="1" s="1"/>
  <c r="AF222" i="1" a="1"/>
  <c r="AF222" i="1" s="1"/>
  <c r="AF225" i="1" a="1"/>
  <c r="AF225" i="1" s="1"/>
  <c r="AF227" i="1" a="1"/>
  <c r="AF227" i="1" s="1"/>
  <c r="AF223" i="1" a="1"/>
  <c r="AF223" i="1" s="1"/>
  <c r="AF224" i="1" a="1"/>
  <c r="AF224" i="1" s="1"/>
  <c r="AF228" i="1" a="1"/>
  <c r="AF228" i="1" s="1"/>
  <c r="AF220" i="1" a="1"/>
  <c r="AF220" i="1" s="1"/>
  <c r="AF226" i="1" a="1"/>
  <c r="AF226" i="1" s="1"/>
  <c r="AC193" i="1" a="1"/>
  <c r="AC193" i="1" s="1"/>
  <c r="AC185" i="1" a="1"/>
  <c r="AC185" i="1" s="1"/>
  <c r="AC187" i="1" a="1"/>
  <c r="AC187" i="1" s="1"/>
  <c r="AC190" i="1" a="1"/>
  <c r="AC190" i="1" s="1"/>
  <c r="AC184" i="1" a="1"/>
  <c r="AC184" i="1" s="1"/>
  <c r="AC192" i="1" a="1"/>
  <c r="AC192" i="1" s="1"/>
  <c r="AC188" i="1" a="1"/>
  <c r="AC188" i="1" s="1"/>
  <c r="AC191" i="1" a="1"/>
  <c r="AC191" i="1" s="1"/>
  <c r="AC186" i="1" a="1"/>
  <c r="AC186" i="1" s="1"/>
  <c r="AC189" i="1" a="1"/>
  <c r="AC189" i="1" s="1"/>
  <c r="AH211" i="1" a="1"/>
  <c r="AH211" i="1" s="1"/>
  <c r="AH203" i="1" a="1"/>
  <c r="AH203" i="1" s="1"/>
  <c r="AH204" i="1" a="1"/>
  <c r="AH204" i="1" s="1"/>
  <c r="AH207" i="1" a="1"/>
  <c r="AH207" i="1" s="1"/>
  <c r="AH210" i="1" a="1"/>
  <c r="AH210" i="1" s="1"/>
  <c r="AH205" i="1" a="1"/>
  <c r="AH205" i="1" s="1"/>
  <c r="AH208" i="1" a="1"/>
  <c r="AH208" i="1" s="1"/>
  <c r="AH202" i="1" a="1"/>
  <c r="AH202" i="1" s="1"/>
  <c r="AH206" i="1" a="1"/>
  <c r="AH206" i="1" s="1"/>
  <c r="AH209" i="1" a="1"/>
  <c r="AH209" i="1" s="1"/>
  <c r="J668" i="9"/>
  <c r="J679" i="9" s="1"/>
  <c r="AQ200" i="1"/>
  <c r="AM201" i="1" a="1"/>
  <c r="AM201" i="1" s="1"/>
  <c r="AK200" i="1"/>
  <c r="AG201" i="1" a="1"/>
  <c r="AG201" i="1" s="1"/>
  <c r="AM182" i="1"/>
  <c r="AI183" i="1" a="1"/>
  <c r="AI183" i="1" s="1"/>
  <c r="AK218" i="1"/>
  <c r="AL218" i="1"/>
  <c r="AM218" i="1"/>
  <c r="AJ218" i="1"/>
  <c r="AG182" i="1"/>
  <c r="AC183" i="1" a="1"/>
  <c r="AC183" i="1" s="1"/>
  <c r="AF182" i="1"/>
  <c r="AB183" i="1" a="1"/>
  <c r="AB183" i="1" s="1"/>
  <c r="AJ200" i="1"/>
  <c r="AF201" i="1" a="1"/>
  <c r="AF201" i="1" s="1"/>
  <c r="AH182" i="1"/>
  <c r="AD183" i="1" a="1"/>
  <c r="AD183" i="1" s="1"/>
  <c r="AL200" i="1"/>
  <c r="AH201" i="1" a="1"/>
  <c r="AH201"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29" i="1" a="1"/>
  <c r="AM229" i="1" s="1"/>
  <c r="AM221" i="1" a="1"/>
  <c r="AM221" i="1" s="1"/>
  <c r="AM224" i="1" a="1"/>
  <c r="AM224" i="1" s="1"/>
  <c r="AM226" i="1" a="1"/>
  <c r="AM226" i="1" s="1"/>
  <c r="AM228" i="1" a="1"/>
  <c r="AM228" i="1" s="1"/>
  <c r="AM222" i="1" a="1"/>
  <c r="AM222" i="1" s="1"/>
  <c r="AM223" i="1" a="1"/>
  <c r="AM223" i="1" s="1"/>
  <c r="AM227" i="1" a="1"/>
  <c r="AM227" i="1" s="1"/>
  <c r="AM220" i="1" a="1"/>
  <c r="AM220" i="1" s="1"/>
  <c r="AM225" i="1" a="1"/>
  <c r="AM225" i="1" s="1"/>
  <c r="AJ211" i="1" a="1"/>
  <c r="AJ211" i="1" s="1"/>
  <c r="AJ203" i="1" a="1"/>
  <c r="AJ203" i="1" s="1"/>
  <c r="AJ210" i="1" a="1"/>
  <c r="AJ210" i="1" s="1"/>
  <c r="AJ205" i="1" a="1"/>
  <c r="AJ205" i="1" s="1"/>
  <c r="AJ208" i="1" a="1"/>
  <c r="AJ208" i="1" s="1"/>
  <c r="AJ202" i="1" a="1"/>
  <c r="AJ202" i="1" s="1"/>
  <c r="AJ206" i="1" a="1"/>
  <c r="AJ206" i="1" s="1"/>
  <c r="AJ209" i="1" a="1"/>
  <c r="AJ209" i="1" s="1"/>
  <c r="AJ204" i="1" a="1"/>
  <c r="AJ204" i="1" s="1"/>
  <c r="AJ207" i="1" a="1"/>
  <c r="AJ207" i="1" s="1"/>
  <c r="AK229" i="1" a="1"/>
  <c r="AK229" i="1" s="1"/>
  <c r="AK221" i="1" a="1"/>
  <c r="AK221" i="1" s="1"/>
  <c r="AK226" i="1" a="1"/>
  <c r="AK226" i="1" s="1"/>
  <c r="AK227" i="1" a="1"/>
  <c r="AK227" i="1" s="1"/>
  <c r="AK224" i="1" a="1"/>
  <c r="AK224" i="1" s="1"/>
  <c r="AK223" i="1" a="1"/>
  <c r="AK223" i="1" s="1"/>
  <c r="AK222" i="1" a="1"/>
  <c r="AK222" i="1" s="1"/>
  <c r="AK228" i="1" a="1"/>
  <c r="AK228" i="1" s="1"/>
  <c r="AK225" i="1" a="1"/>
  <c r="AK225" i="1" s="1"/>
  <c r="AK220" i="1" a="1"/>
  <c r="AK220" i="1" s="1"/>
  <c r="AL211" i="1" a="1"/>
  <c r="AL211" i="1" s="1"/>
  <c r="AL203" i="1" a="1"/>
  <c r="AL203" i="1" s="1"/>
  <c r="AL208" i="1" a="1"/>
  <c r="AL208" i="1" s="1"/>
  <c r="AL202" i="1" a="1"/>
  <c r="AL202" i="1" s="1"/>
  <c r="AL206" i="1" a="1"/>
  <c r="AL206" i="1" s="1"/>
  <c r="AL209" i="1" a="1"/>
  <c r="AL209" i="1" s="1"/>
  <c r="AL204" i="1" a="1"/>
  <c r="AL204" i="1" s="1"/>
  <c r="AL207" i="1" a="1"/>
  <c r="AL207" i="1" s="1"/>
  <c r="AL210" i="1" a="1"/>
  <c r="AL210" i="1" s="1"/>
  <c r="AL205" i="1" a="1"/>
  <c r="AL205" i="1" s="1"/>
  <c r="AG193" i="1" a="1"/>
  <c r="AG193" i="1" s="1"/>
  <c r="AG185" i="1" a="1"/>
  <c r="AG185" i="1" s="1"/>
  <c r="AG191" i="1" a="1"/>
  <c r="AG191" i="1" s="1"/>
  <c r="AG186" i="1" a="1"/>
  <c r="AG186" i="1" s="1"/>
  <c r="AG189" i="1" a="1"/>
  <c r="AG189" i="1" s="1"/>
  <c r="AG192" i="1" a="1"/>
  <c r="AG192" i="1" s="1"/>
  <c r="AG187" i="1" a="1"/>
  <c r="AG187" i="1" s="1"/>
  <c r="AG188" i="1" a="1"/>
  <c r="AG188" i="1" s="1"/>
  <c r="AG190" i="1" a="1"/>
  <c r="AG190" i="1" s="1"/>
  <c r="AG184" i="1" a="1"/>
  <c r="AG184" i="1" s="1"/>
  <c r="AK211" i="1" a="1"/>
  <c r="AK211" i="1" s="1"/>
  <c r="AK203" i="1" a="1"/>
  <c r="AK203" i="1" s="1"/>
  <c r="AK205" i="1" a="1"/>
  <c r="AK205" i="1" s="1"/>
  <c r="AK208" i="1" a="1"/>
  <c r="AK208" i="1" s="1"/>
  <c r="AK202" i="1" a="1"/>
  <c r="AK202" i="1" s="1"/>
  <c r="AK206" i="1" a="1"/>
  <c r="AK206" i="1" s="1"/>
  <c r="AK209" i="1" a="1"/>
  <c r="AK209" i="1" s="1"/>
  <c r="AK204" i="1" a="1"/>
  <c r="AK204" i="1" s="1"/>
  <c r="AK207" i="1" a="1"/>
  <c r="AK207" i="1" s="1"/>
  <c r="AK210" i="1" a="1"/>
  <c r="AK210" i="1" s="1"/>
  <c r="AJ229" i="1" a="1"/>
  <c r="AJ229" i="1" s="1"/>
  <c r="AJ221" i="1" a="1"/>
  <c r="AJ221" i="1" s="1"/>
  <c r="AJ224" i="1" a="1"/>
  <c r="AJ224" i="1" s="1"/>
  <c r="AJ220" i="1" a="1"/>
  <c r="AJ220" i="1" s="1"/>
  <c r="AJ222" i="1" a="1"/>
  <c r="AJ222" i="1" s="1"/>
  <c r="AJ225" i="1" a="1"/>
  <c r="AJ225" i="1" s="1"/>
  <c r="AJ227" i="1" a="1"/>
  <c r="AJ227" i="1" s="1"/>
  <c r="AJ223" i="1" a="1"/>
  <c r="AJ223" i="1" s="1"/>
  <c r="AJ228" i="1" a="1"/>
  <c r="AJ228" i="1" s="1"/>
  <c r="AJ226" i="1" a="1"/>
  <c r="AJ226" i="1" s="1"/>
  <c r="AF193" i="1" a="1"/>
  <c r="AF193" i="1" s="1"/>
  <c r="AF185" i="1" a="1"/>
  <c r="AF185" i="1" s="1"/>
  <c r="AF188" i="1" a="1"/>
  <c r="AF188" i="1" s="1"/>
  <c r="AF191" i="1" a="1"/>
  <c r="AF191" i="1" s="1"/>
  <c r="AF186" i="1" a="1"/>
  <c r="AF186" i="1" s="1"/>
  <c r="AF189" i="1" a="1"/>
  <c r="AF189" i="1" s="1"/>
  <c r="AF192" i="1" a="1"/>
  <c r="AF192" i="1" s="1"/>
  <c r="AF187" i="1" a="1"/>
  <c r="AF187" i="1" s="1"/>
  <c r="AF190" i="1" a="1"/>
  <c r="AF190" i="1" s="1"/>
  <c r="AF184" i="1" a="1"/>
  <c r="AF184" i="1" s="1"/>
  <c r="AH193" i="1" a="1"/>
  <c r="AH193" i="1" s="1"/>
  <c r="AH185" i="1" a="1"/>
  <c r="AH185" i="1" s="1"/>
  <c r="AH186" i="1" a="1"/>
  <c r="AH186" i="1" s="1"/>
  <c r="AH189" i="1" a="1"/>
  <c r="AH189" i="1" s="1"/>
  <c r="AH192" i="1" a="1"/>
  <c r="AH192" i="1" s="1"/>
  <c r="AH187" i="1" a="1"/>
  <c r="AH187" i="1" s="1"/>
  <c r="AH190" i="1" a="1"/>
  <c r="AH190" i="1" s="1"/>
  <c r="AH184" i="1" a="1"/>
  <c r="AH184" i="1" s="1"/>
  <c r="AH188" i="1" a="1"/>
  <c r="AH188" i="1" s="1"/>
  <c r="AH191" i="1" a="1"/>
  <c r="AH191" i="1" s="1"/>
  <c r="AQ211" i="1" a="1"/>
  <c r="AQ211" i="1" s="1"/>
  <c r="AQ203" i="1" a="1"/>
  <c r="AQ203" i="1" s="1"/>
  <c r="AQ207" i="1" a="1"/>
  <c r="AQ207" i="1" s="1"/>
  <c r="AQ210" i="1" a="1"/>
  <c r="AQ210" i="1" s="1"/>
  <c r="AQ205" i="1" a="1"/>
  <c r="AQ205" i="1" s="1"/>
  <c r="AQ208" i="1" a="1"/>
  <c r="AQ208" i="1" s="1"/>
  <c r="AQ202" i="1" a="1"/>
  <c r="AQ202" i="1" s="1"/>
  <c r="AQ206" i="1" a="1"/>
  <c r="AQ206" i="1" s="1"/>
  <c r="AQ209" i="1" a="1"/>
  <c r="AQ209" i="1" s="1"/>
  <c r="AQ204" i="1" a="1"/>
  <c r="AQ204" i="1" s="1"/>
  <c r="AM193" i="1" a="1"/>
  <c r="AM193" i="1" s="1"/>
  <c r="AM185" i="1" a="1"/>
  <c r="AM185" i="1" s="1"/>
  <c r="AM184" i="1" a="1"/>
  <c r="AM184" i="1" s="1"/>
  <c r="AM188" i="1" a="1"/>
  <c r="AM188" i="1" s="1"/>
  <c r="AM191" i="1" a="1"/>
  <c r="AM191" i="1" s="1"/>
  <c r="AM186" i="1" a="1"/>
  <c r="AM186" i="1" s="1"/>
  <c r="AM189" i="1" a="1"/>
  <c r="AM189" i="1" s="1"/>
  <c r="AM192" i="1" a="1"/>
  <c r="AM192" i="1" s="1"/>
  <c r="AM190" i="1" a="1"/>
  <c r="AM190" i="1" s="1"/>
  <c r="AM187" i="1" a="1"/>
  <c r="AM187" i="1" s="1"/>
  <c r="AL229" i="1" a="1"/>
  <c r="AL229" i="1" s="1"/>
  <c r="AL221" i="1" a="1"/>
  <c r="AL221" i="1" s="1"/>
  <c r="AL228" i="1" a="1"/>
  <c r="AL228" i="1" s="1"/>
  <c r="AL225" i="1" a="1"/>
  <c r="AL225" i="1" s="1"/>
  <c r="AL220" i="1" a="1"/>
  <c r="AL220" i="1" s="1"/>
  <c r="AL226" i="1" a="1"/>
  <c r="AL226" i="1" s="1"/>
  <c r="AL222" i="1" a="1"/>
  <c r="AL222" i="1" s="1"/>
  <c r="AL223" i="1" a="1"/>
  <c r="AL223" i="1" s="1"/>
  <c r="AL227" i="1" a="1"/>
  <c r="AL227" i="1" s="1"/>
  <c r="AL224" i="1" a="1"/>
  <c r="AL224" i="1" s="1"/>
  <c r="AN200" i="1"/>
  <c r="AJ201" i="1" a="1"/>
  <c r="AJ201" i="1" s="1"/>
  <c r="AQ218" i="1"/>
  <c r="AO200" i="1"/>
  <c r="AK201" i="1" a="1"/>
  <c r="AK201" i="1" s="1"/>
  <c r="AL182" i="1"/>
  <c r="AH183" i="1" a="1"/>
  <c r="AH183" i="1" s="1"/>
  <c r="AN218" i="1"/>
  <c r="AQ182" i="1"/>
  <c r="AM183" i="1" a="1"/>
  <c r="AM183" i="1" s="1"/>
  <c r="AP200" i="1"/>
  <c r="AL201" i="1" a="1"/>
  <c r="AL201" i="1" s="1"/>
  <c r="AK182" i="1"/>
  <c r="AG183" i="1" a="1"/>
  <c r="AG183" i="1" s="1"/>
  <c r="AO218" i="1"/>
  <c r="AJ182" i="1"/>
  <c r="AF183" i="1" a="1"/>
  <c r="AF183" i="1" s="1"/>
  <c r="AP218" i="1"/>
  <c r="AU200" i="1"/>
  <c r="AQ201" i="1" a="1"/>
  <c r="AQ201" i="1" s="1"/>
  <c r="J688" i="9"/>
  <c r="J699" i="9" s="1"/>
  <c r="J697" i="9"/>
  <c r="K689" i="9"/>
  <c r="K688" i="9"/>
  <c r="K697" i="9"/>
  <c r="L688" i="9"/>
  <c r="L697" i="9"/>
  <c r="L689" i="9"/>
  <c r="AN229" i="1" l="1" a="1"/>
  <c r="AN229" i="1" s="1"/>
  <c r="AN221" i="1" a="1"/>
  <c r="AN221" i="1" s="1"/>
  <c r="AN222" i="1" a="1"/>
  <c r="AN222" i="1" s="1"/>
  <c r="AN226" i="1" a="1"/>
  <c r="AN226" i="1" s="1"/>
  <c r="AN224" i="1" a="1"/>
  <c r="AN224" i="1" s="1"/>
  <c r="AN220" i="1" a="1"/>
  <c r="AN220" i="1" s="1"/>
  <c r="AN225" i="1" a="1"/>
  <c r="AN225" i="1" s="1"/>
  <c r="AN227" i="1" a="1"/>
  <c r="AN227" i="1" s="1"/>
  <c r="AN223" i="1" a="1"/>
  <c r="AN223" i="1" s="1"/>
  <c r="AN228" i="1" a="1"/>
  <c r="AN228" i="1" s="1"/>
  <c r="AU211" i="1" a="1"/>
  <c r="AU211" i="1" s="1"/>
  <c r="AU203" i="1" a="1"/>
  <c r="AU203" i="1" s="1"/>
  <c r="AU202" i="1" a="1"/>
  <c r="AU202" i="1" s="1"/>
  <c r="AU206" i="1" a="1"/>
  <c r="AU206" i="1" s="1"/>
  <c r="AU209" i="1" a="1"/>
  <c r="AU209" i="1" s="1"/>
  <c r="AU204" i="1" a="1"/>
  <c r="AU204" i="1" s="1"/>
  <c r="AU207" i="1" a="1"/>
  <c r="AU207" i="1" s="1"/>
  <c r="AU210" i="1" a="1"/>
  <c r="AU210" i="1" s="1"/>
  <c r="AU205" i="1" a="1"/>
  <c r="AU205" i="1" s="1"/>
  <c r="AU208" i="1" a="1"/>
  <c r="AU208" i="1" s="1"/>
  <c r="AO229" i="1" a="1"/>
  <c r="AO229" i="1" s="1"/>
  <c r="AO221" i="1" a="1"/>
  <c r="AO221" i="1" s="1"/>
  <c r="AO224" i="1" a="1"/>
  <c r="AO224" i="1" s="1"/>
  <c r="AO220" i="1" a="1"/>
  <c r="AO220" i="1" s="1"/>
  <c r="AO222" i="1" a="1"/>
  <c r="AO222" i="1" s="1"/>
  <c r="AO227" i="1" a="1"/>
  <c r="AO227" i="1" s="1"/>
  <c r="AO223" i="1" a="1"/>
  <c r="AO223" i="1" s="1"/>
  <c r="AO228" i="1" a="1"/>
  <c r="AO228" i="1" s="1"/>
  <c r="AO226" i="1" a="1"/>
  <c r="AO226" i="1" s="1"/>
  <c r="AO225" i="1" a="1"/>
  <c r="AO225" i="1" s="1"/>
  <c r="AQ229" i="1" a="1"/>
  <c r="AQ229" i="1" s="1"/>
  <c r="AQ221" i="1" a="1"/>
  <c r="AQ221" i="1" s="1"/>
  <c r="AQ222" i="1" a="1"/>
  <c r="AQ222" i="1" s="1"/>
  <c r="AQ224" i="1" a="1"/>
  <c r="AQ224" i="1" s="1"/>
  <c r="AQ223" i="1" a="1"/>
  <c r="AQ223" i="1" s="1"/>
  <c r="AQ228" i="1" a="1"/>
  <c r="AQ228" i="1" s="1"/>
  <c r="AQ226" i="1" a="1"/>
  <c r="AQ226" i="1" s="1"/>
  <c r="AQ227" i="1" a="1"/>
  <c r="AQ227" i="1" s="1"/>
  <c r="AQ220" i="1" a="1"/>
  <c r="AQ220" i="1" s="1"/>
  <c r="AQ225" i="1" a="1"/>
  <c r="AQ225" i="1" s="1"/>
  <c r="AQ193" i="1" a="1"/>
  <c r="AQ193" i="1" s="1"/>
  <c r="AQ185" i="1" a="1"/>
  <c r="AQ185" i="1" s="1"/>
  <c r="AQ189" i="1" a="1"/>
  <c r="AQ189" i="1" s="1"/>
  <c r="AQ192" i="1" a="1"/>
  <c r="AQ192" i="1" s="1"/>
  <c r="AQ187" i="1" a="1"/>
  <c r="AQ187" i="1" s="1"/>
  <c r="AQ190" i="1" a="1"/>
  <c r="AQ190" i="1" s="1"/>
  <c r="AQ184" i="1" a="1"/>
  <c r="AQ184" i="1" s="1"/>
  <c r="AQ188" i="1" a="1"/>
  <c r="AQ188" i="1" s="1"/>
  <c r="AQ191" i="1" a="1"/>
  <c r="AQ191" i="1" s="1"/>
  <c r="AQ186" i="1" a="1"/>
  <c r="AQ186" i="1" s="1"/>
  <c r="AJ193" i="1" a="1"/>
  <c r="AJ193" i="1" s="1"/>
  <c r="AJ185" i="1" a="1"/>
  <c r="AJ185" i="1" s="1"/>
  <c r="AJ192" i="1" a="1"/>
  <c r="AJ192" i="1" s="1"/>
  <c r="AJ189" i="1" a="1"/>
  <c r="AJ189" i="1" s="1"/>
  <c r="AJ187" i="1" a="1"/>
  <c r="AJ187" i="1" s="1"/>
  <c r="AJ190" i="1" a="1"/>
  <c r="AJ190" i="1" s="1"/>
  <c r="AJ184" i="1" a="1"/>
  <c r="AJ184" i="1" s="1"/>
  <c r="AJ188" i="1" a="1"/>
  <c r="AJ188" i="1" s="1"/>
  <c r="AJ191" i="1" a="1"/>
  <c r="AJ191" i="1" s="1"/>
  <c r="AJ186" i="1" a="1"/>
  <c r="AJ186" i="1" s="1"/>
  <c r="AO211" i="1" a="1"/>
  <c r="AO211" i="1" s="1"/>
  <c r="AO203" i="1" a="1"/>
  <c r="AO203" i="1" s="1"/>
  <c r="AO209" i="1" a="1"/>
  <c r="AO209" i="1" s="1"/>
  <c r="AO204" i="1" a="1"/>
  <c r="AO204" i="1" s="1"/>
  <c r="AO207" i="1" a="1"/>
  <c r="AO207" i="1" s="1"/>
  <c r="AO210" i="1" a="1"/>
  <c r="AO210" i="1" s="1"/>
  <c r="AO205" i="1" a="1"/>
  <c r="AO205" i="1" s="1"/>
  <c r="AO208" i="1" a="1"/>
  <c r="AO208" i="1" s="1"/>
  <c r="AO202" i="1" a="1"/>
  <c r="AO202" i="1" s="1"/>
  <c r="AO206" i="1" a="1"/>
  <c r="AO206" i="1" s="1"/>
  <c r="AP211" i="1" a="1"/>
  <c r="AP211" i="1" s="1"/>
  <c r="AP203" i="1" a="1"/>
  <c r="AP203" i="1" s="1"/>
  <c r="AP204" i="1" a="1"/>
  <c r="AP204" i="1" s="1"/>
  <c r="AP207" i="1" a="1"/>
  <c r="AP207" i="1" s="1"/>
  <c r="AP210" i="1" a="1"/>
  <c r="AP210" i="1" s="1"/>
  <c r="AP205" i="1" a="1"/>
  <c r="AP205" i="1" s="1"/>
  <c r="AP208" i="1" a="1"/>
  <c r="AP208" i="1" s="1"/>
  <c r="AP202" i="1" a="1"/>
  <c r="AP202" i="1" s="1"/>
  <c r="AP206" i="1" a="1"/>
  <c r="AP206" i="1" s="1"/>
  <c r="AP209" i="1" a="1"/>
  <c r="AP209" i="1" s="1"/>
  <c r="AP229" i="1" a="1"/>
  <c r="AP229" i="1" s="1"/>
  <c r="AP221" i="1" a="1"/>
  <c r="AP221" i="1" s="1"/>
  <c r="AP222" i="1" a="1"/>
  <c r="AP222" i="1" s="1"/>
  <c r="AP228" i="1" a="1"/>
  <c r="AP228" i="1" s="1"/>
  <c r="AP225" i="1" a="1"/>
  <c r="AP225" i="1" s="1"/>
  <c r="AP220" i="1" a="1"/>
  <c r="AP220" i="1" s="1"/>
  <c r="AP224" i="1" a="1"/>
  <c r="AP224" i="1" s="1"/>
  <c r="AP226" i="1" a="1"/>
  <c r="AP226" i="1" s="1"/>
  <c r="AP223" i="1" a="1"/>
  <c r="AP223" i="1" s="1"/>
  <c r="AP227" i="1" a="1"/>
  <c r="AP227" i="1" s="1"/>
  <c r="AL193" i="1" a="1"/>
  <c r="AL193" i="1" s="1"/>
  <c r="AL185" i="1" a="1"/>
  <c r="AL185" i="1" s="1"/>
  <c r="AL190" i="1" a="1"/>
  <c r="AL190" i="1" s="1"/>
  <c r="AL184" i="1" a="1"/>
  <c r="AL184" i="1" s="1"/>
  <c r="AL187" i="1" a="1"/>
  <c r="AL187" i="1" s="1"/>
  <c r="AL188" i="1" a="1"/>
  <c r="AL188" i="1" s="1"/>
  <c r="AL191" i="1" a="1"/>
  <c r="AL191" i="1" s="1"/>
  <c r="AL186" i="1" a="1"/>
  <c r="AL186" i="1" s="1"/>
  <c r="AL189" i="1" a="1"/>
  <c r="AL189" i="1" s="1"/>
  <c r="AL192" i="1" a="1"/>
  <c r="AL192" i="1" s="1"/>
  <c r="AK193" i="1" a="1"/>
  <c r="AK193" i="1" s="1"/>
  <c r="AK185" i="1" a="1"/>
  <c r="AK185" i="1" s="1"/>
  <c r="AK187" i="1" a="1"/>
  <c r="AK187" i="1" s="1"/>
  <c r="AK190" i="1" a="1"/>
  <c r="AK190" i="1" s="1"/>
  <c r="AK184" i="1" a="1"/>
  <c r="AK184" i="1" s="1"/>
  <c r="AK188" i="1" a="1"/>
  <c r="AK188" i="1" s="1"/>
  <c r="AK191" i="1" a="1"/>
  <c r="AK191" i="1" s="1"/>
  <c r="AK186" i="1" a="1"/>
  <c r="AK186" i="1" s="1"/>
  <c r="AK192" i="1" a="1"/>
  <c r="AK192" i="1" s="1"/>
  <c r="AK189" i="1" a="1"/>
  <c r="AK189" i="1" s="1"/>
  <c r="AN211" i="1" a="1"/>
  <c r="AN211" i="1" s="1"/>
  <c r="AN203" i="1" a="1"/>
  <c r="AN203" i="1" s="1"/>
  <c r="AN206" i="1" a="1"/>
  <c r="AN206" i="1" s="1"/>
  <c r="AN209" i="1" a="1"/>
  <c r="AN209" i="1" s="1"/>
  <c r="AN204" i="1" a="1"/>
  <c r="AN204" i="1" s="1"/>
  <c r="AN207" i="1" a="1"/>
  <c r="AN207" i="1" s="1"/>
  <c r="AN210" i="1" a="1"/>
  <c r="AN210" i="1" s="1"/>
  <c r="AN205" i="1" a="1"/>
  <c r="AN205" i="1" s="1"/>
  <c r="AN208" i="1" a="1"/>
  <c r="AN208" i="1" s="1"/>
  <c r="AN202" i="1" a="1"/>
  <c r="AN202" i="1" s="1"/>
  <c r="K699" i="9"/>
  <c r="L699" i="9"/>
  <c r="AN182" i="1"/>
  <c r="AJ183" i="1" a="1"/>
  <c r="AJ183" i="1" s="1"/>
  <c r="AU182" i="1"/>
  <c r="AQ183" i="1" a="1"/>
  <c r="AQ183" i="1" s="1"/>
  <c r="AU218" i="1"/>
  <c r="AT218" i="1"/>
  <c r="AT200" i="1"/>
  <c r="AP201" i="1" a="1"/>
  <c r="AP201" i="1" s="1"/>
  <c r="AS200" i="1"/>
  <c r="AO201" i="1" a="1"/>
  <c r="AO201" i="1" s="1"/>
  <c r="AR218" i="1"/>
  <c r="AS218" i="1"/>
  <c r="AU201" i="1" a="1"/>
  <c r="AU201" i="1" s="1"/>
  <c r="AO182" i="1"/>
  <c r="AK183" i="1" a="1"/>
  <c r="AK183" i="1" s="1"/>
  <c r="AP182" i="1"/>
  <c r="AL183" i="1" a="1"/>
  <c r="AL183" i="1" s="1"/>
  <c r="AR200" i="1"/>
  <c r="AN201" i="1" a="1"/>
  <c r="AN201"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11" i="1" a="1"/>
  <c r="AS211" i="1" s="1"/>
  <c r="AS203" i="1" a="1"/>
  <c r="AS203" i="1" s="1"/>
  <c r="AS205" i="1" a="1"/>
  <c r="AS205" i="1" s="1"/>
  <c r="AS208" i="1" a="1"/>
  <c r="AS208" i="1" s="1"/>
  <c r="AS202" i="1" a="1"/>
  <c r="AS202" i="1" s="1"/>
  <c r="AS206" i="1" a="1"/>
  <c r="AS206" i="1" s="1"/>
  <c r="AS209" i="1" a="1"/>
  <c r="AS209" i="1" s="1"/>
  <c r="AS204" i="1" a="1"/>
  <c r="AS204" i="1" s="1"/>
  <c r="AS207" i="1" a="1"/>
  <c r="AS207" i="1" s="1"/>
  <c r="AS210" i="1" a="1"/>
  <c r="AS210" i="1" s="1"/>
  <c r="AU229" i="1" a="1"/>
  <c r="AU229" i="1" s="1"/>
  <c r="AU221" i="1" a="1"/>
  <c r="AU221" i="1" s="1"/>
  <c r="AU226" i="1" a="1"/>
  <c r="AU226" i="1" s="1"/>
  <c r="AU224" i="1" a="1"/>
  <c r="AU224" i="1" s="1"/>
  <c r="AU228" i="1" a="1"/>
  <c r="AU228" i="1" s="1"/>
  <c r="AU223" i="1" a="1"/>
  <c r="AU223" i="1" s="1"/>
  <c r="AU220" i="1" a="1"/>
  <c r="AU220" i="1" s="1"/>
  <c r="AU222" i="1" a="1"/>
  <c r="AU222" i="1" s="1"/>
  <c r="AU227" i="1" a="1"/>
  <c r="AU227" i="1" s="1"/>
  <c r="AU225" i="1" a="1"/>
  <c r="AU225" i="1" s="1"/>
  <c r="AR211" i="1" a="1"/>
  <c r="AR211" i="1" s="1"/>
  <c r="AR203" i="1" a="1"/>
  <c r="AR203" i="1" s="1"/>
  <c r="AR210" i="1" a="1"/>
  <c r="AR210" i="1" s="1"/>
  <c r="AR205" i="1" a="1"/>
  <c r="AR205" i="1" s="1"/>
  <c r="AR208" i="1" a="1"/>
  <c r="AR208" i="1" s="1"/>
  <c r="AR202" i="1" a="1"/>
  <c r="AR202" i="1" s="1"/>
  <c r="AR206" i="1" a="1"/>
  <c r="AR206" i="1" s="1"/>
  <c r="AR209" i="1" a="1"/>
  <c r="AR209" i="1" s="1"/>
  <c r="AR204" i="1" a="1"/>
  <c r="AR204" i="1" s="1"/>
  <c r="AR207" i="1" a="1"/>
  <c r="AR207" i="1" s="1"/>
  <c r="AR229" i="1" a="1"/>
  <c r="AR229" i="1" s="1"/>
  <c r="AR221" i="1" a="1"/>
  <c r="AR221" i="1" s="1"/>
  <c r="AR227" i="1" a="1"/>
  <c r="AR227" i="1" s="1"/>
  <c r="AR224" i="1" a="1"/>
  <c r="AR224" i="1" s="1"/>
  <c r="AR225" i="1" a="1"/>
  <c r="AR225" i="1" s="1"/>
  <c r="AR222" i="1" a="1"/>
  <c r="AR222" i="1" s="1"/>
  <c r="AR228" i="1" a="1"/>
  <c r="AR228" i="1" s="1"/>
  <c r="AR223" i="1" a="1"/>
  <c r="AR223" i="1" s="1"/>
  <c r="AR226" i="1" a="1"/>
  <c r="AR226" i="1" s="1"/>
  <c r="AR220" i="1" a="1"/>
  <c r="AR220" i="1" s="1"/>
  <c r="AO193" i="1" a="1"/>
  <c r="AO193" i="1" s="1"/>
  <c r="AO185" i="1" a="1"/>
  <c r="AO185" i="1" s="1"/>
  <c r="AO191" i="1" a="1"/>
  <c r="AO191" i="1" s="1"/>
  <c r="AO186" i="1" a="1"/>
  <c r="AO186" i="1" s="1"/>
  <c r="AO189" i="1" a="1"/>
  <c r="AO189" i="1" s="1"/>
  <c r="AO192" i="1" a="1"/>
  <c r="AO192" i="1" s="1"/>
  <c r="AO187" i="1" a="1"/>
  <c r="AO187" i="1" s="1"/>
  <c r="AO190" i="1" a="1"/>
  <c r="AO190" i="1" s="1"/>
  <c r="AO184" i="1" a="1"/>
  <c r="AO184" i="1" s="1"/>
  <c r="AO188" i="1" a="1"/>
  <c r="AO188" i="1" s="1"/>
  <c r="AT229" i="1" a="1"/>
  <c r="AT229" i="1" s="1"/>
  <c r="AT221" i="1" a="1"/>
  <c r="AT221" i="1" s="1"/>
  <c r="AT224" i="1" a="1"/>
  <c r="AT224" i="1" s="1"/>
  <c r="AT226" i="1" a="1"/>
  <c r="AT226" i="1" s="1"/>
  <c r="AT227" i="1" a="1"/>
  <c r="AT227" i="1" s="1"/>
  <c r="AT225" i="1" a="1"/>
  <c r="AT225" i="1" s="1"/>
  <c r="AT220" i="1" a="1"/>
  <c r="AT220" i="1" s="1"/>
  <c r="AT228" i="1" a="1"/>
  <c r="AT228" i="1" s="1"/>
  <c r="AT223" i="1" a="1"/>
  <c r="AT223" i="1" s="1"/>
  <c r="AT222" i="1" a="1"/>
  <c r="AT222" i="1" s="1"/>
  <c r="AN193" i="1" a="1"/>
  <c r="AN193" i="1" s="1"/>
  <c r="AN185" i="1" a="1"/>
  <c r="AN185" i="1" s="1"/>
  <c r="AN188" i="1" a="1"/>
  <c r="AN188" i="1" s="1"/>
  <c r="AN191" i="1" a="1"/>
  <c r="AN191" i="1" s="1"/>
  <c r="AN186" i="1" a="1"/>
  <c r="AN186" i="1" s="1"/>
  <c r="AN189" i="1" a="1"/>
  <c r="AN189" i="1" s="1"/>
  <c r="AN192" i="1" a="1"/>
  <c r="AN192" i="1" s="1"/>
  <c r="AN187" i="1" a="1"/>
  <c r="AN187" i="1" s="1"/>
  <c r="AN190" i="1" a="1"/>
  <c r="AN190" i="1" s="1"/>
  <c r="AN184" i="1" a="1"/>
  <c r="AN184" i="1" s="1"/>
  <c r="AP193" i="1" a="1"/>
  <c r="AP193" i="1" s="1"/>
  <c r="AP185" i="1" a="1"/>
  <c r="AP185" i="1" s="1"/>
  <c r="AP186" i="1" a="1"/>
  <c r="AP186" i="1" s="1"/>
  <c r="AP189" i="1" a="1"/>
  <c r="AP189" i="1" s="1"/>
  <c r="AP192" i="1" a="1"/>
  <c r="AP192" i="1" s="1"/>
  <c r="AP187" i="1" a="1"/>
  <c r="AP187" i="1" s="1"/>
  <c r="AP191" i="1" a="1"/>
  <c r="AP191" i="1" s="1"/>
  <c r="AP190" i="1" a="1"/>
  <c r="AP190" i="1" s="1"/>
  <c r="AP184" i="1" a="1"/>
  <c r="AP184" i="1" s="1"/>
  <c r="AP188" i="1" a="1"/>
  <c r="AP188" i="1" s="1"/>
  <c r="AS229" i="1" a="1"/>
  <c r="AS229" i="1" s="1"/>
  <c r="AS221" i="1" a="1"/>
  <c r="AS221" i="1" s="1"/>
  <c r="AS223" i="1" a="1"/>
  <c r="AS223" i="1" s="1"/>
  <c r="AS224" i="1" a="1"/>
  <c r="AS224" i="1" s="1"/>
  <c r="AS220" i="1" a="1"/>
  <c r="AS220" i="1" s="1"/>
  <c r="AS222" i="1" a="1"/>
  <c r="AS222" i="1" s="1"/>
  <c r="AS228" i="1" a="1"/>
  <c r="AS228" i="1" s="1"/>
  <c r="AS227" i="1" a="1"/>
  <c r="AS227" i="1" s="1"/>
  <c r="AS225" i="1" a="1"/>
  <c r="AS225" i="1" s="1"/>
  <c r="AS226" i="1" a="1"/>
  <c r="AS226" i="1" s="1"/>
  <c r="AT211" i="1" a="1"/>
  <c r="AT211" i="1" s="1"/>
  <c r="AT203" i="1" a="1"/>
  <c r="AT203" i="1" s="1"/>
  <c r="AT208" i="1" a="1"/>
  <c r="AT208" i="1" s="1"/>
  <c r="AT202" i="1" a="1"/>
  <c r="AT202" i="1" s="1"/>
  <c r="AT206" i="1" a="1"/>
  <c r="AT206" i="1" s="1"/>
  <c r="AT209" i="1" a="1"/>
  <c r="AT209" i="1" s="1"/>
  <c r="AT204" i="1" a="1"/>
  <c r="AT204" i="1" s="1"/>
  <c r="AT207" i="1" a="1"/>
  <c r="AT207" i="1" s="1"/>
  <c r="AT210" i="1" a="1"/>
  <c r="AT210" i="1" s="1"/>
  <c r="AT205" i="1" a="1"/>
  <c r="AT205" i="1" s="1"/>
  <c r="AU193" i="1" a="1"/>
  <c r="AU193" i="1" s="1"/>
  <c r="AU185" i="1" a="1"/>
  <c r="AU185" i="1" s="1"/>
  <c r="AU184" i="1" a="1"/>
  <c r="AU184" i="1" s="1"/>
  <c r="AU190" i="1" a="1"/>
  <c r="AU190" i="1" s="1"/>
  <c r="AU188" i="1" a="1"/>
  <c r="AU188" i="1" s="1"/>
  <c r="AU191" i="1" a="1"/>
  <c r="AU191" i="1" s="1"/>
  <c r="AU186" i="1" a="1"/>
  <c r="AU186" i="1" s="1"/>
  <c r="AU189" i="1" a="1"/>
  <c r="AU189" i="1" s="1"/>
  <c r="AU192" i="1" a="1"/>
  <c r="AU192" i="1" s="1"/>
  <c r="AU187" i="1" a="1"/>
  <c r="AU187" i="1" s="1"/>
  <c r="K709" i="9"/>
  <c r="AS182" i="1"/>
  <c r="AO183" i="1" a="1"/>
  <c r="AO183" i="1" s="1"/>
  <c r="AT182" i="1"/>
  <c r="AP183" i="1" a="1"/>
  <c r="AP183" i="1" s="1"/>
  <c r="AS201" i="1" a="1"/>
  <c r="AS201" i="1" s="1"/>
  <c r="AR201" i="1" a="1"/>
  <c r="AR201" i="1" s="1"/>
  <c r="AU183" i="1" a="1"/>
  <c r="AU183" i="1" s="1"/>
  <c r="AT201" i="1" a="1"/>
  <c r="AT201" i="1" s="1"/>
  <c r="AR182" i="1"/>
  <c r="AN183" i="1" a="1"/>
  <c r="AN183" i="1" s="1"/>
  <c r="J708" i="9"/>
  <c r="J719" i="9" s="1"/>
  <c r="J717" i="9"/>
  <c r="L708" i="9"/>
  <c r="L719" i="9" s="1"/>
  <c r="L717" i="9"/>
  <c r="K708" i="9"/>
  <c r="K717" i="9"/>
  <c r="M108" i="22"/>
  <c r="AS193" i="1" l="1" a="1"/>
  <c r="AS193" i="1" s="1"/>
  <c r="AS185" i="1" a="1"/>
  <c r="AS185" i="1" s="1"/>
  <c r="AS187" i="1" a="1"/>
  <c r="AS187" i="1" s="1"/>
  <c r="AS192" i="1" a="1"/>
  <c r="AS192" i="1" s="1"/>
  <c r="AS190" i="1" a="1"/>
  <c r="AS190" i="1" s="1"/>
  <c r="AS184" i="1" a="1"/>
  <c r="AS184" i="1" s="1"/>
  <c r="AS188" i="1" a="1"/>
  <c r="AS188" i="1" s="1"/>
  <c r="AS191" i="1" a="1"/>
  <c r="AS191" i="1" s="1"/>
  <c r="AS186" i="1" a="1"/>
  <c r="AS186" i="1" s="1"/>
  <c r="AS189" i="1" a="1"/>
  <c r="AS189" i="1" s="1"/>
  <c r="AT193" i="1" a="1"/>
  <c r="AT193" i="1" s="1"/>
  <c r="AT185" i="1" a="1"/>
  <c r="AT185" i="1" s="1"/>
  <c r="AT190" i="1" a="1"/>
  <c r="AT190" i="1" s="1"/>
  <c r="AT184" i="1" a="1"/>
  <c r="AT184" i="1" s="1"/>
  <c r="AT188" i="1" a="1"/>
  <c r="AT188" i="1" s="1"/>
  <c r="AT191" i="1" a="1"/>
  <c r="AT191" i="1" s="1"/>
  <c r="AT187" i="1" a="1"/>
  <c r="AT187" i="1" s="1"/>
  <c r="AT186" i="1" a="1"/>
  <c r="AT186" i="1" s="1"/>
  <c r="AT189" i="1" a="1"/>
  <c r="AT189" i="1" s="1"/>
  <c r="AT192" i="1" a="1"/>
  <c r="AT192" i="1" s="1"/>
  <c r="AR193" i="1" a="1"/>
  <c r="AR193" i="1" s="1"/>
  <c r="AR185" i="1" a="1"/>
  <c r="AR185" i="1" s="1"/>
  <c r="AR192" i="1" a="1"/>
  <c r="AR192" i="1" s="1"/>
  <c r="AR187" i="1" a="1"/>
  <c r="AR187" i="1" s="1"/>
  <c r="AR190" i="1" a="1"/>
  <c r="AR190" i="1" s="1"/>
  <c r="AR189" i="1" a="1"/>
  <c r="AR189" i="1" s="1"/>
  <c r="AR184" i="1" a="1"/>
  <c r="AR184" i="1" s="1"/>
  <c r="AR188" i="1" a="1"/>
  <c r="AR188" i="1" s="1"/>
  <c r="AR191" i="1" a="1"/>
  <c r="AR191" i="1" s="1"/>
  <c r="AR186" i="1" a="1"/>
  <c r="AR186" i="1" s="1"/>
  <c r="K719" i="9"/>
  <c r="AR183" i="1" a="1"/>
  <c r="AR183" i="1" s="1"/>
  <c r="AT183" i="1" a="1"/>
  <c r="AT183" i="1" s="1"/>
  <c r="AS183" i="1" a="1"/>
  <c r="AS183"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63" i="1"/>
  <c r="Y163" i="1"/>
  <c r="W163" i="1"/>
  <c r="U163" i="1"/>
  <c r="S163" i="1"/>
  <c r="Q163" i="1"/>
  <c r="O163" i="1"/>
  <c r="M163" i="1"/>
  <c r="K163" i="1"/>
  <c r="I393" i="1" a="1"/>
  <c r="I393" i="1" s="1"/>
  <c r="G163"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459" i="1" l="1"/>
  <c r="G460" i="1"/>
  <c r="G461" i="1"/>
  <c r="G462" i="1"/>
  <c r="G463" i="1"/>
  <c r="G464" i="1"/>
  <c r="G465" i="1"/>
  <c r="G466" i="1"/>
  <c r="G468" i="1"/>
  <c r="G469" i="1"/>
  <c r="G470" i="1"/>
  <c r="G471" i="1"/>
  <c r="G472" i="1"/>
  <c r="G473" i="1"/>
  <c r="G474" i="1"/>
  <c r="G476" i="1"/>
  <c r="G477" i="1"/>
  <c r="G478" i="1"/>
  <c r="G479" i="1"/>
  <c r="G480" i="1"/>
  <c r="G481" i="1"/>
  <c r="G482" i="1"/>
  <c r="G483" i="1"/>
  <c r="G484" i="1"/>
  <c r="G485" i="1"/>
  <c r="G486" i="1"/>
  <c r="I420" i="1"/>
  <c r="I421" i="1"/>
  <c r="I422" i="1"/>
  <c r="I423" i="1"/>
  <c r="I424" i="1"/>
  <c r="I425" i="1"/>
  <c r="I426" i="1"/>
  <c r="I427" i="1"/>
  <c r="I428" i="1"/>
  <c r="I429" i="1"/>
  <c r="I431" i="1"/>
  <c r="I432" i="1"/>
  <c r="I433" i="1"/>
  <c r="I434" i="1"/>
  <c r="I435" i="1"/>
  <c r="I436" i="1"/>
  <c r="I437" i="1"/>
  <c r="I438" i="1"/>
  <c r="I439" i="1"/>
  <c r="I440" i="1"/>
  <c r="I441" i="1"/>
  <c r="I414" i="1"/>
  <c r="I415" i="1"/>
  <c r="I416" i="1"/>
  <c r="I417" i="1"/>
  <c r="I418" i="1"/>
  <c r="I419" i="1"/>
  <c r="G457" i="1" l="1"/>
  <c r="I412" i="1"/>
  <c r="H305" i="1"/>
  <c r="H306" i="1"/>
  <c r="H307" i="1"/>
  <c r="H308" i="1"/>
  <c r="H309" i="1"/>
  <c r="H310" i="1"/>
  <c r="H311" i="1"/>
  <c r="H312" i="1"/>
  <c r="H313" i="1"/>
  <c r="H314" i="1"/>
  <c r="H315" i="1"/>
  <c r="H316" i="1"/>
  <c r="H317" i="1"/>
  <c r="H318" i="1"/>
  <c r="H319" i="1"/>
  <c r="H320" i="1"/>
  <c r="H304" i="1"/>
  <c r="I246" i="1"/>
  <c r="I247" i="1"/>
  <c r="I248" i="1"/>
  <c r="I249" i="1"/>
  <c r="I250" i="1"/>
  <c r="I251" i="1"/>
  <c r="I252" i="1"/>
  <c r="I253" i="1"/>
  <c r="I254" i="1"/>
  <c r="I255" i="1"/>
  <c r="I256" i="1"/>
  <c r="I257" i="1"/>
  <c r="I258" i="1"/>
  <c r="I259" i="1"/>
  <c r="I260" i="1"/>
  <c r="I261" i="1"/>
  <c r="I24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37" i="6" l="1"/>
  <c r="G38" i="6"/>
  <c r="G39" i="6"/>
  <c r="G40" i="6"/>
  <c r="G41" i="6"/>
  <c r="G42" i="6"/>
  <c r="G43" i="6"/>
  <c r="G44" i="6"/>
  <c r="G45" i="6"/>
  <c r="G46" i="6"/>
  <c r="G47" i="6"/>
  <c r="G48" i="6"/>
  <c r="G49" i="6"/>
  <c r="G50" i="6"/>
  <c r="G51" i="6"/>
  <c r="G52" i="6"/>
  <c r="G36" i="6"/>
  <c r="H44" i="1" l="1"/>
  <c r="H45" i="1"/>
  <c r="H46" i="1"/>
  <c r="H47" i="1"/>
  <c r="H48" i="1"/>
  <c r="H49" i="1"/>
  <c r="H50" i="1"/>
  <c r="H51" i="1"/>
  <c r="H52" i="1"/>
  <c r="H53" i="1"/>
  <c r="H54" i="1"/>
  <c r="H55" i="1"/>
  <c r="H56" i="1"/>
  <c r="H57" i="1"/>
  <c r="H58" i="1"/>
  <c r="H59" i="1"/>
  <c r="H43" i="1"/>
  <c r="G54" i="22"/>
  <c r="T108" i="22" l="1"/>
  <c r="J14" i="6" s="1"/>
  <c r="T115" i="22"/>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3" i="29" s="1"/>
  <c r="P111" i="22"/>
  <c r="V111" i="22" s="1"/>
  <c r="P114" i="22"/>
  <c r="V114" i="22" s="1"/>
  <c r="L76" i="18"/>
  <c r="Q113" i="22"/>
  <c r="W113" i="22" s="1"/>
  <c r="H219" i="18"/>
  <c r="H220" i="18"/>
  <c r="H218" i="18"/>
  <c r="C218" i="18"/>
  <c r="C217" i="18"/>
  <c r="C216" i="18"/>
  <c r="C215" i="18"/>
  <c r="AL158" i="18" l="1"/>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Q115" i="22" l="1"/>
  <c r="W115" i="22" s="1"/>
  <c r="J173" i="23"/>
  <c r="J174" i="23"/>
  <c r="J175" i="23"/>
  <c r="J176" i="23"/>
  <c r="J177" i="23"/>
  <c r="J178" i="23"/>
  <c r="J179" i="23"/>
  <c r="J180" i="23"/>
  <c r="J181" i="23"/>
  <c r="J182" i="23"/>
  <c r="J183" i="23"/>
  <c r="J184" i="23"/>
  <c r="J185" i="23"/>
  <c r="J186" i="23"/>
  <c r="J187" i="23"/>
  <c r="J188" i="23"/>
  <c r="I144" i="23"/>
  <c r="I145" i="23"/>
  <c r="I146" i="23"/>
  <c r="I147" i="23"/>
  <c r="I148" i="23"/>
  <c r="I149" i="23"/>
  <c r="I150" i="23"/>
  <c r="I151" i="23"/>
  <c r="I152" i="23"/>
  <c r="I153" i="23"/>
  <c r="I154" i="23"/>
  <c r="I155" i="23"/>
  <c r="I156" i="23"/>
  <c r="I157" i="23"/>
  <c r="I158" i="23"/>
  <c r="I159" i="23"/>
  <c r="I119" i="23"/>
  <c r="I120" i="23"/>
  <c r="I121" i="23"/>
  <c r="I122" i="23"/>
  <c r="I123" i="23"/>
  <c r="I124" i="23"/>
  <c r="I125" i="23"/>
  <c r="I126" i="23"/>
  <c r="I127" i="23"/>
  <c r="I128" i="23"/>
  <c r="I129" i="23"/>
  <c r="I130" i="23"/>
  <c r="I131" i="23"/>
  <c r="I132" i="23"/>
  <c r="I133" i="23"/>
  <c r="I134" i="23"/>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G87" i="23"/>
  <c r="I106" i="23" s="1"/>
  <c r="Q116" i="22" l="1"/>
  <c r="W116" i="22" s="1"/>
  <c r="N115" i="22"/>
  <c r="Q117" i="22" l="1"/>
  <c r="J172" i="23"/>
  <c r="W117" i="22" l="1"/>
  <c r="K38" i="1" s="1"/>
  <c r="M24" i="21"/>
  <c r="M23" i="21"/>
  <c r="M22" i="21"/>
  <c r="M21" i="21"/>
  <c r="M20" i="21"/>
  <c r="M19" i="21"/>
  <c r="M18" i="21"/>
  <c r="M17" i="21"/>
  <c r="M16" i="21"/>
  <c r="M15" i="21"/>
  <c r="D54" i="23" l="1"/>
  <c r="D53" i="23"/>
  <c r="D66" i="23" l="1"/>
  <c r="G9" i="23" l="1"/>
  <c r="G42" i="23"/>
  <c r="G191" i="23"/>
  <c r="D167" i="23"/>
  <c r="G162" i="23"/>
  <c r="D113" i="23"/>
  <c r="G108" i="23"/>
  <c r="D47" i="23"/>
  <c r="I118" i="23" l="1"/>
  <c r="I143" i="23"/>
  <c r="G71" i="23"/>
  <c r="C407" i="18"/>
  <c r="C406" i="18"/>
  <c r="C405" i="18"/>
  <c r="C404" i="18"/>
  <c r="C403" i="18"/>
  <c r="C402" i="18"/>
  <c r="C401" i="18"/>
  <c r="C400" i="18"/>
  <c r="I90" i="23" l="1"/>
  <c r="D67" i="23"/>
  <c r="D165" i="23"/>
  <c r="D168" i="23" s="1"/>
  <c r="G84" i="22"/>
  <c r="G95" i="22"/>
  <c r="M119" i="22"/>
  <c r="G121" i="22"/>
  <c r="J144" i="22"/>
  <c r="M144" i="22"/>
  <c r="G146" i="22"/>
  <c r="D45" i="23" l="1"/>
  <c r="D48" i="23" s="1"/>
  <c r="D111" i="23"/>
  <c r="D114"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48" i="19" s="1"/>
  <c r="SI49"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s="1"/>
  <c r="H460" i="18" l="1"/>
  <c r="H459" i="18"/>
  <c r="H458" i="18"/>
  <c r="H457" i="18"/>
  <c r="H456" i="18"/>
  <c r="H455" i="18"/>
  <c r="H454" i="18"/>
  <c r="H453" i="18"/>
  <c r="H441" i="18"/>
  <c r="H440" i="18"/>
  <c r="H439" i="18"/>
  <c r="H438" i="18"/>
  <c r="H437" i="18"/>
  <c r="H436" i="18"/>
  <c r="H435" i="18"/>
  <c r="H434" i="18"/>
  <c r="H433" i="18"/>
  <c r="H452" i="18"/>
  <c r="C452"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15" i="19"/>
  <c r="C14" i="19"/>
  <c r="C5" i="19"/>
  <c r="C5" i="18"/>
  <c r="C37" i="18"/>
  <c r="O276" i="18"/>
  <c r="U316" i="18"/>
  <c r="T332" i="18"/>
  <c r="U823" i="18"/>
  <c r="C231" i="18"/>
  <c r="P276" i="18"/>
  <c r="U332" i="18"/>
  <c r="V823" i="18"/>
  <c r="C874" i="18"/>
  <c r="C883" i="18"/>
  <c r="C241" i="18"/>
  <c r="O260" i="18"/>
  <c r="R355" i="18"/>
  <c r="S823" i="18"/>
  <c r="N689" i="18" l="1"/>
  <c r="AI135" i="18"/>
  <c r="AJ135" i="18" s="1"/>
  <c r="AI125" i="18"/>
  <c r="AJ125" i="18" s="1"/>
  <c r="AM66" i="18"/>
  <c r="AM65" i="18"/>
  <c r="AI145" i="18" s="1"/>
  <c r="AJ145" i="18" s="1"/>
  <c r="AM68" i="18"/>
  <c r="AM72" i="18"/>
  <c r="AM69" i="18"/>
  <c r="AM71" i="18"/>
  <c r="AM70" i="18"/>
  <c r="AI124" i="18" s="1"/>
  <c r="AJ124"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45" i="19" s="1"/>
  <c r="SI46" i="19" s="1"/>
  <c r="R356" i="18"/>
  <c r="U333" i="18"/>
  <c r="K58" i="19"/>
  <c r="L58" i="19" s="1"/>
  <c r="L463" i="18"/>
  <c r="K837" i="18"/>
  <c r="L431" i="18"/>
  <c r="N261" i="18"/>
  <c r="P261" i="18"/>
  <c r="U318" i="18"/>
  <c r="Q262" i="18"/>
  <c r="N277" i="18"/>
  <c r="R333" i="18"/>
  <c r="SI51" i="19" s="1"/>
  <c r="SI52" i="19" s="1"/>
  <c r="O277" i="18"/>
  <c r="S333" i="18"/>
  <c r="S317" i="18"/>
  <c r="O261" i="18"/>
  <c r="P277" i="18"/>
  <c r="T333"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3" i="18"/>
  <c r="T320"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4" i="18"/>
  <c r="T321"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183" i="1" l="1"/>
  <c r="G201" i="1"/>
  <c r="G219" i="1"/>
  <c r="G141"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1" i="10"/>
  <c r="H131" i="10"/>
  <c r="I131" i="10"/>
  <c r="J131" i="10"/>
  <c r="K131" i="10"/>
  <c r="L131" i="10"/>
  <c r="M131" i="10"/>
  <c r="N131" i="10"/>
  <c r="O131" i="10"/>
  <c r="P131" i="10"/>
  <c r="Q131" i="10"/>
  <c r="F131"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19" i="1" l="1"/>
  <c r="I219" i="1"/>
  <c r="J219" i="1"/>
  <c r="K219" i="1"/>
  <c r="O219" i="1" l="1" a="1"/>
  <c r="O219" i="1" s="1"/>
  <c r="S219" i="1" a="1"/>
  <c r="S219" i="1" s="1"/>
  <c r="W219" i="1" a="1"/>
  <c r="W219" i="1" s="1"/>
  <c r="AA219" i="1" a="1"/>
  <c r="AA219" i="1" s="1"/>
  <c r="AE219" i="1" a="1"/>
  <c r="AE219" i="1" s="1"/>
  <c r="AI219" i="1" a="1"/>
  <c r="AI219" i="1" s="1"/>
  <c r="AM219" i="1" a="1"/>
  <c r="AM219" i="1" s="1"/>
  <c r="AQ219" i="1" a="1"/>
  <c r="AQ219" i="1" s="1"/>
  <c r="AU219" i="1" a="1"/>
  <c r="AU219" i="1" s="1"/>
  <c r="M219" i="1" a="1"/>
  <c r="M219" i="1" s="1"/>
  <c r="Q219" i="1" a="1"/>
  <c r="Q219" i="1" s="1"/>
  <c r="U219" i="1" a="1"/>
  <c r="U219" i="1" s="1"/>
  <c r="Y219" i="1" a="1"/>
  <c r="Y219" i="1" s="1"/>
  <c r="AC219" i="1" a="1"/>
  <c r="AC219" i="1" s="1"/>
  <c r="AG219" i="1" a="1"/>
  <c r="AG219" i="1" s="1"/>
  <c r="AK219" i="1" a="1"/>
  <c r="AK219" i="1" s="1"/>
  <c r="AO219" i="1" a="1"/>
  <c r="AO219" i="1" s="1"/>
  <c r="AS219" i="1" a="1"/>
  <c r="AS219" i="1" s="1"/>
  <c r="N219" i="1" a="1"/>
  <c r="N219" i="1" s="1"/>
  <c r="R219" i="1" a="1"/>
  <c r="R219" i="1" s="1"/>
  <c r="V219" i="1" a="1"/>
  <c r="V219" i="1" s="1"/>
  <c r="Z219" i="1" a="1"/>
  <c r="Z219" i="1" s="1"/>
  <c r="AD219" i="1" a="1"/>
  <c r="AD219" i="1" s="1"/>
  <c r="AH219" i="1" a="1"/>
  <c r="AH219" i="1" s="1"/>
  <c r="AL219" i="1" a="1"/>
  <c r="AL219" i="1" s="1"/>
  <c r="AP219" i="1" a="1"/>
  <c r="AP219" i="1" s="1"/>
  <c r="AT219" i="1" a="1"/>
  <c r="AT219" i="1" s="1"/>
  <c r="L219" i="1" a="1"/>
  <c r="L219" i="1" s="1"/>
  <c r="P219" i="1" a="1"/>
  <c r="P219" i="1" s="1"/>
  <c r="T219" i="1" a="1"/>
  <c r="T219" i="1" s="1"/>
  <c r="X219" i="1" a="1"/>
  <c r="X219" i="1" s="1"/>
  <c r="AB219" i="1" a="1"/>
  <c r="AB219" i="1" s="1"/>
  <c r="AF219" i="1" a="1"/>
  <c r="AF219" i="1" s="1"/>
  <c r="AJ219" i="1" a="1"/>
  <c r="AJ219" i="1" s="1"/>
  <c r="AN219" i="1" a="1"/>
  <c r="AN219" i="1" s="1"/>
  <c r="AR219" i="1" a="1"/>
  <c r="AR219" i="1" s="1"/>
  <c r="G232" i="1" l="1"/>
  <c r="G89" i="1" l="1"/>
  <c r="G341"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489" i="1" l="1"/>
  <c r="G399" i="1" l="1"/>
  <c r="G55" i="6" l="1"/>
  <c r="G516" i="1" l="1"/>
  <c r="G323" i="1"/>
  <c r="G444" i="1"/>
  <c r="G380" i="1"/>
  <c r="G362" i="1"/>
  <c r="G26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682" i="18" l="1"/>
  <c r="AG685" i="18"/>
  <c r="AF688" i="18"/>
  <c r="AI699" i="18"/>
  <c r="AH702" i="18"/>
  <c r="AG705" i="18"/>
  <c r="AF708" i="18"/>
  <c r="AE711" i="18"/>
  <c r="AD714" i="18"/>
  <c r="AC717" i="18"/>
  <c r="AF728" i="18"/>
  <c r="AE731" i="18"/>
  <c r="AD734" i="18"/>
  <c r="AC737" i="18"/>
  <c r="AI739" i="18"/>
  <c r="AH742" i="18"/>
  <c r="AG745" i="18"/>
  <c r="AF748" i="18"/>
  <c r="AF679" i="18"/>
  <c r="AC680" i="18"/>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I680" i="18"/>
  <c r="AE692" i="18"/>
  <c r="AD695" i="18"/>
  <c r="AC698" i="18"/>
  <c r="AI700" i="18"/>
  <c r="AH703" i="18"/>
  <c r="AG706" i="18"/>
  <c r="AF709" i="18"/>
  <c r="AI720" i="18"/>
  <c r="AH723" i="18"/>
  <c r="AG726" i="18"/>
  <c r="AF729" i="18"/>
  <c r="AE732" i="18"/>
  <c r="AD735" i="18"/>
  <c r="AC738" i="18"/>
  <c r="AC704" i="18"/>
  <c r="AG712" i="18"/>
  <c r="AI726" i="18"/>
  <c r="AG732" i="18"/>
  <c r="AE738" i="18"/>
  <c r="AF684" i="18"/>
  <c r="AI715" i="18"/>
  <c r="AF724" i="18"/>
  <c r="AI735" i="18"/>
  <c r="AF744" i="18"/>
  <c r="AC696" i="18"/>
  <c r="AC716" i="18"/>
  <c r="AF727" i="18"/>
  <c r="AI738" i="18"/>
  <c r="AF747" i="18"/>
  <c r="AI681" i="18"/>
  <c r="AH684" i="18"/>
  <c r="AF690" i="18"/>
  <c r="AE693" i="18"/>
  <c r="AD696" i="18"/>
  <c r="AC699" i="18"/>
  <c r="AH704" i="18"/>
  <c r="AC719" i="18"/>
  <c r="AH724" i="18"/>
  <c r="AF730" i="18"/>
  <c r="AI741" i="18"/>
  <c r="AG690" i="18"/>
  <c r="AF693" i="18"/>
  <c r="AD699" i="18"/>
  <c r="AI704" i="18"/>
  <c r="AI724" i="18"/>
  <c r="AI744" i="18"/>
  <c r="AH690" i="18"/>
  <c r="AD702" i="18"/>
  <c r="AC681" i="18"/>
  <c r="AE695" i="18"/>
  <c r="AD698" i="18"/>
  <c r="AC701" i="18"/>
  <c r="AI703" i="18"/>
  <c r="AH706" i="18"/>
  <c r="AG709" i="18"/>
  <c r="AF712" i="18"/>
  <c r="AI723" i="18"/>
  <c r="AH726" i="18"/>
  <c r="AG729" i="18"/>
  <c r="AF732" i="18"/>
  <c r="AE735" i="18"/>
  <c r="AD738" i="18"/>
  <c r="AC741" i="18"/>
  <c r="AD681" i="18"/>
  <c r="AC684" i="18"/>
  <c r="AE698" i="18"/>
  <c r="AD701" i="18"/>
  <c r="AI706" i="18"/>
  <c r="AH709" i="18"/>
  <c r="AF715" i="18"/>
  <c r="AH729" i="18"/>
  <c r="AF735" i="18"/>
  <c r="AD741" i="18"/>
  <c r="AC744" i="18"/>
  <c r="AD727" i="18"/>
  <c r="AF741" i="18"/>
  <c r="AD747" i="18"/>
  <c r="AE687" i="18"/>
  <c r="AE707" i="18"/>
  <c r="AC713" i="18"/>
  <c r="AG721" i="18"/>
  <c r="AG741" i="18"/>
  <c r="AD750" i="18"/>
  <c r="AG684" i="18"/>
  <c r="AD693" i="18"/>
  <c r="AD713" i="18"/>
  <c r="AH721" i="18"/>
  <c r="AH741" i="18"/>
  <c r="AE750" i="18"/>
  <c r="AG687" i="18"/>
  <c r="AE713" i="18"/>
  <c r="AI721" i="18"/>
  <c r="AG727" i="18"/>
  <c r="AG747" i="18"/>
  <c r="AF750" i="18"/>
  <c r="AI684" i="18"/>
  <c r="AC722" i="18"/>
  <c r="AG730" i="18"/>
  <c r="AF733" i="18"/>
  <c r="AG750" i="18"/>
  <c r="AF696" i="18"/>
  <c r="AC705" i="18"/>
  <c r="AE681" i="18"/>
  <c r="AD684" i="18"/>
  <c r="AC687" i="18"/>
  <c r="AE701" i="18"/>
  <c r="AD704" i="18"/>
  <c r="AC707" i="18"/>
  <c r="AI709" i="18"/>
  <c r="AH712" i="18"/>
  <c r="AG715" i="18"/>
  <c r="AF718" i="18"/>
  <c r="AC727" i="18"/>
  <c r="AI729" i="18"/>
  <c r="AH732" i="18"/>
  <c r="AG735" i="18"/>
  <c r="AF738" i="18"/>
  <c r="AE741" i="18"/>
  <c r="AD744" i="18"/>
  <c r="AC747" i="18"/>
  <c r="AF681" i="18"/>
  <c r="AE684" i="18"/>
  <c r="AD687" i="18"/>
  <c r="AC690" i="18"/>
  <c r="AE704" i="18"/>
  <c r="AD707" i="18"/>
  <c r="AC710" i="18"/>
  <c r="AI712" i="18"/>
  <c r="AH715" i="18"/>
  <c r="AG718" i="18"/>
  <c r="AF721" i="18"/>
  <c r="AI732" i="18"/>
  <c r="AH735" i="18"/>
  <c r="AG738" i="18"/>
  <c r="AE744" i="18"/>
  <c r="AC750" i="18"/>
  <c r="AG681" i="18"/>
  <c r="AD690" i="18"/>
  <c r="AC693" i="18"/>
  <c r="AF704" i="18"/>
  <c r="AD710" i="18"/>
  <c r="AH718" i="18"/>
  <c r="AE727" i="18"/>
  <c r="AH738" i="18"/>
  <c r="AE747" i="18"/>
  <c r="AH681" i="18"/>
  <c r="AF687" i="18"/>
  <c r="AE690" i="18"/>
  <c r="AG704" i="18"/>
  <c r="AE710" i="18"/>
  <c r="AI718" i="18"/>
  <c r="AG724" i="18"/>
  <c r="AG744" i="18"/>
  <c r="AD716" i="18"/>
  <c r="AH744" i="18"/>
  <c r="AH687" i="18"/>
  <c r="AE696" i="18"/>
  <c r="AC702" i="18"/>
  <c r="AD719" i="18"/>
  <c r="AH727" i="18"/>
  <c r="AH747" i="18"/>
  <c r="AG693" i="18"/>
  <c r="AE699" i="18"/>
  <c r="AE716" i="18"/>
  <c r="AI687" i="18"/>
  <c r="AE719" i="18"/>
  <c r="AG696" i="18"/>
  <c r="AG703" i="18"/>
  <c r="AE720" i="18"/>
  <c r="AI727" i="18"/>
  <c r="AI748" i="18"/>
  <c r="AH696" i="18"/>
  <c r="AD705" i="18"/>
  <c r="AF720" i="18"/>
  <c r="AC728" i="18"/>
  <c r="AC749" i="18"/>
  <c r="AF680" i="18"/>
  <c r="AI688" i="18"/>
  <c r="AI696" i="18"/>
  <c r="AE705" i="18"/>
  <c r="AG720" i="18"/>
  <c r="AD728" i="18"/>
  <c r="AF742" i="18"/>
  <c r="AD749" i="18"/>
  <c r="AG680" i="18"/>
  <c r="AC689" i="18"/>
  <c r="AF697" i="18"/>
  <c r="AF705" i="18"/>
  <c r="AH720" i="18"/>
  <c r="AE728" i="18"/>
  <c r="AC735" i="18"/>
  <c r="AG742" i="18"/>
  <c r="AE749" i="18"/>
  <c r="AH680" i="18"/>
  <c r="AD689" i="18"/>
  <c r="AG697" i="18"/>
  <c r="AC714" i="18"/>
  <c r="AD722" i="18"/>
  <c r="AI728" i="18"/>
  <c r="AF736" i="18"/>
  <c r="AH750" i="18"/>
  <c r="AE689" i="18"/>
  <c r="AH697" i="18"/>
  <c r="AG714" i="18"/>
  <c r="AE722" i="18"/>
  <c r="AC729" i="18"/>
  <c r="AG736" i="18"/>
  <c r="AE743" i="18"/>
  <c r="AI750" i="18"/>
  <c r="AF682" i="18"/>
  <c r="AI690" i="18"/>
  <c r="AI697" i="18"/>
  <c r="AH714" i="18"/>
  <c r="AH736" i="18"/>
  <c r="AD679" i="18"/>
  <c r="AI694" i="18"/>
  <c r="AE726" i="18"/>
  <c r="AC695" i="18"/>
  <c r="AE680" i="18"/>
  <c r="AD743" i="18"/>
  <c r="AD729" i="18"/>
  <c r="AG682" i="18"/>
  <c r="AF699" i="18"/>
  <c r="AF706" i="18"/>
  <c r="AI714" i="18"/>
  <c r="AE729" i="18"/>
  <c r="AI736" i="18"/>
  <c r="AE679" i="18"/>
  <c r="AD683" i="18"/>
  <c r="AG699" i="18"/>
  <c r="AC708" i="18"/>
  <c r="AD723" i="18"/>
  <c r="AH730" i="18"/>
  <c r="AI679" i="18"/>
  <c r="AE683" i="18"/>
  <c r="AH691" i="18"/>
  <c r="AH699" i="18"/>
  <c r="AD708" i="18"/>
  <c r="AE723" i="18"/>
  <c r="AI730" i="18"/>
  <c r="AC679" i="18"/>
  <c r="AC692" i="18"/>
  <c r="AF700" i="18"/>
  <c r="AG723" i="18"/>
  <c r="AF745" i="18"/>
  <c r="AD692" i="18"/>
  <c r="AG700" i="18"/>
  <c r="AC725" i="18"/>
  <c r="AC746" i="18"/>
  <c r="AH700" i="18"/>
  <c r="AD746" i="18"/>
  <c r="AF685" i="18"/>
  <c r="AC732" i="18"/>
  <c r="AH717" i="18"/>
  <c r="AH739" i="18"/>
  <c r="AD686" i="18"/>
  <c r="AC711" i="18"/>
  <c r="AG733" i="18"/>
  <c r="AD703" i="18"/>
  <c r="AD726" i="18"/>
  <c r="AI708" i="18"/>
  <c r="AD731" i="18"/>
  <c r="AH693" i="18"/>
  <c r="AF717" i="18"/>
  <c r="AF739" i="18"/>
  <c r="AE702" i="18"/>
  <c r="AE725" i="18"/>
  <c r="AG739" i="18"/>
  <c r="AF702" i="18"/>
  <c r="AG702" i="18"/>
  <c r="AI717" i="18"/>
  <c r="AE740" i="18"/>
  <c r="AH694" i="18"/>
  <c r="AD711" i="18"/>
  <c r="AH733" i="18"/>
  <c r="AI733" i="18"/>
  <c r="AI711" i="18"/>
  <c r="AC734" i="18"/>
  <c r="AI691" i="18"/>
  <c r="AE708" i="18"/>
  <c r="AF723" i="18"/>
  <c r="AC731" i="18"/>
  <c r="AD725" i="18"/>
  <c r="AI693" i="18"/>
  <c r="AG717" i="18"/>
  <c r="AE746" i="18"/>
  <c r="AC686" i="18"/>
  <c r="AD732" i="18"/>
  <c r="AG694" i="18"/>
  <c r="AC726" i="18"/>
  <c r="AI747" i="18"/>
  <c r="AE686" i="18"/>
  <c r="AE703" i="18"/>
  <c r="AH711" i="18"/>
  <c r="AF703" i="18"/>
  <c r="AF726" i="18"/>
  <c r="AD706" i="18"/>
  <c r="AE730" i="18"/>
  <c r="AD730" i="18"/>
  <c r="AC730" i="18"/>
  <c r="AE706" i="18"/>
  <c r="AC706" i="18"/>
  <c r="AE682" i="18"/>
  <c r="AD682" i="18"/>
  <c r="AC682" i="18"/>
  <c r="AE709" i="18"/>
  <c r="AD685" i="18"/>
  <c r="AC709" i="18"/>
  <c r="AC733" i="18"/>
  <c r="AD709" i="18"/>
  <c r="AC685" i="18"/>
  <c r="AE733" i="18"/>
  <c r="AE685" i="18"/>
  <c r="AD733" i="18"/>
  <c r="AE736" i="18"/>
  <c r="AE712" i="18"/>
  <c r="AD688" i="18"/>
  <c r="AD712" i="18"/>
  <c r="AC712" i="18"/>
  <c r="AE688" i="18"/>
  <c r="AD736" i="18"/>
  <c r="AC736" i="18"/>
  <c r="AC688" i="18"/>
  <c r="AE739" i="18"/>
  <c r="AD691" i="18"/>
  <c r="AC691" i="18"/>
  <c r="AC739" i="18"/>
  <c r="AD715" i="18"/>
  <c r="AD739" i="18"/>
  <c r="AC715" i="18"/>
  <c r="AE715" i="18"/>
  <c r="AE691" i="18"/>
  <c r="AD694" i="18"/>
  <c r="AC718" i="18"/>
  <c r="AD718" i="18"/>
  <c r="AE694" i="18"/>
  <c r="AC742" i="18"/>
  <c r="AC694" i="18"/>
  <c r="AE742" i="18"/>
  <c r="AD742" i="18"/>
  <c r="AE718" i="18"/>
  <c r="AD721" i="18"/>
  <c r="AE721" i="18"/>
  <c r="AD697" i="18"/>
  <c r="AC745" i="18"/>
  <c r="AE697" i="18"/>
  <c r="AC721" i="18"/>
  <c r="AD745" i="18"/>
  <c r="AE745" i="18"/>
  <c r="AC697" i="18"/>
  <c r="AC748" i="18"/>
  <c r="AC700" i="18"/>
  <c r="AD748" i="18"/>
  <c r="AE724" i="18"/>
  <c r="AC724" i="18"/>
  <c r="AD724" i="18"/>
  <c r="AD700" i="18"/>
  <c r="AE748" i="18"/>
  <c r="AE700" i="18"/>
  <c r="AI707" i="18"/>
  <c r="AH707" i="18"/>
  <c r="AF707" i="18"/>
  <c r="AG707" i="18"/>
  <c r="AH710" i="18"/>
  <c r="AF710" i="18"/>
  <c r="AG710" i="18"/>
  <c r="AI710" i="18"/>
  <c r="AG713" i="18"/>
  <c r="AH713" i="18"/>
  <c r="AF713" i="18"/>
  <c r="AI713" i="18"/>
  <c r="AF716" i="18"/>
  <c r="AH716" i="18"/>
  <c r="AG716" i="18"/>
  <c r="AI716" i="18"/>
  <c r="AG719" i="18"/>
  <c r="AF719" i="18"/>
  <c r="AH719" i="18"/>
  <c r="AI719" i="18"/>
  <c r="AI722" i="18"/>
  <c r="AG722" i="18"/>
  <c r="AH722" i="18"/>
  <c r="AF722" i="18"/>
  <c r="AF725" i="18"/>
  <c r="AG725" i="18"/>
  <c r="AH725" i="18"/>
  <c r="AI725" i="18"/>
  <c r="AI731" i="18"/>
  <c r="AI683" i="18"/>
  <c r="AH731" i="18"/>
  <c r="AH683" i="18"/>
  <c r="AF683" i="18"/>
  <c r="AG683" i="18"/>
  <c r="AF731" i="18"/>
  <c r="AG731" i="18"/>
  <c r="AI686" i="18"/>
  <c r="AF734" i="18"/>
  <c r="AG734" i="18"/>
  <c r="AH686" i="18"/>
  <c r="AG686" i="18"/>
  <c r="AH734" i="18"/>
  <c r="AF686" i="18"/>
  <c r="AI734" i="18"/>
  <c r="AI689" i="18"/>
  <c r="AF737" i="18"/>
  <c r="AI737" i="18"/>
  <c r="AG737" i="18"/>
  <c r="AF689" i="18"/>
  <c r="AH737" i="18"/>
  <c r="AG689" i="18"/>
  <c r="AH689" i="18"/>
  <c r="AF692" i="18"/>
  <c r="AH692" i="18"/>
  <c r="AG740" i="18"/>
  <c r="AI692" i="18"/>
  <c r="AH740" i="18"/>
  <c r="AF695" i="18"/>
  <c r="AF740" i="18"/>
  <c r="AG692" i="18"/>
  <c r="AI740" i="18"/>
  <c r="AF743" i="18"/>
  <c r="AG743" i="18"/>
  <c r="AI743" i="18"/>
  <c r="AG695" i="18"/>
  <c r="AF698" i="18"/>
  <c r="AH743" i="18"/>
  <c r="AH695" i="18"/>
  <c r="AI695" i="18"/>
  <c r="AI698" i="18"/>
  <c r="AF701" i="18"/>
  <c r="AI746" i="18"/>
  <c r="AH698" i="18"/>
  <c r="AF746" i="18"/>
  <c r="AG746" i="18"/>
  <c r="AH746" i="18"/>
  <c r="AG698" i="18"/>
  <c r="AG701" i="18"/>
  <c r="AH701" i="18"/>
  <c r="AH749" i="18"/>
  <c r="AI749" i="18"/>
  <c r="AI701" i="18"/>
  <c r="AF749" i="18"/>
  <c r="AG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44" i="19"/>
  <c r="K340" i="18"/>
  <c r="K344" i="18" s="1"/>
  <c r="L220" i="18"/>
  <c r="M220" i="18" s="1"/>
  <c r="J219" i="18"/>
  <c r="K219" i="18" s="1"/>
  <c r="J220" i="18"/>
  <c r="K220" i="18" s="1"/>
  <c r="J218" i="18"/>
  <c r="K218" i="18" s="1"/>
  <c r="M340" i="18" l="1"/>
  <c r="M344" i="18" s="1"/>
  <c r="L340" i="18"/>
  <c r="L344"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40"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A5B5317E-6E43-445C-981A-1087E3801009}">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3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3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58"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59"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17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17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196" authorId="3" shapeId="0" xr:uid="{C0353A77-117E-4DC2-A6B2-656BE0EABF6F}">
      <text>
        <r>
          <rPr>
            <sz val="9"/>
            <color indexed="81"/>
            <rFont val="Tahoma"/>
            <family val="2"/>
          </rPr>
          <t>including transport</t>
        </r>
      </text>
    </comment>
    <comment ref="H29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333"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3"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3"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3" authorId="0" shapeId="0" xr:uid="{66C81C6F-047D-4D75-845F-9BBEBE07FF9F}">
      <text>
        <r>
          <rPr>
            <b/>
            <sz val="9"/>
            <color indexed="81"/>
            <rFont val="Tahoma"/>
            <family val="2"/>
          </rPr>
          <t>Michael Young:</t>
        </r>
        <r>
          <rPr>
            <sz val="9"/>
            <color indexed="81"/>
            <rFont val="Tahoma"/>
            <family val="2"/>
          </rPr>
          <t xml:space="preserve">
fert density t/m3</t>
        </r>
      </text>
    </comment>
    <comment ref="K333"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3" authorId="1" shapeId="0" xr:uid="{6134306F-FCB7-4AA7-A4A2-FF5089E723DF}">
      <text>
        <r>
          <rPr>
            <b/>
            <sz val="9"/>
            <color indexed="81"/>
            <rFont val="Tahoma"/>
            <family val="2"/>
          </rPr>
          <t>Michael Young (21512438):</t>
        </r>
        <r>
          <rPr>
            <sz val="9"/>
            <color indexed="81"/>
            <rFont val="Tahoma"/>
            <family val="2"/>
          </rPr>
          <t xml:space="preserve">
day of yr</t>
        </r>
      </text>
    </comment>
    <comment ref="M333"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3"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5"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38"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2" authorId="1" shapeId="0" xr:uid="{1C4ECD8C-347F-4792-9A1A-C7DB8838AF03}">
      <text>
        <r>
          <rPr>
            <b/>
            <sz val="9"/>
            <color indexed="81"/>
            <rFont val="Tahoma"/>
            <family val="2"/>
          </rPr>
          <t>Michael Young (21512438):</t>
        </r>
        <r>
          <rPr>
            <sz val="9"/>
            <color indexed="81"/>
            <rFont val="Tahoma"/>
            <family val="2"/>
          </rPr>
          <t xml:space="preserve">
day of yr</t>
        </r>
      </text>
    </comment>
    <comment ref="L392"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2"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67" authorId="3" shapeId="0" xr:uid="{66372611-E096-402C-AB40-C111DDC5C819}">
      <text>
        <r>
          <rPr>
            <sz val="9"/>
            <color indexed="81"/>
            <rFont val="Tahoma"/>
            <family val="2"/>
          </rPr>
          <t>innoculant is covered in the chemical cost stuff because that is what agros do</t>
        </r>
      </text>
    </comment>
    <comment ref="G47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49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6"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6"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7"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1"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<sst xmlns="http://schemas.openxmlformats.org/spreadsheetml/2006/main" count="9873" uniqueCount="1214">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</sst>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70"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70" fontId="22" fillId="18" borderId="24" xfId="8" applyNumberFormat="1" applyAlignment="1">
      <alignment horizontal="center"/>
    </xf>
    <xf numFmtId="0" fontId="17" fillId="0" borderId="0" xfId="34"/>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70"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9"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70"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152</xdr:row>
      <xdr:rowOff>59532</xdr:rowOff>
    </xdr:from>
    <xdr:to>
      <xdr:col>15</xdr:col>
      <xdr:colOff>431799</xdr:colOff>
      <xdr:row>156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20" workbookViewId="0">
      <selection activeCell="O48" sqref="O48:V53"/>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992</v>
      </c>
      <c r="H4" s="13"/>
      <c r="I4" s="13" t="s">
        <v>315</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993</v>
      </c>
      <c r="I6" s="248" t="s">
        <v>1123</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971</v>
      </c>
      <c r="H14" s="32"/>
      <c r="I14" s="34" t="s">
        <v>973</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1130</v>
      </c>
      <c r="Q15" s="32"/>
      <c r="R15" s="32"/>
      <c r="S15" s="32"/>
      <c r="T15" s="34" t="s">
        <v>1131</v>
      </c>
      <c r="U15" s="32"/>
      <c r="V15" s="32"/>
      <c r="W15" s="16"/>
      <c r="X15" s="8"/>
      <c r="Y15" s="8"/>
      <c r="Z15" s="8"/>
    </row>
    <row r="16" spans="1:26" customFormat="1" ht="12" customHeight="1" outlineLevel="1" x14ac:dyDescent="0.35">
      <c r="A16" s="6"/>
      <c r="B16" s="7"/>
      <c r="C16" s="17"/>
      <c r="D16" s="17"/>
      <c r="E16" s="17"/>
      <c r="F16" s="26"/>
      <c r="G16" t="s">
        <v>965</v>
      </c>
      <c r="H16" s="32" t="s">
        <v>1180</v>
      </c>
      <c r="I16" t="s">
        <v>1181</v>
      </c>
      <c r="K16" t="s">
        <v>972</v>
      </c>
      <c r="L16" s="32" t="s">
        <v>1180</v>
      </c>
      <c r="M16" t="s">
        <v>1181</v>
      </c>
      <c r="N16" s="32"/>
      <c r="O16" t="s">
        <v>966</v>
      </c>
      <c r="P16" s="32" t="s">
        <v>946</v>
      </c>
      <c r="Q16" s="32" t="s">
        <v>947</v>
      </c>
      <c r="R16" s="32" t="s">
        <v>906</v>
      </c>
      <c r="S16" s="32"/>
      <c r="T16" s="32" t="s">
        <v>946</v>
      </c>
      <c r="U16" s="32" t="s">
        <v>947</v>
      </c>
      <c r="V16" s="32" t="s">
        <v>906</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935</v>
      </c>
      <c r="H18" s="241" t="b">
        <v>0</v>
      </c>
      <c r="I18" s="241" t="b">
        <v>0</v>
      </c>
      <c r="K18" s="668" t="s">
        <v>812</v>
      </c>
      <c r="L18" s="205" t="b">
        <v>1</v>
      </c>
      <c r="M18" s="861" t="b">
        <v>1</v>
      </c>
      <c r="N18" s="32"/>
      <c r="O18" s="497" t="s">
        <v>812</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338</v>
      </c>
      <c r="L19" s="862"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339</v>
      </c>
      <c r="L20" s="205" t="b">
        <v>0</v>
      </c>
      <c r="M20" s="241" t="b">
        <v>0</v>
      </c>
      <c r="N20" s="32"/>
      <c r="O20" s="497" t="s">
        <v>935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967</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340</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1057</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67</v>
      </c>
      <c r="H24" s="241" t="b">
        <v>0</v>
      </c>
      <c r="I24" s="241" t="b">
        <v>0</v>
      </c>
      <c r="K24" s="668" t="s">
        <v>341</v>
      </c>
      <c r="L24" s="205" t="b">
        <v>0</v>
      </c>
      <c r="M24" s="205" t="b">
        <v>0</v>
      </c>
      <c r="N24" s="32"/>
      <c r="O24" s="497" t="s">
        <v>339</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936</v>
      </c>
      <c r="H25" s="241" t="b">
        <v>0</v>
      </c>
      <c r="I25" s="241" t="b">
        <v>0</v>
      </c>
      <c r="K25" s="668" t="s">
        <v>968</v>
      </c>
      <c r="L25" s="205" t="b">
        <v>0</v>
      </c>
      <c r="M25" s="205" t="b">
        <v>0</v>
      </c>
      <c r="N25" s="32"/>
      <c r="O25" s="497" t="s">
        <v>967</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222</v>
      </c>
      <c r="H26" s="241" t="b">
        <v>0</v>
      </c>
      <c r="I26" s="241" t="b">
        <v>0</v>
      </c>
      <c r="K26" s="668" t="s">
        <v>342</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64</v>
      </c>
      <c r="H27" s="241" t="b">
        <v>0</v>
      </c>
      <c r="I27" s="241" t="b">
        <v>0</v>
      </c>
      <c r="K27" s="669" t="s">
        <v>969</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938</v>
      </c>
      <c r="H28" s="241" t="b">
        <v>0</v>
      </c>
      <c r="I28" s="241" t="b">
        <v>0</v>
      </c>
      <c r="K28" s="669" t="s">
        <v>343</v>
      </c>
      <c r="L28" s="205" t="b">
        <v>0</v>
      </c>
      <c r="M28" s="205" t="b">
        <v>0</v>
      </c>
      <c r="N28" s="32"/>
      <c r="O28" s="497" t="s">
        <v>338</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75</v>
      </c>
      <c r="H29" s="241" t="b">
        <v>0</v>
      </c>
      <c r="I29" s="241" t="b">
        <v>0</v>
      </c>
      <c r="K29" s="669" t="s">
        <v>970</v>
      </c>
      <c r="L29" s="205" t="b">
        <v>0</v>
      </c>
      <c r="M29" s="205" t="b">
        <v>0</v>
      </c>
      <c r="N29" s="32"/>
      <c r="O29" s="497" t="s">
        <v>67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65</v>
      </c>
      <c r="H30" s="241" t="b">
        <v>0</v>
      </c>
      <c r="I30" s="241" t="b">
        <v>0</v>
      </c>
      <c r="K30" s="32"/>
      <c r="L30" s="32"/>
      <c r="M30" s="32"/>
      <c r="N30" s="32"/>
      <c r="O30" s="497" t="s">
        <v>936</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934</v>
      </c>
      <c r="H31" s="241" t="b">
        <v>0</v>
      </c>
      <c r="I31" s="241" t="b">
        <v>0</v>
      </c>
      <c r="K31" s="32"/>
      <c r="L31" s="32"/>
      <c r="M31" s="32"/>
      <c r="N31" s="32"/>
      <c r="O31" s="497" t="s">
        <v>222</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72</v>
      </c>
      <c r="H32" s="241" t="b">
        <v>0</v>
      </c>
      <c r="I32" s="241" t="b">
        <v>0</v>
      </c>
      <c r="K32" s="32"/>
      <c r="L32" s="32"/>
      <c r="M32" s="32"/>
      <c r="N32" s="32"/>
      <c r="O32" s="497" t="s">
        <v>64</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8" t="s">
        <v>937</v>
      </c>
      <c r="H33" s="241" t="b">
        <v>0</v>
      </c>
      <c r="I33" s="241" t="b">
        <v>0</v>
      </c>
      <c r="K33" s="32"/>
      <c r="L33" s="32"/>
      <c r="M33" s="32"/>
      <c r="N33" s="32"/>
      <c r="O33" s="497" t="s">
        <v>938</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K34" s="32"/>
      <c r="L34" s="32"/>
      <c r="M34" s="32"/>
      <c r="N34" s="32"/>
      <c r="O34" s="497" t="s">
        <v>340</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1057</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341</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968</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342</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969</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75</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65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934</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343</v>
      </c>
      <c r="P43" s="205" t="b">
        <v>1</v>
      </c>
      <c r="Q43" s="205" t="b">
        <v>1</v>
      </c>
      <c r="R43" s="205" t="b">
        <v>0</v>
      </c>
      <c r="S43" s="38"/>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970</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72</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8" t="s">
        <v>937</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30"/>
      <c r="P47" s="30"/>
      <c r="Q47" s="30"/>
      <c r="R47" s="30"/>
      <c r="S47" s="30"/>
      <c r="T47" s="30"/>
      <c r="U47" s="30"/>
      <c r="V47" s="30"/>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388</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104</v>
      </c>
      <c r="N67" s="143"/>
      <c r="O67" s="17"/>
      <c r="P67" s="17"/>
      <c r="Q67" s="17" t="s">
        <v>389</v>
      </c>
      <c r="R67" s="24"/>
      <c r="S67" s="22"/>
      <c r="T67" s="22"/>
      <c r="U67" s="22"/>
      <c r="V67" s="22"/>
      <c r="W67" s="16"/>
      <c r="X67" s="8"/>
      <c r="Y67" s="8"/>
      <c r="Z67" s="8"/>
    </row>
    <row r="68" spans="1:26" customFormat="1" ht="39.5" outlineLevel="1" x14ac:dyDescent="0.35">
      <c r="A68" s="6"/>
      <c r="B68" s="7"/>
      <c r="C68" s="17"/>
      <c r="D68" s="17"/>
      <c r="E68" s="17"/>
      <c r="F68" s="26"/>
      <c r="G68" t="s">
        <v>217</v>
      </c>
      <c r="H68" t="s">
        <v>218</v>
      </c>
      <c r="I68" s="864" t="s">
        <v>1185</v>
      </c>
      <c r="J68" s="864" t="s">
        <v>1186</v>
      </c>
      <c r="K68" s="34"/>
      <c r="L68" s="34"/>
      <c r="M68" t="s">
        <v>102</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373</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103</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872</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873</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874</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1115</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779</v>
      </c>
      <c r="H89" s="13"/>
      <c r="I89" s="13"/>
      <c r="J89" s="13" t="s">
        <v>259</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780</v>
      </c>
      <c r="J90" s="13" t="s">
        <v>790</v>
      </c>
      <c r="K90" s="13" t="s">
        <v>791</v>
      </c>
      <c r="L90" s="13" t="s">
        <v>1060</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1112</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781</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e">
        <f>#REF!</f>
        <v>#REF!</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346</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348</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1012</v>
      </c>
      <c r="K106" s="17"/>
      <c r="L106" s="17"/>
      <c r="M106" s="23"/>
      <c r="N106" s="870" t="s">
        <v>909</v>
      </c>
      <c r="O106" s="24"/>
      <c r="P106" s="680" t="s">
        <v>908</v>
      </c>
      <c r="Q106" s="680"/>
      <c r="R106" s="680"/>
      <c r="S106" s="24"/>
      <c r="T106" s="22" t="s">
        <v>962</v>
      </c>
      <c r="U106" s="22"/>
      <c r="V106" s="680" t="s">
        <v>908</v>
      </c>
      <c r="W106" s="680"/>
      <c r="X106" s="680"/>
      <c r="Y106" s="24"/>
      <c r="Z106" s="22" t="s">
        <v>962</v>
      </c>
      <c r="AA106" s="22"/>
      <c r="AB106" s="22" t="s">
        <v>1135</v>
      </c>
      <c r="AC106" s="22"/>
      <c r="AD106" s="22"/>
      <c r="AE106" s="133" t="s">
        <v>1132</v>
      </c>
      <c r="AF106" s="22"/>
      <c r="AG106" s="16"/>
      <c r="AH106" s="8"/>
      <c r="AI106" s="8"/>
      <c r="AJ106" s="8"/>
    </row>
    <row r="107" spans="1:36" customFormat="1" ht="12" customHeight="1" outlineLevel="1" x14ac:dyDescent="0.35">
      <c r="A107" s="6"/>
      <c r="B107" s="7"/>
      <c r="C107" s="17"/>
      <c r="D107" s="17"/>
      <c r="E107" s="17"/>
      <c r="F107" s="17"/>
      <c r="G107" s="198" t="s">
        <v>907</v>
      </c>
      <c r="H107" s="198"/>
      <c r="I107" s="198"/>
      <c r="J107" s="22" t="s">
        <v>1023</v>
      </c>
      <c r="K107" s="17"/>
      <c r="L107" s="23" t="s">
        <v>347</v>
      </c>
      <c r="M107" s="23" t="s">
        <v>349</v>
      </c>
      <c r="N107" s="871"/>
      <c r="O107" s="24"/>
      <c r="P107" s="24" t="s">
        <v>946</v>
      </c>
      <c r="Q107" s="24" t="s">
        <v>947</v>
      </c>
      <c r="R107" s="24" t="s">
        <v>906</v>
      </c>
      <c r="S107" s="24"/>
      <c r="T107" s="22"/>
      <c r="U107" s="22"/>
      <c r="V107" s="24" t="s">
        <v>946</v>
      </c>
      <c r="W107" s="24" t="s">
        <v>947</v>
      </c>
      <c r="X107" s="24" t="s">
        <v>906</v>
      </c>
      <c r="Y107" s="24"/>
      <c r="Z107" s="22"/>
      <c r="AA107" s="22"/>
      <c r="AB107" s="22" t="s">
        <v>1136</v>
      </c>
      <c r="AC107" s="22" t="s">
        <v>1137</v>
      </c>
      <c r="AD107" s="22"/>
      <c r="AE107" s="22" t="s">
        <v>1133</v>
      </c>
      <c r="AF107" s="22" t="s">
        <v>1134</v>
      </c>
      <c r="AG107" s="16"/>
      <c r="AH107" s="8"/>
      <c r="AI107" s="8"/>
      <c r="AJ107" s="8"/>
    </row>
    <row r="108" spans="1:36" customFormat="1" ht="12" customHeight="1" outlineLevel="1" x14ac:dyDescent="0.35">
      <c r="A108" s="6"/>
      <c r="B108" s="7"/>
      <c r="C108" s="17"/>
      <c r="D108" s="17"/>
      <c r="E108" s="17"/>
      <c r="F108" s="26"/>
      <c r="G108" s="205" t="b">
        <v>1</v>
      </c>
      <c r="J108" s="162" t="s">
        <v>1013</v>
      </c>
      <c r="K108" s="499" t="s">
        <v>810</v>
      </c>
      <c r="L108" s="204">
        <v>1</v>
      </c>
      <c r="M108" s="714" t="b">
        <f>NOT(OR(M109:M117))</f>
        <v>1</v>
      </c>
      <c r="N108" s="709">
        <f>V108</f>
        <v>77</v>
      </c>
      <c r="O108" s="165"/>
      <c r="P108" s="712">
        <f t="shared" ref="P108:P117" si="0">MIN($T$108:$T$117)</f>
        <v>43549</v>
      </c>
      <c r="Q108" s="712">
        <f>Periods!$K$22</f>
        <v>43593</v>
      </c>
      <c r="R108" s="583">
        <v>43753</v>
      </c>
      <c r="S108" s="32"/>
      <c r="T108" s="710">
        <f>Periods!$F$21</f>
        <v>43549</v>
      </c>
      <c r="U108" s="32"/>
      <c r="V108" s="705">
        <f>MIN(51,INT((P108 - DATE(YEAR(P108),1,1))/7))*7</f>
        <v>77</v>
      </c>
      <c r="W108" s="705">
        <f>MIN(51,INT((Q108 - DATE(YEAR(Q108),1,1))/7))*7</f>
        <v>126</v>
      </c>
      <c r="X108" s="705">
        <f>MIN(51,INT((R108 - DATE(YEAR(R108),1,1))/7))*7</f>
        <v>287</v>
      </c>
      <c r="Y108" s="32"/>
      <c r="Z108" s="705">
        <f t="shared" ref="Z108:Z117" si="1">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1014</v>
      </c>
      <c r="K109" s="500" t="s">
        <v>387</v>
      </c>
      <c r="L109" s="204">
        <v>0.24</v>
      </c>
      <c r="M109" s="205" t="b">
        <v>0</v>
      </c>
      <c r="N109" s="709">
        <f>V109</f>
        <v>77</v>
      </c>
      <c r="O109" s="165"/>
      <c r="P109" s="712">
        <f t="shared" si="0"/>
        <v>43549</v>
      </c>
      <c r="Q109" s="712">
        <f t="shared" ref="Q109:Q117" si="2">Q108</f>
        <v>43593</v>
      </c>
      <c r="R109" s="583">
        <v>43753</v>
      </c>
      <c r="S109" s="32"/>
      <c r="T109" s="710">
        <f>Periods!$G$21</f>
        <v>43572</v>
      </c>
      <c r="U109" s="32"/>
      <c r="V109" s="705">
        <f t="shared" ref="V109:V117" si="3">MIN(51,INT((P109 - DATE(YEAR(P109),1,1))/7))*7</f>
        <v>77</v>
      </c>
      <c r="W109" s="705">
        <f t="shared" ref="W109:W117" si="4">MIN(51,INT((Q109 - DATE(YEAR(Q109),1,1))/7))*7</f>
        <v>126</v>
      </c>
      <c r="X109" s="705">
        <f t="shared" ref="X109:X117" si="5">MIN(51,INT((R109 - DATE(YEAR(R109),1,1))/7))*7</f>
        <v>287</v>
      </c>
      <c r="Y109" s="32"/>
      <c r="Z109" s="705">
        <f t="shared" si="1"/>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G110" t="s">
        <v>905</v>
      </c>
      <c r="J110" s="162" t="s">
        <v>1015</v>
      </c>
      <c r="K110" s="500" t="s">
        <v>782</v>
      </c>
      <c r="L110" s="204">
        <v>0.2</v>
      </c>
      <c r="M110" s="205" t="b">
        <v>0</v>
      </c>
      <c r="N110" s="709">
        <f>X110</f>
        <v>287</v>
      </c>
      <c r="O110" s="165"/>
      <c r="P110" s="712">
        <f t="shared" si="0"/>
        <v>43549</v>
      </c>
      <c r="Q110" s="712">
        <f t="shared" si="2"/>
        <v>43593</v>
      </c>
      <c r="R110" s="583">
        <v>43753</v>
      </c>
      <c r="S110" s="32"/>
      <c r="T110" s="711">
        <f t="shared" ref="T110:T117" si="8">T109</f>
        <v>43572</v>
      </c>
      <c r="U110" s="32"/>
      <c r="V110" s="705">
        <f t="shared" si="3"/>
        <v>77</v>
      </c>
      <c r="W110" s="705">
        <f t="shared" si="4"/>
        <v>126</v>
      </c>
      <c r="X110" s="705">
        <f t="shared" si="5"/>
        <v>287</v>
      </c>
      <c r="Y110" s="32"/>
      <c r="Z110" s="705">
        <f t="shared" si="1"/>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G111" s="205" t="b">
        <v>0</v>
      </c>
      <c r="J111" s="162" t="s">
        <v>1016</v>
      </c>
      <c r="K111" s="500" t="s">
        <v>783</v>
      </c>
      <c r="L111" s="204">
        <v>0.08</v>
      </c>
      <c r="M111" s="205" t="b">
        <v>0</v>
      </c>
      <c r="N111" s="709">
        <f>W111</f>
        <v>126</v>
      </c>
      <c r="O111" s="165"/>
      <c r="P111" s="712">
        <f t="shared" si="0"/>
        <v>43549</v>
      </c>
      <c r="Q111" s="712">
        <f t="shared" si="2"/>
        <v>43593</v>
      </c>
      <c r="R111" s="583">
        <v>43753</v>
      </c>
      <c r="S111" s="32"/>
      <c r="T111" s="711">
        <f t="shared" si="8"/>
        <v>43572</v>
      </c>
      <c r="U111" s="32"/>
      <c r="V111" s="705">
        <f t="shared" si="3"/>
        <v>77</v>
      </c>
      <c r="W111" s="705">
        <f t="shared" si="4"/>
        <v>126</v>
      </c>
      <c r="X111" s="705">
        <f t="shared" si="5"/>
        <v>287</v>
      </c>
      <c r="Y111" s="32"/>
      <c r="Z111" s="705">
        <f t="shared" si="1"/>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1017</v>
      </c>
      <c r="K112" s="500" t="s">
        <v>784</v>
      </c>
      <c r="L112" s="204">
        <v>0.04</v>
      </c>
      <c r="M112" s="205" t="b">
        <v>0</v>
      </c>
      <c r="N112" s="709">
        <f>X112</f>
        <v>287</v>
      </c>
      <c r="O112" s="165"/>
      <c r="P112" s="712">
        <f t="shared" si="0"/>
        <v>43549</v>
      </c>
      <c r="Q112" s="712">
        <f t="shared" si="2"/>
        <v>43593</v>
      </c>
      <c r="R112" s="583">
        <v>43753</v>
      </c>
      <c r="S112" s="32"/>
      <c r="T112" s="711">
        <f t="shared" si="8"/>
        <v>43572</v>
      </c>
      <c r="U112" s="32"/>
      <c r="V112" s="705">
        <f t="shared" si="3"/>
        <v>77</v>
      </c>
      <c r="W112" s="705">
        <f t="shared" si="4"/>
        <v>126</v>
      </c>
      <c r="X112" s="705">
        <f t="shared" si="5"/>
        <v>287</v>
      </c>
      <c r="Y112" s="32"/>
      <c r="Z112" s="705">
        <f t="shared" si="1"/>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G113" s="159" t="s">
        <v>943</v>
      </c>
      <c r="J113" s="162" t="s">
        <v>1018</v>
      </c>
      <c r="K113" s="500" t="s">
        <v>785</v>
      </c>
      <c r="L113" s="204">
        <v>0.14000000000000001</v>
      </c>
      <c r="M113" s="205" t="b">
        <v>0</v>
      </c>
      <c r="N113" s="709">
        <f>V113</f>
        <v>77</v>
      </c>
      <c r="O113" s="165"/>
      <c r="P113" s="712">
        <f t="shared" si="0"/>
        <v>43549</v>
      </c>
      <c r="Q113" s="712">
        <f t="shared" si="2"/>
        <v>43593</v>
      </c>
      <c r="R113" s="583">
        <v>43753</v>
      </c>
      <c r="S113" s="32"/>
      <c r="T113" s="710">
        <f>Periods!$K$22</f>
        <v>43593</v>
      </c>
      <c r="U113" s="32"/>
      <c r="V113" s="705">
        <f t="shared" si="3"/>
        <v>77</v>
      </c>
      <c r="W113" s="705">
        <f t="shared" si="4"/>
        <v>126</v>
      </c>
      <c r="X113" s="705">
        <f t="shared" si="5"/>
        <v>287</v>
      </c>
      <c r="Y113" s="32"/>
      <c r="Z113" s="705">
        <f t="shared" si="1"/>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G114" s="248">
        <v>1</v>
      </c>
      <c r="J114" s="162" t="s">
        <v>1019</v>
      </c>
      <c r="K114" s="500" t="s">
        <v>786</v>
      </c>
      <c r="L114" s="204">
        <v>0.16</v>
      </c>
      <c r="M114" s="205" t="b">
        <v>0</v>
      </c>
      <c r="N114" s="709">
        <f>X114</f>
        <v>287</v>
      </c>
      <c r="O114" s="165"/>
      <c r="P114" s="712">
        <f t="shared" si="0"/>
        <v>43549</v>
      </c>
      <c r="Q114" s="712">
        <f t="shared" si="2"/>
        <v>43593</v>
      </c>
      <c r="R114" s="583">
        <v>43753</v>
      </c>
      <c r="S114" s="32"/>
      <c r="T114" s="711">
        <f>T113</f>
        <v>43593</v>
      </c>
      <c r="U114" s="32"/>
      <c r="V114" s="705">
        <f t="shared" si="3"/>
        <v>77</v>
      </c>
      <c r="W114" s="705">
        <f t="shared" si="4"/>
        <v>126</v>
      </c>
      <c r="X114" s="705">
        <f t="shared" si="5"/>
        <v>287</v>
      </c>
      <c r="Y114" s="32"/>
      <c r="Z114" s="705">
        <f t="shared" si="1"/>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1020</v>
      </c>
      <c r="K115" s="500" t="s">
        <v>787</v>
      </c>
      <c r="L115" s="204">
        <v>0.04</v>
      </c>
      <c r="M115" s="205" t="b">
        <v>0</v>
      </c>
      <c r="N115" s="709">
        <f>W115</f>
        <v>126</v>
      </c>
      <c r="O115" s="165"/>
      <c r="P115" s="712">
        <f t="shared" si="0"/>
        <v>43549</v>
      </c>
      <c r="Q115" s="712">
        <f t="shared" si="2"/>
        <v>43593</v>
      </c>
      <c r="R115" s="583">
        <v>43753</v>
      </c>
      <c r="S115" s="32"/>
      <c r="T115" s="710">
        <f>Periods!$M$23</f>
        <v>43614</v>
      </c>
      <c r="U115" s="32"/>
      <c r="V115" s="705">
        <f t="shared" si="3"/>
        <v>77</v>
      </c>
      <c r="W115" s="705">
        <f t="shared" si="4"/>
        <v>126</v>
      </c>
      <c r="X115" s="705">
        <f t="shared" si="5"/>
        <v>287</v>
      </c>
      <c r="Y115" s="32"/>
      <c r="Z115" s="705">
        <f t="shared" si="1"/>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1021</v>
      </c>
      <c r="K116" s="500" t="s">
        <v>788</v>
      </c>
      <c r="L116" s="204">
        <v>0.1</v>
      </c>
      <c r="M116" s="205" t="b">
        <v>0</v>
      </c>
      <c r="N116" s="709">
        <f>X116</f>
        <v>287</v>
      </c>
      <c r="O116" s="165"/>
      <c r="P116" s="712">
        <f t="shared" si="0"/>
        <v>43549</v>
      </c>
      <c r="Q116" s="712">
        <f t="shared" si="2"/>
        <v>43593</v>
      </c>
      <c r="R116" s="583">
        <v>43753</v>
      </c>
      <c r="S116" s="32"/>
      <c r="T116" s="711">
        <f t="shared" si="8"/>
        <v>43614</v>
      </c>
      <c r="U116" s="32"/>
      <c r="V116" s="705">
        <f t="shared" si="3"/>
        <v>77</v>
      </c>
      <c r="W116" s="705">
        <f t="shared" si="4"/>
        <v>126</v>
      </c>
      <c r="X116" s="705">
        <f t="shared" si="5"/>
        <v>287</v>
      </c>
      <c r="Y116" s="32"/>
      <c r="Z116" s="705">
        <f t="shared" si="1"/>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3" t="s">
        <v>1022</v>
      </c>
      <c r="K117" s="501" t="s">
        <v>789</v>
      </c>
      <c r="L117" s="204">
        <v>0</v>
      </c>
      <c r="M117" s="205" t="b">
        <v>0</v>
      </c>
      <c r="N117" s="709">
        <f>X117</f>
        <v>287</v>
      </c>
      <c r="O117" s="165"/>
      <c r="P117" s="712">
        <f t="shared" si="0"/>
        <v>43549</v>
      </c>
      <c r="Q117" s="712">
        <f t="shared" si="2"/>
        <v>43593</v>
      </c>
      <c r="R117" s="583">
        <v>43753</v>
      </c>
      <c r="S117" s="32"/>
      <c r="T117" s="711">
        <f t="shared" si="8"/>
        <v>43614</v>
      </c>
      <c r="U117" s="32"/>
      <c r="V117" s="705">
        <f t="shared" si="3"/>
        <v>77</v>
      </c>
      <c r="W117" s="705">
        <f t="shared" si="4"/>
        <v>126</v>
      </c>
      <c r="X117" s="705">
        <f t="shared" si="5"/>
        <v>287</v>
      </c>
      <c r="Y117" s="32"/>
      <c r="Z117" s="705">
        <f t="shared" si="1"/>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904</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281</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267</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268</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269</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271</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270</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273</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274</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275</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276</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277</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278</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279</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280</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227</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281</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282</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283</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284</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285</v>
      </c>
      <c r="K10" s="23" t="s">
        <v>286</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290</v>
      </c>
      <c r="K13" s="29" t="s">
        <v>291</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292</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293</v>
      </c>
      <c r="J15" s="208">
        <v>4760</v>
      </c>
      <c r="K15" s="208">
        <v>6752</v>
      </c>
      <c r="L15" s="34" t="s">
        <v>272</v>
      </c>
      <c r="M15" s="34" t="s">
        <v>289</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294</v>
      </c>
      <c r="J16" s="208">
        <v>30</v>
      </c>
      <c r="K16" s="208">
        <v>30</v>
      </c>
      <c r="L16" s="34" t="s">
        <v>287</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295</v>
      </c>
      <c r="J17" s="4">
        <f>J15/EXP(J16*LN(1.2))</f>
        <v>20.052548309496157</v>
      </c>
      <c r="K17" s="4">
        <f>K15/EXP(K16*LN(1.2))</f>
        <v>28.444287013806314</v>
      </c>
      <c r="L17" s="34" t="s">
        <v>272</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227</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1162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1163</v>
      </c>
      <c r="L31" s="29"/>
      <c r="N31" s="697" t="s">
        <v>1164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293</v>
      </c>
      <c r="K32" s="208">
        <v>15000</v>
      </c>
      <c r="L32" s="34" t="s">
        <v>272</v>
      </c>
      <c r="M32" s="34"/>
      <c r="N32" s="852">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294</v>
      </c>
      <c r="K33" s="208">
        <v>30</v>
      </c>
      <c r="L33" s="34" t="s">
        <v>287</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295</v>
      </c>
      <c r="K34" s="4">
        <f>K32/EXP(K33*LN(1.2))</f>
        <v>63.190803496311425</v>
      </c>
      <c r="L34" s="34" t="s">
        <v>272</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288</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296</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297</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298</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299</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300</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301</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302</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290</v>
      </c>
      <c r="I67" s="178" t="s">
        <v>291</v>
      </c>
      <c r="J67" s="178"/>
      <c r="K67" s="178"/>
      <c r="L67" s="178"/>
      <c r="M67" s="178"/>
      <c r="W67" s="16"/>
      <c r="X67" s="8"/>
      <c r="Y67" s="8"/>
      <c r="Z67" s="8"/>
    </row>
    <row r="68" spans="1:26" ht="12.75" customHeight="1" outlineLevel="1" x14ac:dyDescent="0.35">
      <c r="A68" s="169"/>
      <c r="B68" s="7"/>
      <c r="C68" s="17"/>
      <c r="D68" s="17"/>
      <c r="E68" s="17"/>
      <c r="F68" s="26"/>
      <c r="G68" s="189" t="s">
        <v>313</v>
      </c>
      <c r="H68" s="210">
        <v>0.1</v>
      </c>
      <c r="I68" s="210">
        <v>0.2</v>
      </c>
      <c r="J68" s="178" t="s">
        <v>303</v>
      </c>
      <c r="K68" s="212">
        <f>H68*60</f>
        <v>6</v>
      </c>
      <c r="L68" s="212">
        <f>I68*60</f>
        <v>12</v>
      </c>
      <c r="M68" s="178" t="s">
        <v>304</v>
      </c>
      <c r="Q68" s="178"/>
      <c r="R68" s="178"/>
      <c r="S68" s="178"/>
      <c r="T68" s="178"/>
      <c r="U68" s="178"/>
      <c r="V68" s="179"/>
      <c r="W68" s="16"/>
      <c r="X68" s="8"/>
      <c r="Y68" s="8"/>
      <c r="Z68" s="8"/>
    </row>
    <row r="69" spans="1:26" ht="12.75" customHeight="1" outlineLevel="1" x14ac:dyDescent="0.35">
      <c r="A69" s="169"/>
      <c r="B69" s="7"/>
      <c r="C69" s="17"/>
      <c r="D69" s="17"/>
      <c r="E69" s="17"/>
      <c r="F69" s="26"/>
      <c r="G69" s="189" t="s">
        <v>314</v>
      </c>
      <c r="H69" s="210">
        <v>0.1</v>
      </c>
      <c r="I69" s="210">
        <v>0.1</v>
      </c>
      <c r="J69" s="178" t="s">
        <v>305</v>
      </c>
      <c r="K69" s="212">
        <f>H69*60</f>
        <v>6</v>
      </c>
      <c r="L69" s="212">
        <f>I69*60</f>
        <v>6</v>
      </c>
      <c r="M69" s="178" t="s">
        <v>304</v>
      </c>
      <c r="Q69" s="178"/>
      <c r="R69" s="178"/>
      <c r="S69" s="178"/>
      <c r="T69" s="178"/>
      <c r="U69" s="178"/>
      <c r="V69" s="179"/>
      <c r="W69" s="16"/>
      <c r="X69" s="8"/>
      <c r="Y69" s="8"/>
      <c r="Z69" s="8"/>
    </row>
    <row r="70" spans="1:26" ht="12.75" customHeight="1" outlineLevel="1" x14ac:dyDescent="0.35">
      <c r="A70" s="169"/>
      <c r="B70" s="7"/>
      <c r="C70" s="17"/>
      <c r="D70" s="17"/>
      <c r="E70" s="17"/>
      <c r="F70" s="26"/>
      <c r="G70" s="189" t="s">
        <v>292</v>
      </c>
      <c r="H70" s="210">
        <v>2</v>
      </c>
      <c r="I70" s="210">
        <v>2</v>
      </c>
      <c r="J70" s="178" t="s">
        <v>306</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307</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309</v>
      </c>
      <c r="O72" s="181"/>
      <c r="P72" s="181"/>
      <c r="Q72" s="178" t="s">
        <v>315</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308</v>
      </c>
      <c r="K74" s="181"/>
      <c r="L74" s="181"/>
      <c r="M74" s="181"/>
      <c r="N74" s="181" t="s">
        <v>264</v>
      </c>
      <c r="O74" s="213">
        <v>0.2</v>
      </c>
      <c r="P74" s="186" t="s">
        <v>310</v>
      </c>
      <c r="Q74" s="215">
        <f>O74*60</f>
        <v>12</v>
      </c>
      <c r="R74" s="181" t="s">
        <v>304</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311</v>
      </c>
      <c r="O75" s="214">
        <v>2</v>
      </c>
      <c r="P75" s="186" t="s">
        <v>312</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290</v>
      </c>
      <c r="J77" s="180" t="s">
        <v>291</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1049</v>
      </c>
      <c r="I78" s="180" t="s">
        <v>319</v>
      </c>
      <c r="J78" s="180" t="s">
        <v>316</v>
      </c>
      <c r="M78" s="181"/>
      <c r="N78" s="181" t="s">
        <v>1049</v>
      </c>
      <c r="O78" s="181" t="s">
        <v>317</v>
      </c>
      <c r="P78" s="187" t="s">
        <v>318</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2"/>
  <sheetViews>
    <sheetView topLeftCell="A254" zoomScale="80" zoomScaleNormal="80" workbookViewId="0">
      <selection activeCell="A267" sqref="A267:XFD2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327</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942</v>
      </c>
      <c r="H31" s="701">
        <f>MIN(364,INT((I31 - DATE(YEAR(I31),1,1))))</f>
        <v>348</v>
      </c>
      <c r="I31" s="707">
        <v>43814</v>
      </c>
      <c r="J31" s="622" t="str">
        <f>IF(i_grain_income_date&gt;MAX($U$63:$AD$79),"","**ERROR**")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940</v>
      </c>
      <c r="H33" s="708">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941</v>
      </c>
      <c r="H34" s="708">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964</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757</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328</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outlineLevel="1" x14ac:dyDescent="0.35">
      <c r="A42" s="6"/>
      <c r="B42" s="7"/>
      <c r="C42" s="17"/>
      <c r="D42" s="17"/>
      <c r="E42" s="17"/>
      <c r="F42" s="26"/>
      <c r="G42" s="34"/>
      <c r="H42" s="35" t="s">
        <v>101</v>
      </c>
      <c r="I42" s="35" t="s">
        <v>810</v>
      </c>
      <c r="J42" s="35" t="s">
        <v>387</v>
      </c>
      <c r="K42" s="26" t="s">
        <v>782</v>
      </c>
      <c r="L42" s="26" t="s">
        <v>783</v>
      </c>
      <c r="M42" s="26" t="s">
        <v>784</v>
      </c>
      <c r="N42" s="35" t="s">
        <v>785</v>
      </c>
      <c r="O42" s="35" t="s">
        <v>786</v>
      </c>
      <c r="P42" s="35" t="s">
        <v>787</v>
      </c>
      <c r="Q42" s="35" t="s">
        <v>788</v>
      </c>
      <c r="R42" s="35" t="s">
        <v>789</v>
      </c>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outlineLevel="1" x14ac:dyDescent="0.35">
      <c r="A43" s="6"/>
      <c r="B43" s="7"/>
      <c r="C43" s="17"/>
      <c r="D43" s="17"/>
      <c r="E43" s="17"/>
      <c r="F43" s="26"/>
      <c r="G43" s="34"/>
      <c r="H43" s="652" t="str">
        <f>General!G17</f>
        <v>b</v>
      </c>
      <c r="I43" s="706">
        <v>20</v>
      </c>
      <c r="J43" s="706">
        <v>20</v>
      </c>
      <c r="K43" s="706">
        <v>20</v>
      </c>
      <c r="L43" s="706">
        <v>20</v>
      </c>
      <c r="M43" s="706">
        <v>20</v>
      </c>
      <c r="N43" s="706">
        <v>20</v>
      </c>
      <c r="O43" s="706">
        <v>20</v>
      </c>
      <c r="P43" s="706">
        <v>20</v>
      </c>
      <c r="Q43" s="706">
        <v>20</v>
      </c>
      <c r="R43" s="706">
        <v>20</v>
      </c>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4"/>
      <c r="H44" s="652" t="str">
        <f>General!G18</f>
        <v>bd</v>
      </c>
      <c r="I44" s="706">
        <v>20</v>
      </c>
      <c r="J44" s="706">
        <v>20</v>
      </c>
      <c r="K44" s="706">
        <v>20</v>
      </c>
      <c r="L44" s="706">
        <v>20</v>
      </c>
      <c r="M44" s="706">
        <v>20</v>
      </c>
      <c r="N44" s="706">
        <v>20</v>
      </c>
      <c r="O44" s="706">
        <v>20</v>
      </c>
      <c r="P44" s="706">
        <v>20</v>
      </c>
      <c r="Q44" s="706">
        <v>20</v>
      </c>
      <c r="R44" s="706">
        <v>20</v>
      </c>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4"/>
      <c r="H45" s="652" t="str">
        <f>General!G19</f>
        <v>f</v>
      </c>
      <c r="I45" s="706">
        <v>25</v>
      </c>
      <c r="J45" s="706">
        <v>25</v>
      </c>
      <c r="K45" s="706">
        <v>25</v>
      </c>
      <c r="L45" s="706">
        <v>25</v>
      </c>
      <c r="M45" s="706">
        <v>25</v>
      </c>
      <c r="N45" s="706">
        <v>25</v>
      </c>
      <c r="O45" s="706">
        <v>25</v>
      </c>
      <c r="P45" s="706">
        <v>25</v>
      </c>
      <c r="Q45" s="706">
        <v>25</v>
      </c>
      <c r="R45" s="706">
        <v>25</v>
      </c>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4"/>
      <c r="H46" s="652" t="str">
        <f>General!G20</f>
        <v>h</v>
      </c>
      <c r="I46" s="706">
        <v>25</v>
      </c>
      <c r="J46" s="706">
        <v>25</v>
      </c>
      <c r="K46" s="706">
        <v>25</v>
      </c>
      <c r="L46" s="706">
        <v>25</v>
      </c>
      <c r="M46" s="706">
        <v>25</v>
      </c>
      <c r="N46" s="706">
        <v>25</v>
      </c>
      <c r="O46" s="706">
        <v>25</v>
      </c>
      <c r="P46" s="706">
        <v>25</v>
      </c>
      <c r="Q46" s="706">
        <v>25</v>
      </c>
      <c r="R46" s="706">
        <v>25</v>
      </c>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4"/>
      <c r="H47" s="652" t="str">
        <f>General!G21</f>
        <v>i</v>
      </c>
      <c r="I47" s="706">
        <v>25</v>
      </c>
      <c r="J47" s="706">
        <v>25</v>
      </c>
      <c r="K47" s="706">
        <v>25</v>
      </c>
      <c r="L47" s="706">
        <v>25</v>
      </c>
      <c r="M47" s="706">
        <v>25</v>
      </c>
      <c r="N47" s="706">
        <v>25</v>
      </c>
      <c r="O47" s="706">
        <v>25</v>
      </c>
      <c r="P47" s="706">
        <v>25</v>
      </c>
      <c r="Q47" s="706">
        <v>25</v>
      </c>
      <c r="R47" s="706">
        <v>25</v>
      </c>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4"/>
      <c r="H48" s="652" t="str">
        <f>General!G22</f>
        <v>k</v>
      </c>
      <c r="I48" s="706">
        <v>25</v>
      </c>
      <c r="J48" s="706">
        <v>25</v>
      </c>
      <c r="K48" s="706">
        <v>25</v>
      </c>
      <c r="L48" s="706">
        <v>25</v>
      </c>
      <c r="M48" s="706">
        <v>25</v>
      </c>
      <c r="N48" s="706">
        <v>25</v>
      </c>
      <c r="O48" s="706">
        <v>25</v>
      </c>
      <c r="P48" s="706">
        <v>25</v>
      </c>
      <c r="Q48" s="706">
        <v>25</v>
      </c>
      <c r="R48" s="706">
        <v>25</v>
      </c>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4"/>
      <c r="H49" s="652" t="str">
        <f>General!G23</f>
        <v>l</v>
      </c>
      <c r="I49" s="706">
        <v>25</v>
      </c>
      <c r="J49" s="706">
        <v>25</v>
      </c>
      <c r="K49" s="706">
        <v>25</v>
      </c>
      <c r="L49" s="706">
        <v>25</v>
      </c>
      <c r="M49" s="706">
        <v>25</v>
      </c>
      <c r="N49" s="706">
        <v>25</v>
      </c>
      <c r="O49" s="706">
        <v>25</v>
      </c>
      <c r="P49" s="706">
        <v>25</v>
      </c>
      <c r="Q49" s="706">
        <v>25</v>
      </c>
      <c r="R49" s="706">
        <v>25</v>
      </c>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4"/>
      <c r="H50" s="652" t="str">
        <f>General!G24</f>
        <v>o</v>
      </c>
      <c r="I50" s="706">
        <v>15</v>
      </c>
      <c r="J50" s="706">
        <v>15</v>
      </c>
      <c r="K50" s="706">
        <v>15</v>
      </c>
      <c r="L50" s="706">
        <v>15</v>
      </c>
      <c r="M50" s="706">
        <v>15</v>
      </c>
      <c r="N50" s="706">
        <v>15</v>
      </c>
      <c r="O50" s="706">
        <v>15</v>
      </c>
      <c r="P50" s="706">
        <v>15</v>
      </c>
      <c r="Q50" s="706">
        <v>15</v>
      </c>
      <c r="R50" s="706">
        <v>15</v>
      </c>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4"/>
      <c r="H51" s="652" t="str">
        <f>General!G25</f>
        <v>od</v>
      </c>
      <c r="I51" s="706">
        <v>15</v>
      </c>
      <c r="J51" s="706">
        <v>15</v>
      </c>
      <c r="K51" s="706">
        <v>15</v>
      </c>
      <c r="L51" s="706">
        <v>15</v>
      </c>
      <c r="M51" s="706">
        <v>15</v>
      </c>
      <c r="N51" s="706">
        <v>15</v>
      </c>
      <c r="O51" s="706">
        <v>15</v>
      </c>
      <c r="P51" s="706">
        <v>15</v>
      </c>
      <c r="Q51" s="706">
        <v>15</v>
      </c>
      <c r="R51" s="706">
        <v>15</v>
      </c>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4"/>
      <c r="H52" s="652" t="str">
        <f>General!G26</f>
        <v>of</v>
      </c>
      <c r="I52" s="706">
        <v>25</v>
      </c>
      <c r="J52" s="706">
        <v>25</v>
      </c>
      <c r="K52" s="706">
        <v>25</v>
      </c>
      <c r="L52" s="706">
        <v>25</v>
      </c>
      <c r="M52" s="706">
        <v>25</v>
      </c>
      <c r="N52" s="706">
        <v>25</v>
      </c>
      <c r="O52" s="706">
        <v>25</v>
      </c>
      <c r="P52" s="706">
        <v>25</v>
      </c>
      <c r="Q52" s="706">
        <v>25</v>
      </c>
      <c r="R52" s="706">
        <v>25</v>
      </c>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4"/>
      <c r="H53" s="652" t="str">
        <f>General!G27</f>
        <v>r</v>
      </c>
      <c r="I53" s="706">
        <v>30</v>
      </c>
      <c r="J53" s="706">
        <v>30</v>
      </c>
      <c r="K53" s="706">
        <v>30</v>
      </c>
      <c r="L53" s="706">
        <v>30</v>
      </c>
      <c r="M53" s="706">
        <v>30</v>
      </c>
      <c r="N53" s="706">
        <v>30</v>
      </c>
      <c r="O53" s="706">
        <v>30</v>
      </c>
      <c r="P53" s="706">
        <v>30</v>
      </c>
      <c r="Q53" s="706">
        <v>30</v>
      </c>
      <c r="R53" s="706">
        <v>30</v>
      </c>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4"/>
      <c r="H54" s="652" t="str">
        <f>General!G28</f>
        <v>rd</v>
      </c>
      <c r="I54" s="706">
        <v>30</v>
      </c>
      <c r="J54" s="706">
        <v>30</v>
      </c>
      <c r="K54" s="706">
        <v>30</v>
      </c>
      <c r="L54" s="706">
        <v>30</v>
      </c>
      <c r="M54" s="706">
        <v>30</v>
      </c>
      <c r="N54" s="706">
        <v>30</v>
      </c>
      <c r="O54" s="706">
        <v>30</v>
      </c>
      <c r="P54" s="706">
        <v>30</v>
      </c>
      <c r="Q54" s="706">
        <v>30</v>
      </c>
      <c r="R54" s="706">
        <v>30</v>
      </c>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4"/>
      <c r="H55" s="652" t="str">
        <f>General!G29</f>
        <v>v</v>
      </c>
      <c r="I55" s="706">
        <v>25</v>
      </c>
      <c r="J55" s="706">
        <v>25</v>
      </c>
      <c r="K55" s="706">
        <v>25</v>
      </c>
      <c r="L55" s="706">
        <v>25</v>
      </c>
      <c r="M55" s="706">
        <v>25</v>
      </c>
      <c r="N55" s="706">
        <v>25</v>
      </c>
      <c r="O55" s="706">
        <v>25</v>
      </c>
      <c r="P55" s="706">
        <v>25</v>
      </c>
      <c r="Q55" s="706">
        <v>25</v>
      </c>
      <c r="R55" s="706">
        <v>25</v>
      </c>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4"/>
      <c r="H56" s="652" t="str">
        <f>General!G30</f>
        <v>w</v>
      </c>
      <c r="I56" s="706">
        <v>25</v>
      </c>
      <c r="J56" s="706">
        <v>25</v>
      </c>
      <c r="K56" s="706">
        <v>25</v>
      </c>
      <c r="L56" s="706">
        <v>25</v>
      </c>
      <c r="M56" s="706">
        <v>25</v>
      </c>
      <c r="N56" s="706">
        <v>25</v>
      </c>
      <c r="O56" s="706">
        <v>25</v>
      </c>
      <c r="P56" s="706">
        <v>25</v>
      </c>
      <c r="Q56" s="706">
        <v>25</v>
      </c>
      <c r="R56" s="706">
        <v>25</v>
      </c>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4"/>
      <c r="H57" s="652" t="str">
        <f>General!G31</f>
        <v>wd</v>
      </c>
      <c r="I57" s="706">
        <v>25</v>
      </c>
      <c r="J57" s="706">
        <v>25</v>
      </c>
      <c r="K57" s="706">
        <v>25</v>
      </c>
      <c r="L57" s="706">
        <v>25</v>
      </c>
      <c r="M57" s="706">
        <v>25</v>
      </c>
      <c r="N57" s="706">
        <v>25</v>
      </c>
      <c r="O57" s="706">
        <v>25</v>
      </c>
      <c r="P57" s="706">
        <v>25</v>
      </c>
      <c r="Q57" s="706">
        <v>25</v>
      </c>
      <c r="R57" s="706">
        <v>25</v>
      </c>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4"/>
      <c r="H58" s="652" t="str">
        <f>General!G32</f>
        <v>z</v>
      </c>
      <c r="I58" s="706">
        <v>30</v>
      </c>
      <c r="J58" s="706">
        <v>30</v>
      </c>
      <c r="K58" s="706">
        <v>30</v>
      </c>
      <c r="L58" s="706">
        <v>30</v>
      </c>
      <c r="M58" s="706">
        <v>30</v>
      </c>
      <c r="N58" s="706">
        <v>30</v>
      </c>
      <c r="O58" s="706">
        <v>30</v>
      </c>
      <c r="P58" s="706">
        <v>30</v>
      </c>
      <c r="Q58" s="706">
        <v>30</v>
      </c>
      <c r="R58" s="706">
        <v>30</v>
      </c>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4"/>
      <c r="H59" s="652" t="str">
        <f>General!G33</f>
        <v>zd</v>
      </c>
      <c r="I59" s="706">
        <v>30</v>
      </c>
      <c r="J59" s="706">
        <v>30</v>
      </c>
      <c r="K59" s="706">
        <v>30</v>
      </c>
      <c r="L59" s="706">
        <v>30</v>
      </c>
      <c r="M59" s="706">
        <v>30</v>
      </c>
      <c r="N59" s="706">
        <v>30</v>
      </c>
      <c r="O59" s="706">
        <v>30</v>
      </c>
      <c r="P59" s="706">
        <v>30</v>
      </c>
      <c r="Q59" s="706">
        <v>30</v>
      </c>
      <c r="R59" s="706">
        <v>30</v>
      </c>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x14ac:dyDescent="0.35">
      <c r="A61" s="6"/>
      <c r="B61" s="7"/>
      <c r="C61" s="17"/>
      <c r="D61" s="17"/>
      <c r="E61" s="17"/>
      <c r="F61" s="26"/>
      <c r="G61" s="196" t="s">
        <v>263</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4"/>
      <c r="H62" s="35" t="s">
        <v>99</v>
      </c>
      <c r="I62" s="35" t="s">
        <v>810</v>
      </c>
      <c r="J62" s="35" t="s">
        <v>387</v>
      </c>
      <c r="K62" s="26" t="s">
        <v>782</v>
      </c>
      <c r="L62" s="26" t="s">
        <v>783</v>
      </c>
      <c r="M62" s="26" t="s">
        <v>784</v>
      </c>
      <c r="N62" s="35" t="s">
        <v>785</v>
      </c>
      <c r="O62" s="35" t="s">
        <v>786</v>
      </c>
      <c r="P62" s="35" t="s">
        <v>787</v>
      </c>
      <c r="Q62" s="35" t="s">
        <v>788</v>
      </c>
      <c r="R62" s="35" t="s">
        <v>789</v>
      </c>
      <c r="S62" s="35"/>
      <c r="T62" s="35" t="s">
        <v>99</v>
      </c>
      <c r="U62" s="35" t="s">
        <v>810</v>
      </c>
      <c r="V62" s="35" t="s">
        <v>387</v>
      </c>
      <c r="W62" s="26" t="s">
        <v>782</v>
      </c>
      <c r="X62" s="26" t="s">
        <v>783</v>
      </c>
      <c r="Y62" s="26" t="s">
        <v>784</v>
      </c>
      <c r="Z62" s="35" t="s">
        <v>785</v>
      </c>
      <c r="AA62" s="35" t="s">
        <v>786</v>
      </c>
      <c r="AB62" s="35" t="s">
        <v>787</v>
      </c>
      <c r="AC62" s="35" t="s">
        <v>788</v>
      </c>
      <c r="AD62" s="35" t="s">
        <v>789</v>
      </c>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4"/>
      <c r="H63" s="652" t="str">
        <f>General!G17</f>
        <v>b</v>
      </c>
      <c r="I63" s="703">
        <f>Periods!$F$21</f>
        <v>43549</v>
      </c>
      <c r="J63" s="703">
        <f>Periods!$F$21</f>
        <v>43549</v>
      </c>
      <c r="K63" s="703">
        <f>Periods!$F$21</f>
        <v>43549</v>
      </c>
      <c r="L63" s="703">
        <f>Periods!$F$21</f>
        <v>43549</v>
      </c>
      <c r="M63" s="703">
        <f>Periods!$F$21</f>
        <v>43549</v>
      </c>
      <c r="N63" s="703">
        <f>Periods!$F$21</f>
        <v>43549</v>
      </c>
      <c r="O63" s="703">
        <f>Periods!$F$21</f>
        <v>43549</v>
      </c>
      <c r="P63" s="703">
        <f>Periods!$F$21</f>
        <v>43549</v>
      </c>
      <c r="Q63" s="703">
        <f>Periods!$F$21</f>
        <v>43549</v>
      </c>
      <c r="R63" s="703">
        <f>Periods!$F$21</f>
        <v>43549</v>
      </c>
      <c r="S63" s="35"/>
      <c r="T63" s="652" t="str">
        <f>H63</f>
        <v>b</v>
      </c>
      <c r="U63" s="701">
        <f>MIN(364,INT((I63 - DATE(YEAR(I63),1,1))))</f>
        <v>83</v>
      </c>
      <c r="V63" s="701">
        <f t="shared" ref="V63:AD63" si="0">MIN(364,INT((J63 - DATE(YEAR(J63),1,1))))</f>
        <v>83</v>
      </c>
      <c r="W63" s="701">
        <f t="shared" si="0"/>
        <v>83</v>
      </c>
      <c r="X63" s="701">
        <f t="shared" si="0"/>
        <v>83</v>
      </c>
      <c r="Y63" s="701">
        <f t="shared" si="0"/>
        <v>83</v>
      </c>
      <c r="Z63" s="701">
        <f t="shared" si="0"/>
        <v>83</v>
      </c>
      <c r="AA63" s="701">
        <f t="shared" si="0"/>
        <v>83</v>
      </c>
      <c r="AB63" s="701">
        <f t="shared" si="0"/>
        <v>83</v>
      </c>
      <c r="AC63" s="701">
        <f t="shared" si="0"/>
        <v>83</v>
      </c>
      <c r="AD63" s="701">
        <f t="shared" si="0"/>
        <v>83</v>
      </c>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4"/>
      <c r="H64" s="652" t="str">
        <f>General!G18</f>
        <v>bd</v>
      </c>
      <c r="I64" s="703">
        <f>Periods!$F$21</f>
        <v>43549</v>
      </c>
      <c r="J64" s="703">
        <f>Periods!$F$21</f>
        <v>43549</v>
      </c>
      <c r="K64" s="703">
        <f>Periods!$F$21</f>
        <v>43549</v>
      </c>
      <c r="L64" s="703">
        <f>Periods!$F$21</f>
        <v>43549</v>
      </c>
      <c r="M64" s="703">
        <f>Periods!$F$21</f>
        <v>43549</v>
      </c>
      <c r="N64" s="703">
        <f>Periods!$F$21</f>
        <v>43549</v>
      </c>
      <c r="O64" s="703">
        <f>Periods!$F$21</f>
        <v>43549</v>
      </c>
      <c r="P64" s="703">
        <f>Periods!$F$21</f>
        <v>43549</v>
      </c>
      <c r="Q64" s="703">
        <f>Periods!$F$21</f>
        <v>43549</v>
      </c>
      <c r="R64" s="703">
        <f>Periods!$F$21</f>
        <v>43549</v>
      </c>
      <c r="S64" s="35"/>
      <c r="T64" s="652" t="str">
        <f t="shared" ref="T64:T79" si="1">H64</f>
        <v>bd</v>
      </c>
      <c r="U64" s="701">
        <f t="shared" ref="U64:U79" si="2">MIN(364,INT((I64 - DATE(YEAR(I64),1,1))))</f>
        <v>83</v>
      </c>
      <c r="V64" s="701">
        <f t="shared" ref="V64:V79" si="3">MIN(364,INT((J64 - DATE(YEAR(J64),1,1))))</f>
        <v>83</v>
      </c>
      <c r="W64" s="701">
        <f t="shared" ref="W64:W79" si="4">MIN(364,INT((K64 - DATE(YEAR(K64),1,1))))</f>
        <v>83</v>
      </c>
      <c r="X64" s="701">
        <f t="shared" ref="X64:X79" si="5">MIN(364,INT((L64 - DATE(YEAR(L64),1,1))))</f>
        <v>83</v>
      </c>
      <c r="Y64" s="701">
        <f t="shared" ref="Y64:Y79" si="6">MIN(364,INT((M64 - DATE(YEAR(M64),1,1))))</f>
        <v>83</v>
      </c>
      <c r="Z64" s="701">
        <f t="shared" ref="Z64:Z79" si="7">MIN(364,INT((N64 - DATE(YEAR(N64),1,1))))</f>
        <v>83</v>
      </c>
      <c r="AA64" s="701">
        <f t="shared" ref="AA64:AA79" si="8">MIN(364,INT((O64 - DATE(YEAR(O64),1,1))))</f>
        <v>83</v>
      </c>
      <c r="AB64" s="701">
        <f t="shared" ref="AB64:AB79" si="9">MIN(364,INT((P64 - DATE(YEAR(P64),1,1))))</f>
        <v>83</v>
      </c>
      <c r="AC64" s="701">
        <f t="shared" ref="AC64:AC79" si="10">MIN(364,INT((Q64 - DATE(YEAR(Q64),1,1))))</f>
        <v>83</v>
      </c>
      <c r="AD64" s="701">
        <f t="shared" ref="AD64:AD79" si="11">MIN(364,INT((R64 - DATE(YEAR(R64),1,1))))</f>
        <v>83</v>
      </c>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4"/>
      <c r="H65" s="652" t="str">
        <f>General!G19</f>
        <v>f</v>
      </c>
      <c r="I65" s="703">
        <f>Periods!$F$21</f>
        <v>43549</v>
      </c>
      <c r="J65" s="703">
        <f>Periods!$F$21</f>
        <v>43549</v>
      </c>
      <c r="K65" s="703">
        <f>Periods!$F$21</f>
        <v>43549</v>
      </c>
      <c r="L65" s="703">
        <f>Periods!$F$21</f>
        <v>43549</v>
      </c>
      <c r="M65" s="703">
        <f>Periods!$F$21</f>
        <v>43549</v>
      </c>
      <c r="N65" s="703">
        <f>Periods!$F$21</f>
        <v>43549</v>
      </c>
      <c r="O65" s="703">
        <f>Periods!$F$21</f>
        <v>43549</v>
      </c>
      <c r="P65" s="703">
        <f>Periods!$F$21</f>
        <v>43549</v>
      </c>
      <c r="Q65" s="703">
        <f>Periods!$F$21</f>
        <v>43549</v>
      </c>
      <c r="R65" s="703">
        <f>Periods!$F$21</f>
        <v>43549</v>
      </c>
      <c r="S65" s="35"/>
      <c r="T65" s="652" t="str">
        <f t="shared" si="1"/>
        <v>f</v>
      </c>
      <c r="U65" s="701">
        <f t="shared" si="2"/>
        <v>83</v>
      </c>
      <c r="V65" s="701">
        <f t="shared" si="3"/>
        <v>83</v>
      </c>
      <c r="W65" s="701">
        <f t="shared" si="4"/>
        <v>83</v>
      </c>
      <c r="X65" s="701">
        <f t="shared" si="5"/>
        <v>83</v>
      </c>
      <c r="Y65" s="701">
        <f t="shared" si="6"/>
        <v>83</v>
      </c>
      <c r="Z65" s="701">
        <f t="shared" si="7"/>
        <v>83</v>
      </c>
      <c r="AA65" s="701">
        <f t="shared" si="8"/>
        <v>83</v>
      </c>
      <c r="AB65" s="701">
        <f t="shared" si="9"/>
        <v>83</v>
      </c>
      <c r="AC65" s="701">
        <f t="shared" si="10"/>
        <v>83</v>
      </c>
      <c r="AD65" s="701">
        <f t="shared" si="11"/>
        <v>83</v>
      </c>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4"/>
      <c r="H66" s="652" t="str">
        <f>General!G20</f>
        <v>h</v>
      </c>
      <c r="I66" s="703">
        <f>Periods!$F$21</f>
        <v>43549</v>
      </c>
      <c r="J66" s="703">
        <f>Periods!$F$21</f>
        <v>43549</v>
      </c>
      <c r="K66" s="703">
        <f>Periods!$F$21</f>
        <v>43549</v>
      </c>
      <c r="L66" s="703">
        <f>Periods!$F$21</f>
        <v>43549</v>
      </c>
      <c r="M66" s="703">
        <f>Periods!$F$21</f>
        <v>43549</v>
      </c>
      <c r="N66" s="703">
        <f>Periods!$F$21</f>
        <v>43549</v>
      </c>
      <c r="O66" s="703">
        <f>Periods!$F$21</f>
        <v>43549</v>
      </c>
      <c r="P66" s="703">
        <f>Periods!$F$21</f>
        <v>43549</v>
      </c>
      <c r="Q66" s="703">
        <f>Periods!$F$21</f>
        <v>43549</v>
      </c>
      <c r="R66" s="703">
        <f>Periods!$F$21</f>
        <v>43549</v>
      </c>
      <c r="S66" s="35"/>
      <c r="T66" s="652" t="str">
        <f t="shared" si="1"/>
        <v>h</v>
      </c>
      <c r="U66" s="701">
        <f t="shared" si="2"/>
        <v>83</v>
      </c>
      <c r="V66" s="701">
        <f t="shared" si="3"/>
        <v>83</v>
      </c>
      <c r="W66" s="701">
        <f t="shared" si="4"/>
        <v>83</v>
      </c>
      <c r="X66" s="701">
        <f t="shared" si="5"/>
        <v>83</v>
      </c>
      <c r="Y66" s="701">
        <f t="shared" si="6"/>
        <v>83</v>
      </c>
      <c r="Z66" s="701">
        <f t="shared" si="7"/>
        <v>83</v>
      </c>
      <c r="AA66" s="701">
        <f t="shared" si="8"/>
        <v>83</v>
      </c>
      <c r="AB66" s="701">
        <f t="shared" si="9"/>
        <v>83</v>
      </c>
      <c r="AC66" s="701">
        <f t="shared" si="10"/>
        <v>83</v>
      </c>
      <c r="AD66" s="701">
        <f t="shared" si="11"/>
        <v>83</v>
      </c>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4"/>
      <c r="H67" s="652" t="str">
        <f>General!G21</f>
        <v>i</v>
      </c>
      <c r="I67" s="703">
        <f>Periods!$F$21</f>
        <v>43549</v>
      </c>
      <c r="J67" s="703">
        <f>Periods!$F$21</f>
        <v>43549</v>
      </c>
      <c r="K67" s="703">
        <f>Periods!$F$21</f>
        <v>43549</v>
      </c>
      <c r="L67" s="703">
        <f>Periods!$F$21</f>
        <v>43549</v>
      </c>
      <c r="M67" s="703">
        <f>Periods!$F$21</f>
        <v>43549</v>
      </c>
      <c r="N67" s="703">
        <f>Periods!$F$21</f>
        <v>43549</v>
      </c>
      <c r="O67" s="703">
        <f>Periods!$F$21</f>
        <v>43549</v>
      </c>
      <c r="P67" s="703">
        <f>Periods!$F$21</f>
        <v>43549</v>
      </c>
      <c r="Q67" s="703">
        <f>Periods!$F$21</f>
        <v>43549</v>
      </c>
      <c r="R67" s="703">
        <f>Periods!$F$21</f>
        <v>43549</v>
      </c>
      <c r="S67" s="35"/>
      <c r="T67" s="652" t="str">
        <f t="shared" si="1"/>
        <v>i</v>
      </c>
      <c r="U67" s="701">
        <f t="shared" si="2"/>
        <v>83</v>
      </c>
      <c r="V67" s="701">
        <f t="shared" si="3"/>
        <v>83</v>
      </c>
      <c r="W67" s="701">
        <f t="shared" si="4"/>
        <v>83</v>
      </c>
      <c r="X67" s="701">
        <f t="shared" si="5"/>
        <v>83</v>
      </c>
      <c r="Y67" s="701">
        <f t="shared" si="6"/>
        <v>83</v>
      </c>
      <c r="Z67" s="701">
        <f t="shared" si="7"/>
        <v>83</v>
      </c>
      <c r="AA67" s="701">
        <f t="shared" si="8"/>
        <v>83</v>
      </c>
      <c r="AB67" s="701">
        <f t="shared" si="9"/>
        <v>83</v>
      </c>
      <c r="AC67" s="701">
        <f t="shared" si="10"/>
        <v>83</v>
      </c>
      <c r="AD67" s="701">
        <f t="shared" si="11"/>
        <v>83</v>
      </c>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4"/>
      <c r="H68" s="652" t="str">
        <f>General!G22</f>
        <v>k</v>
      </c>
      <c r="I68" s="703">
        <f>Periods!$F$21</f>
        <v>43549</v>
      </c>
      <c r="J68" s="703">
        <f>Periods!$F$21</f>
        <v>43549</v>
      </c>
      <c r="K68" s="703">
        <f>Periods!$F$21</f>
        <v>43549</v>
      </c>
      <c r="L68" s="703">
        <f>Periods!$F$21</f>
        <v>43549</v>
      </c>
      <c r="M68" s="703">
        <f>Periods!$F$21</f>
        <v>43549</v>
      </c>
      <c r="N68" s="703">
        <f>Periods!$F$21</f>
        <v>43549</v>
      </c>
      <c r="O68" s="703">
        <f>Periods!$F$21</f>
        <v>43549</v>
      </c>
      <c r="P68" s="703">
        <f>Periods!$F$21</f>
        <v>43549</v>
      </c>
      <c r="Q68" s="703">
        <f>Periods!$F$21</f>
        <v>43549</v>
      </c>
      <c r="R68" s="703">
        <f>Periods!$F$21</f>
        <v>43549</v>
      </c>
      <c r="S68" s="35"/>
      <c r="T68" s="652" t="str">
        <f t="shared" si="1"/>
        <v>k</v>
      </c>
      <c r="U68" s="701">
        <f t="shared" si="2"/>
        <v>83</v>
      </c>
      <c r="V68" s="701">
        <f t="shared" si="3"/>
        <v>83</v>
      </c>
      <c r="W68" s="701">
        <f t="shared" si="4"/>
        <v>83</v>
      </c>
      <c r="X68" s="701">
        <f t="shared" si="5"/>
        <v>83</v>
      </c>
      <c r="Y68" s="701">
        <f t="shared" si="6"/>
        <v>83</v>
      </c>
      <c r="Z68" s="701">
        <f t="shared" si="7"/>
        <v>83</v>
      </c>
      <c r="AA68" s="701">
        <f t="shared" si="8"/>
        <v>83</v>
      </c>
      <c r="AB68" s="701">
        <f t="shared" si="9"/>
        <v>83</v>
      </c>
      <c r="AC68" s="701">
        <f t="shared" si="10"/>
        <v>83</v>
      </c>
      <c r="AD68" s="701">
        <f t="shared" si="11"/>
        <v>83</v>
      </c>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4"/>
      <c r="H69" s="652" t="str">
        <f>General!G23</f>
        <v>l</v>
      </c>
      <c r="I69" s="703">
        <f>Periods!$F$21</f>
        <v>43549</v>
      </c>
      <c r="J69" s="703">
        <f>Periods!$F$21</f>
        <v>43549</v>
      </c>
      <c r="K69" s="703">
        <f>Periods!$F$21</f>
        <v>43549</v>
      </c>
      <c r="L69" s="703">
        <f>Periods!$F$21</f>
        <v>43549</v>
      </c>
      <c r="M69" s="703">
        <f>Periods!$F$21</f>
        <v>43549</v>
      </c>
      <c r="N69" s="703">
        <f>Periods!$F$21</f>
        <v>43549</v>
      </c>
      <c r="O69" s="703">
        <f>Periods!$F$21</f>
        <v>43549</v>
      </c>
      <c r="P69" s="703">
        <f>Periods!$F$21</f>
        <v>43549</v>
      </c>
      <c r="Q69" s="703">
        <f>Periods!$F$21</f>
        <v>43549</v>
      </c>
      <c r="R69" s="703">
        <f>Periods!$F$21</f>
        <v>43549</v>
      </c>
      <c r="S69" s="35"/>
      <c r="T69" s="652" t="str">
        <f t="shared" si="1"/>
        <v>l</v>
      </c>
      <c r="U69" s="701">
        <f t="shared" si="2"/>
        <v>83</v>
      </c>
      <c r="V69" s="701">
        <f t="shared" si="3"/>
        <v>83</v>
      </c>
      <c r="W69" s="701">
        <f t="shared" si="4"/>
        <v>83</v>
      </c>
      <c r="X69" s="701">
        <f t="shared" si="5"/>
        <v>83</v>
      </c>
      <c r="Y69" s="701">
        <f t="shared" si="6"/>
        <v>83</v>
      </c>
      <c r="Z69" s="701">
        <f t="shared" si="7"/>
        <v>83</v>
      </c>
      <c r="AA69" s="701">
        <f t="shared" si="8"/>
        <v>83</v>
      </c>
      <c r="AB69" s="701">
        <f t="shared" si="9"/>
        <v>83</v>
      </c>
      <c r="AC69" s="701">
        <f t="shared" si="10"/>
        <v>83</v>
      </c>
      <c r="AD69" s="701">
        <f t="shared" si="11"/>
        <v>83</v>
      </c>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4"/>
      <c r="H70" s="652" t="str">
        <f>General!G24</f>
        <v>o</v>
      </c>
      <c r="I70" s="703">
        <f>Periods!$F$21</f>
        <v>43549</v>
      </c>
      <c r="J70" s="703">
        <f>Periods!$F$21</f>
        <v>43549</v>
      </c>
      <c r="K70" s="703">
        <f>Periods!$F$21</f>
        <v>43549</v>
      </c>
      <c r="L70" s="703">
        <f>Periods!$F$21</f>
        <v>43549</v>
      </c>
      <c r="M70" s="703">
        <f>Periods!$F$21</f>
        <v>43549</v>
      </c>
      <c r="N70" s="703">
        <f>Periods!$F$21</f>
        <v>43549</v>
      </c>
      <c r="O70" s="703">
        <f>Periods!$F$21</f>
        <v>43549</v>
      </c>
      <c r="P70" s="703">
        <f>Periods!$F$21</f>
        <v>43549</v>
      </c>
      <c r="Q70" s="703">
        <f>Periods!$F$21</f>
        <v>43549</v>
      </c>
      <c r="R70" s="703">
        <f>Periods!$F$21</f>
        <v>43549</v>
      </c>
      <c r="S70" s="35"/>
      <c r="T70" s="652" t="str">
        <f t="shared" si="1"/>
        <v>o</v>
      </c>
      <c r="U70" s="701">
        <f t="shared" si="2"/>
        <v>83</v>
      </c>
      <c r="V70" s="701">
        <f t="shared" si="3"/>
        <v>83</v>
      </c>
      <c r="W70" s="701">
        <f t="shared" si="4"/>
        <v>83</v>
      </c>
      <c r="X70" s="701">
        <f t="shared" si="5"/>
        <v>83</v>
      </c>
      <c r="Y70" s="701">
        <f t="shared" si="6"/>
        <v>83</v>
      </c>
      <c r="Z70" s="701">
        <f t="shared" si="7"/>
        <v>83</v>
      </c>
      <c r="AA70" s="701">
        <f t="shared" si="8"/>
        <v>83</v>
      </c>
      <c r="AB70" s="701">
        <f t="shared" si="9"/>
        <v>83</v>
      </c>
      <c r="AC70" s="701">
        <f t="shared" si="10"/>
        <v>83</v>
      </c>
      <c r="AD70" s="701">
        <f t="shared" si="11"/>
        <v>83</v>
      </c>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4"/>
      <c r="H71" s="652" t="str">
        <f>General!G25</f>
        <v>od</v>
      </c>
      <c r="I71" s="703">
        <f>Periods!$F$21</f>
        <v>43549</v>
      </c>
      <c r="J71" s="703">
        <f>Periods!$F$21</f>
        <v>43549</v>
      </c>
      <c r="K71" s="703">
        <f>Periods!$F$21</f>
        <v>43549</v>
      </c>
      <c r="L71" s="703">
        <f>Periods!$F$21</f>
        <v>43549</v>
      </c>
      <c r="M71" s="703">
        <f>Periods!$F$21</f>
        <v>43549</v>
      </c>
      <c r="N71" s="703">
        <f>Periods!$F$21</f>
        <v>43549</v>
      </c>
      <c r="O71" s="703">
        <f>Periods!$F$21</f>
        <v>43549</v>
      </c>
      <c r="P71" s="703">
        <f>Periods!$F$21</f>
        <v>43549</v>
      </c>
      <c r="Q71" s="703">
        <f>Periods!$F$21</f>
        <v>43549</v>
      </c>
      <c r="R71" s="703">
        <f>Periods!$F$21</f>
        <v>43549</v>
      </c>
      <c r="S71" s="35"/>
      <c r="T71" s="652" t="str">
        <f t="shared" si="1"/>
        <v>od</v>
      </c>
      <c r="U71" s="701">
        <f t="shared" si="2"/>
        <v>83</v>
      </c>
      <c r="V71" s="701">
        <f t="shared" si="3"/>
        <v>83</v>
      </c>
      <c r="W71" s="701">
        <f t="shared" si="4"/>
        <v>83</v>
      </c>
      <c r="X71" s="701">
        <f t="shared" si="5"/>
        <v>83</v>
      </c>
      <c r="Y71" s="701">
        <f t="shared" si="6"/>
        <v>83</v>
      </c>
      <c r="Z71" s="701">
        <f t="shared" si="7"/>
        <v>83</v>
      </c>
      <c r="AA71" s="701">
        <f t="shared" si="8"/>
        <v>83</v>
      </c>
      <c r="AB71" s="701">
        <f t="shared" si="9"/>
        <v>83</v>
      </c>
      <c r="AC71" s="701">
        <f t="shared" si="10"/>
        <v>83</v>
      </c>
      <c r="AD71" s="701">
        <f t="shared" si="11"/>
        <v>83</v>
      </c>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4"/>
      <c r="H72" s="652" t="str">
        <f>General!G26</f>
        <v>of</v>
      </c>
      <c r="I72" s="703">
        <f>Periods!$F$21</f>
        <v>43549</v>
      </c>
      <c r="J72" s="703">
        <f>Periods!$F$21</f>
        <v>43549</v>
      </c>
      <c r="K72" s="703">
        <f>Periods!$F$21</f>
        <v>43549</v>
      </c>
      <c r="L72" s="703">
        <f>Periods!$F$21</f>
        <v>43549</v>
      </c>
      <c r="M72" s="703">
        <f>Periods!$F$21</f>
        <v>43549</v>
      </c>
      <c r="N72" s="703">
        <f>Periods!$F$21</f>
        <v>43549</v>
      </c>
      <c r="O72" s="703">
        <f>Periods!$F$21</f>
        <v>43549</v>
      </c>
      <c r="P72" s="703">
        <f>Periods!$F$21</f>
        <v>43549</v>
      </c>
      <c r="Q72" s="703">
        <f>Periods!$F$21</f>
        <v>43549</v>
      </c>
      <c r="R72" s="703">
        <f>Periods!$F$21</f>
        <v>43549</v>
      </c>
      <c r="S72" s="35"/>
      <c r="T72" s="652" t="str">
        <f t="shared" si="1"/>
        <v>of</v>
      </c>
      <c r="U72" s="701">
        <f t="shared" si="2"/>
        <v>83</v>
      </c>
      <c r="V72" s="701">
        <f t="shared" si="3"/>
        <v>83</v>
      </c>
      <c r="W72" s="701">
        <f t="shared" si="4"/>
        <v>83</v>
      </c>
      <c r="X72" s="701">
        <f t="shared" si="5"/>
        <v>83</v>
      </c>
      <c r="Y72" s="701">
        <f t="shared" si="6"/>
        <v>83</v>
      </c>
      <c r="Z72" s="701">
        <f t="shared" si="7"/>
        <v>83</v>
      </c>
      <c r="AA72" s="701">
        <f t="shared" si="8"/>
        <v>83</v>
      </c>
      <c r="AB72" s="701">
        <f t="shared" si="9"/>
        <v>83</v>
      </c>
      <c r="AC72" s="701">
        <f t="shared" si="10"/>
        <v>83</v>
      </c>
      <c r="AD72" s="701">
        <f t="shared" si="11"/>
        <v>83</v>
      </c>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4"/>
      <c r="H73" s="652" t="str">
        <f>General!G27</f>
        <v>r</v>
      </c>
      <c r="I73" s="703">
        <f>Periods!$F$21</f>
        <v>43549</v>
      </c>
      <c r="J73" s="703">
        <f>Periods!$F$21</f>
        <v>43549</v>
      </c>
      <c r="K73" s="703">
        <f>Periods!$F$21</f>
        <v>43549</v>
      </c>
      <c r="L73" s="703">
        <f>Periods!$F$21</f>
        <v>43549</v>
      </c>
      <c r="M73" s="703">
        <f>Periods!$F$21</f>
        <v>43549</v>
      </c>
      <c r="N73" s="703">
        <f>Periods!$F$21</f>
        <v>43549</v>
      </c>
      <c r="O73" s="703">
        <f>Periods!$F$21</f>
        <v>43549</v>
      </c>
      <c r="P73" s="703">
        <f>Periods!$F$21</f>
        <v>43549</v>
      </c>
      <c r="Q73" s="703">
        <f>Periods!$F$21</f>
        <v>43549</v>
      </c>
      <c r="R73" s="703">
        <f>Periods!$F$21</f>
        <v>43549</v>
      </c>
      <c r="S73" s="35"/>
      <c r="T73" s="652" t="str">
        <f t="shared" si="1"/>
        <v>r</v>
      </c>
      <c r="U73" s="701">
        <f t="shared" si="2"/>
        <v>83</v>
      </c>
      <c r="V73" s="701">
        <f t="shared" si="3"/>
        <v>83</v>
      </c>
      <c r="W73" s="701">
        <f t="shared" si="4"/>
        <v>83</v>
      </c>
      <c r="X73" s="701">
        <f t="shared" si="5"/>
        <v>83</v>
      </c>
      <c r="Y73" s="701">
        <f t="shared" si="6"/>
        <v>83</v>
      </c>
      <c r="Z73" s="701">
        <f t="shared" si="7"/>
        <v>83</v>
      </c>
      <c r="AA73" s="701">
        <f t="shared" si="8"/>
        <v>83</v>
      </c>
      <c r="AB73" s="701">
        <f t="shared" si="9"/>
        <v>83</v>
      </c>
      <c r="AC73" s="701">
        <f t="shared" si="10"/>
        <v>83</v>
      </c>
      <c r="AD73" s="701">
        <f t="shared" si="11"/>
        <v>83</v>
      </c>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4"/>
      <c r="H74" s="652" t="str">
        <f>General!G28</f>
        <v>rd</v>
      </c>
      <c r="I74" s="703">
        <f>Periods!$F$21</f>
        <v>43549</v>
      </c>
      <c r="J74" s="703">
        <f>Periods!$F$21</f>
        <v>43549</v>
      </c>
      <c r="K74" s="703">
        <f>Periods!$F$21</f>
        <v>43549</v>
      </c>
      <c r="L74" s="703">
        <f>Periods!$F$21</f>
        <v>43549</v>
      </c>
      <c r="M74" s="703">
        <f>Periods!$F$21</f>
        <v>43549</v>
      </c>
      <c r="N74" s="703">
        <f>Periods!$F$21</f>
        <v>43549</v>
      </c>
      <c r="O74" s="703">
        <f>Periods!$F$21</f>
        <v>43549</v>
      </c>
      <c r="P74" s="703">
        <f>Periods!$F$21</f>
        <v>43549</v>
      </c>
      <c r="Q74" s="703">
        <f>Periods!$F$21</f>
        <v>43549</v>
      </c>
      <c r="R74" s="703">
        <f>Periods!$F$21</f>
        <v>43549</v>
      </c>
      <c r="S74" s="35"/>
      <c r="T74" s="652" t="str">
        <f t="shared" si="1"/>
        <v>rd</v>
      </c>
      <c r="U74" s="701">
        <f t="shared" si="2"/>
        <v>83</v>
      </c>
      <c r="V74" s="701">
        <f t="shared" si="3"/>
        <v>83</v>
      </c>
      <c r="W74" s="701">
        <f t="shared" si="4"/>
        <v>83</v>
      </c>
      <c r="X74" s="701">
        <f t="shared" si="5"/>
        <v>83</v>
      </c>
      <c r="Y74" s="701">
        <f t="shared" si="6"/>
        <v>83</v>
      </c>
      <c r="Z74" s="701">
        <f t="shared" si="7"/>
        <v>83</v>
      </c>
      <c r="AA74" s="701">
        <f t="shared" si="8"/>
        <v>83</v>
      </c>
      <c r="AB74" s="701">
        <f t="shared" si="9"/>
        <v>83</v>
      </c>
      <c r="AC74" s="701">
        <f t="shared" si="10"/>
        <v>83</v>
      </c>
      <c r="AD74" s="701">
        <f t="shared" si="11"/>
        <v>83</v>
      </c>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4"/>
      <c r="H75" s="652" t="str">
        <f>General!G29</f>
        <v>v</v>
      </c>
      <c r="I75" s="703">
        <f>Periods!$F$21</f>
        <v>43549</v>
      </c>
      <c r="J75" s="703">
        <f>Periods!$F$21</f>
        <v>43549</v>
      </c>
      <c r="K75" s="703">
        <f>Periods!$F$21</f>
        <v>43549</v>
      </c>
      <c r="L75" s="703">
        <f>Periods!$F$21</f>
        <v>43549</v>
      </c>
      <c r="M75" s="703">
        <f>Periods!$F$21</f>
        <v>43549</v>
      </c>
      <c r="N75" s="703">
        <f>Periods!$F$21</f>
        <v>43549</v>
      </c>
      <c r="O75" s="703">
        <f>Periods!$F$21</f>
        <v>43549</v>
      </c>
      <c r="P75" s="703">
        <f>Periods!$F$21</f>
        <v>43549</v>
      </c>
      <c r="Q75" s="703">
        <f>Periods!$F$21</f>
        <v>43549</v>
      </c>
      <c r="R75" s="703">
        <f>Periods!$F$21</f>
        <v>43549</v>
      </c>
      <c r="S75" s="35"/>
      <c r="T75" s="652" t="str">
        <f t="shared" si="1"/>
        <v>v</v>
      </c>
      <c r="U75" s="701">
        <f t="shared" si="2"/>
        <v>83</v>
      </c>
      <c r="V75" s="701">
        <f t="shared" si="3"/>
        <v>83</v>
      </c>
      <c r="W75" s="701">
        <f t="shared" si="4"/>
        <v>83</v>
      </c>
      <c r="X75" s="701">
        <f t="shared" si="5"/>
        <v>83</v>
      </c>
      <c r="Y75" s="701">
        <f t="shared" si="6"/>
        <v>83</v>
      </c>
      <c r="Z75" s="701">
        <f t="shared" si="7"/>
        <v>83</v>
      </c>
      <c r="AA75" s="701">
        <f t="shared" si="8"/>
        <v>83</v>
      </c>
      <c r="AB75" s="701">
        <f t="shared" si="9"/>
        <v>83</v>
      </c>
      <c r="AC75" s="701">
        <f t="shared" si="10"/>
        <v>83</v>
      </c>
      <c r="AD75" s="701">
        <f t="shared" si="11"/>
        <v>83</v>
      </c>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4"/>
      <c r="H76" s="652" t="str">
        <f>General!G30</f>
        <v>w</v>
      </c>
      <c r="I76" s="703">
        <f>Periods!$F$21</f>
        <v>43549</v>
      </c>
      <c r="J76" s="703">
        <f>Periods!$F$21</f>
        <v>43549</v>
      </c>
      <c r="K76" s="703">
        <f>Periods!$F$21</f>
        <v>43549</v>
      </c>
      <c r="L76" s="703">
        <f>Periods!$F$21</f>
        <v>43549</v>
      </c>
      <c r="M76" s="703">
        <f>Periods!$F$21</f>
        <v>43549</v>
      </c>
      <c r="N76" s="703">
        <f>Periods!$F$21</f>
        <v>43549</v>
      </c>
      <c r="O76" s="703">
        <f>Periods!$F$21</f>
        <v>43549</v>
      </c>
      <c r="P76" s="703">
        <f>Periods!$F$21</f>
        <v>43549</v>
      </c>
      <c r="Q76" s="703">
        <f>Periods!$F$21</f>
        <v>43549</v>
      </c>
      <c r="R76" s="703">
        <f>Periods!$F$21</f>
        <v>43549</v>
      </c>
      <c r="S76" s="35"/>
      <c r="T76" s="652" t="str">
        <f t="shared" si="1"/>
        <v>w</v>
      </c>
      <c r="U76" s="701">
        <f t="shared" si="2"/>
        <v>83</v>
      </c>
      <c r="V76" s="701">
        <f t="shared" si="3"/>
        <v>83</v>
      </c>
      <c r="W76" s="701">
        <f t="shared" si="4"/>
        <v>83</v>
      </c>
      <c r="X76" s="701">
        <f t="shared" si="5"/>
        <v>83</v>
      </c>
      <c r="Y76" s="701">
        <f t="shared" si="6"/>
        <v>83</v>
      </c>
      <c r="Z76" s="701">
        <f t="shared" si="7"/>
        <v>83</v>
      </c>
      <c r="AA76" s="701">
        <f t="shared" si="8"/>
        <v>83</v>
      </c>
      <c r="AB76" s="701">
        <f t="shared" si="9"/>
        <v>83</v>
      </c>
      <c r="AC76" s="701">
        <f t="shared" si="10"/>
        <v>83</v>
      </c>
      <c r="AD76" s="701">
        <f t="shared" si="11"/>
        <v>83</v>
      </c>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4"/>
      <c r="H77" s="652" t="str">
        <f>General!G31</f>
        <v>wd</v>
      </c>
      <c r="I77" s="703">
        <f>Periods!$F$21</f>
        <v>43549</v>
      </c>
      <c r="J77" s="703">
        <f>Periods!$F$21</f>
        <v>43549</v>
      </c>
      <c r="K77" s="703">
        <f>Periods!$F$21</f>
        <v>43549</v>
      </c>
      <c r="L77" s="703">
        <f>Periods!$F$21</f>
        <v>43549</v>
      </c>
      <c r="M77" s="703">
        <f>Periods!$F$21</f>
        <v>43549</v>
      </c>
      <c r="N77" s="703">
        <f>Periods!$F$21</f>
        <v>43549</v>
      </c>
      <c r="O77" s="703">
        <f>Periods!$F$21</f>
        <v>43549</v>
      </c>
      <c r="P77" s="703">
        <f>Periods!$F$21</f>
        <v>43549</v>
      </c>
      <c r="Q77" s="703">
        <f>Periods!$F$21</f>
        <v>43549</v>
      </c>
      <c r="R77" s="703">
        <f>Periods!$F$21</f>
        <v>43549</v>
      </c>
      <c r="S77" s="35"/>
      <c r="T77" s="652" t="str">
        <f t="shared" si="1"/>
        <v>wd</v>
      </c>
      <c r="U77" s="701">
        <f t="shared" si="2"/>
        <v>83</v>
      </c>
      <c r="V77" s="701">
        <f t="shared" si="3"/>
        <v>83</v>
      </c>
      <c r="W77" s="701">
        <f t="shared" si="4"/>
        <v>83</v>
      </c>
      <c r="X77" s="701">
        <f t="shared" si="5"/>
        <v>83</v>
      </c>
      <c r="Y77" s="701">
        <f t="shared" si="6"/>
        <v>83</v>
      </c>
      <c r="Z77" s="701">
        <f t="shared" si="7"/>
        <v>83</v>
      </c>
      <c r="AA77" s="701">
        <f t="shared" si="8"/>
        <v>83</v>
      </c>
      <c r="AB77" s="701">
        <f t="shared" si="9"/>
        <v>83</v>
      </c>
      <c r="AC77" s="701">
        <f t="shared" si="10"/>
        <v>83</v>
      </c>
      <c r="AD77" s="701">
        <f t="shared" si="11"/>
        <v>83</v>
      </c>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4"/>
      <c r="H78" s="652" t="str">
        <f>General!G32</f>
        <v>z</v>
      </c>
      <c r="I78" s="703">
        <f>Periods!$F$21</f>
        <v>43549</v>
      </c>
      <c r="J78" s="703">
        <f>Periods!$F$21</f>
        <v>43549</v>
      </c>
      <c r="K78" s="703">
        <f>Periods!$F$21</f>
        <v>43549</v>
      </c>
      <c r="L78" s="703">
        <f>Periods!$F$21</f>
        <v>43549</v>
      </c>
      <c r="M78" s="703">
        <f>Periods!$F$21</f>
        <v>43549</v>
      </c>
      <c r="N78" s="703">
        <f>Periods!$F$21</f>
        <v>43549</v>
      </c>
      <c r="O78" s="703">
        <f>Periods!$F$21</f>
        <v>43549</v>
      </c>
      <c r="P78" s="703">
        <f>Periods!$F$21</f>
        <v>43549</v>
      </c>
      <c r="Q78" s="703">
        <f>Periods!$F$21</f>
        <v>43549</v>
      </c>
      <c r="R78" s="703">
        <f>Periods!$F$21</f>
        <v>43549</v>
      </c>
      <c r="S78" s="35"/>
      <c r="T78" s="652" t="str">
        <f t="shared" si="1"/>
        <v>z</v>
      </c>
      <c r="U78" s="701">
        <f t="shared" si="2"/>
        <v>83</v>
      </c>
      <c r="V78" s="701">
        <f t="shared" si="3"/>
        <v>83</v>
      </c>
      <c r="W78" s="701">
        <f t="shared" si="4"/>
        <v>83</v>
      </c>
      <c r="X78" s="701">
        <f t="shared" si="5"/>
        <v>83</v>
      </c>
      <c r="Y78" s="701">
        <f t="shared" si="6"/>
        <v>83</v>
      </c>
      <c r="Z78" s="701">
        <f t="shared" si="7"/>
        <v>83</v>
      </c>
      <c r="AA78" s="701">
        <f t="shared" si="8"/>
        <v>83</v>
      </c>
      <c r="AB78" s="701">
        <f t="shared" si="9"/>
        <v>83</v>
      </c>
      <c r="AC78" s="701">
        <f t="shared" si="10"/>
        <v>83</v>
      </c>
      <c r="AD78" s="701">
        <f t="shared" si="11"/>
        <v>83</v>
      </c>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4"/>
      <c r="H79" s="652" t="str">
        <f>General!G33</f>
        <v>zd</v>
      </c>
      <c r="I79" s="703">
        <f>Periods!$F$21</f>
        <v>43549</v>
      </c>
      <c r="J79" s="703">
        <f>Periods!$F$21</f>
        <v>43549</v>
      </c>
      <c r="K79" s="703">
        <f>Periods!$F$21</f>
        <v>43549</v>
      </c>
      <c r="L79" s="703">
        <f>Periods!$F$21</f>
        <v>43549</v>
      </c>
      <c r="M79" s="703">
        <f>Periods!$F$21</f>
        <v>43549</v>
      </c>
      <c r="N79" s="703">
        <f>Periods!$F$21</f>
        <v>43549</v>
      </c>
      <c r="O79" s="703">
        <f>Periods!$F$21</f>
        <v>43549</v>
      </c>
      <c r="P79" s="703">
        <f>Periods!$F$21</f>
        <v>43549</v>
      </c>
      <c r="Q79" s="703">
        <f>Periods!$F$21</f>
        <v>43549</v>
      </c>
      <c r="R79" s="703">
        <f>Periods!$F$21</f>
        <v>43549</v>
      </c>
      <c r="S79" s="35"/>
      <c r="T79" s="652" t="str">
        <f t="shared" si="1"/>
        <v>zd</v>
      </c>
      <c r="U79" s="701">
        <f t="shared" si="2"/>
        <v>83</v>
      </c>
      <c r="V79" s="701">
        <f t="shared" si="3"/>
        <v>83</v>
      </c>
      <c r="W79" s="701">
        <f t="shared" si="4"/>
        <v>83</v>
      </c>
      <c r="X79" s="701">
        <f t="shared" si="5"/>
        <v>83</v>
      </c>
      <c r="Y79" s="701">
        <f t="shared" si="6"/>
        <v>83</v>
      </c>
      <c r="Z79" s="701">
        <f t="shared" si="7"/>
        <v>83</v>
      </c>
      <c r="AA79" s="701">
        <f t="shared" si="8"/>
        <v>83</v>
      </c>
      <c r="AB79" s="701">
        <f t="shared" si="9"/>
        <v>83</v>
      </c>
      <c r="AC79" s="701">
        <f t="shared" si="10"/>
        <v>83</v>
      </c>
      <c r="AD79" s="701">
        <f t="shared" si="11"/>
        <v>83</v>
      </c>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93" ht="14.5" outlineLevel="1" x14ac:dyDescent="0.35">
      <c r="A81" s="6"/>
      <c r="B81" s="7"/>
      <c r="C81" s="17"/>
      <c r="D81" s="17"/>
      <c r="E81" s="17"/>
      <c r="F81" s="26"/>
      <c r="G81" s="34"/>
      <c r="H81" s="35" t="s">
        <v>223</v>
      </c>
      <c r="I81" s="701">
        <f>MIN(364,INT((J81 - DATE(YEAR(J81),1,1))))</f>
        <v>304</v>
      </c>
      <c r="J81" s="703">
        <v>43770</v>
      </c>
      <c r="K81" s="26"/>
      <c r="L81" s="26"/>
      <c r="M81" s="26"/>
      <c r="N81" s="35"/>
      <c r="O81" s="35"/>
      <c r="P81" s="35"/>
      <c r="Q81" s="35"/>
      <c r="R81" s="35"/>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93"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93"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93" ht="14.5" x14ac:dyDescent="0.35">
      <c r="A84" s="6"/>
      <c r="B84" s="7"/>
      <c r="C84" s="17"/>
      <c r="D84" s="17"/>
      <c r="E84" s="17"/>
      <c r="F84" s="26"/>
      <c r="G84" s="490" t="s">
        <v>230</v>
      </c>
      <c r="I84" s="35"/>
      <c r="J84" s="35"/>
      <c r="K84" s="26"/>
      <c r="L84" s="26"/>
      <c r="M84" s="26"/>
      <c r="N84" s="35"/>
      <c r="O84" s="35"/>
      <c r="P84" s="35"/>
      <c r="Q84" s="35"/>
      <c r="R84" s="35"/>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93" ht="14.5" x14ac:dyDescent="0.35">
      <c r="A85" s="6"/>
      <c r="B85" s="7"/>
      <c r="C85" s="17"/>
      <c r="D85" s="17"/>
      <c r="E85" s="17"/>
      <c r="F85" s="26"/>
      <c r="G85" s="853"/>
      <c r="H85" s="35" t="s">
        <v>1166</v>
      </c>
      <c r="I85" s="228" t="b">
        <v>0</v>
      </c>
      <c r="J85" s="35"/>
      <c r="K85" s="26"/>
      <c r="L85" s="26"/>
      <c r="M85" s="26"/>
      <c r="N85" s="35"/>
      <c r="O85" s="35"/>
      <c r="P85" s="35"/>
      <c r="Q85" s="35"/>
      <c r="R85" s="35"/>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93" ht="13.4" customHeight="1" outlineLevel="1" x14ac:dyDescent="0.35">
      <c r="A86" s="6"/>
      <c r="B86" s="7"/>
      <c r="C86" s="17"/>
      <c r="D86" s="17"/>
      <c r="E86" s="17"/>
      <c r="F86" s="26"/>
      <c r="G86" s="34"/>
      <c r="H86" s="35" t="s">
        <v>231</v>
      </c>
      <c r="I86" s="228">
        <v>10</v>
      </c>
      <c r="J86" s="35"/>
      <c r="K86" s="26"/>
      <c r="L86" s="26"/>
      <c r="M86" s="26"/>
      <c r="N86" s="35"/>
      <c r="O86" s="35"/>
      <c r="P86" s="35"/>
      <c r="Q86" s="35"/>
      <c r="R86" s="35"/>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93"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93"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93"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41" t="s">
        <v>24</v>
      </c>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93"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1:93"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3"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3"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3" ht="12" customHeight="1" outlineLevel="1" x14ac:dyDescent="0.35">
      <c r="A94" s="6"/>
      <c r="B94" s="7"/>
      <c r="C94" s="12"/>
      <c r="D94" s="12"/>
      <c r="E94" s="12" t="s">
        <v>1</v>
      </c>
      <c r="F94" s="13"/>
      <c r="G94" s="14" t="s">
        <v>325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3"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3"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868" t="s">
        <v>1192</v>
      </c>
      <c r="I99" s="868"/>
      <c r="J99" s="868" t="s">
        <v>1209</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4" t="s">
        <v>63</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9">
        <v>87</v>
      </c>
      <c r="J102" s="230">
        <f t="shared" ref="J102" si="12">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329</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7" t="s">
        <v>330</v>
      </c>
      <c r="J113" s="232"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8" t="s">
        <v>337</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259</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336</v>
      </c>
      <c r="I124" s="23" t="s">
        <v>335</v>
      </c>
      <c r="J124" s="23" t="s">
        <v>333</v>
      </c>
      <c r="K124" s="23" t="s">
        <v>334</v>
      </c>
      <c r="L124" s="23" t="s">
        <v>332</v>
      </c>
      <c r="M124" s="23" t="s">
        <v>331</v>
      </c>
      <c r="N124" s="22" t="s">
        <v>807</v>
      </c>
      <c r="O124" s="22"/>
      <c r="P124" s="22"/>
      <c r="Q124" s="22" t="s">
        <v>781</v>
      </c>
      <c r="R124" s="22"/>
      <c r="S124" s="22"/>
      <c r="T124" s="22" t="s">
        <v>1208</v>
      </c>
      <c r="U124" s="22"/>
      <c r="V124" s="22" t="s">
        <v>1171</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34" si="13">_xlfn.CONCAT(H125:M125)</f>
        <v>AAAA2A1a</v>
      </c>
      <c r="H125" s="670" t="s">
        <v>23</v>
      </c>
      <c r="I125" s="670" t="s">
        <v>23</v>
      </c>
      <c r="J125" s="670" t="s">
        <v>23</v>
      </c>
      <c r="K125" s="670" t="s">
        <v>1156</v>
      </c>
      <c r="L125" s="670" t="s">
        <v>224</v>
      </c>
      <c r="M125" s="671" t="s">
        <v>71</v>
      </c>
      <c r="N125" t="b">
        <f>AND(COUNTIF(G126:$G$135,G125))</f>
        <v>0</v>
      </c>
      <c r="O125" s="33" t="s">
        <v>23</v>
      </c>
      <c r="Q125" s="248" t="b">
        <v>1</v>
      </c>
      <c r="T125" s="248">
        <f>IF(OR(M125="a",M125="a2",M125="sp"),0,1)</f>
        <v>0</v>
      </c>
      <c r="V125" s="229">
        <f>1-T125</f>
        <v>1</v>
      </c>
      <c r="AX125" s="16"/>
      <c r="AY125" s="8"/>
      <c r="AZ125" s="8"/>
      <c r="BA125" s="8"/>
    </row>
    <row r="126" spans="1:53" ht="14.5" outlineLevel="1" x14ac:dyDescent="0.35">
      <c r="A126" s="6"/>
      <c r="B126" s="7"/>
      <c r="C126" s="17"/>
      <c r="D126" s="17"/>
      <c r="E126" s="17"/>
      <c r="F126" s="26"/>
      <c r="G126" t="str">
        <f t="shared" si="13"/>
        <v>GGGGAg1a2</v>
      </c>
      <c r="H126" s="670" t="s">
        <v>149</v>
      </c>
      <c r="I126" s="670" t="s">
        <v>149</v>
      </c>
      <c r="J126" s="670" t="s">
        <v>149</v>
      </c>
      <c r="K126" s="670" t="s">
        <v>149</v>
      </c>
      <c r="L126" s="670" t="s">
        <v>1152</v>
      </c>
      <c r="M126" s="670" t="s">
        <v>812</v>
      </c>
      <c r="N126" t="b">
        <f>AND(COUNTIF(G127:$G$135,G126))</f>
        <v>0</v>
      </c>
      <c r="O126" s="33" t="s">
        <v>1129</v>
      </c>
      <c r="Q126" s="248" t="b">
        <v>1</v>
      </c>
      <c r="T126" s="248">
        <f t="shared" ref="T126:T135" si="14">IF(OR(M126="a",M126="a2",M126="sp"),0,1)</f>
        <v>0</v>
      </c>
      <c r="V126" s="229">
        <f t="shared" ref="V126:V135" si="15">1-T126</f>
        <v>1</v>
      </c>
      <c r="AX126" s="16"/>
      <c r="AY126" s="8"/>
      <c r="AZ126" s="8"/>
      <c r="BA126" s="8"/>
    </row>
    <row r="127" spans="1:53" ht="14.5" outlineLevel="1" x14ac:dyDescent="0.35">
      <c r="A127" s="6"/>
      <c r="B127" s="7"/>
      <c r="C127" s="17"/>
      <c r="D127" s="17"/>
      <c r="E127" s="17"/>
      <c r="F127" s="26"/>
      <c r="G127" t="str">
        <f t="shared" ref="G127" si="16">_xlfn.CONCAT(H127:M127)</f>
        <v>GGGGSg1a2</v>
      </c>
      <c r="H127" s="670" t="s">
        <v>149</v>
      </c>
      <c r="I127" s="670" t="s">
        <v>149</v>
      </c>
      <c r="J127" s="670" t="s">
        <v>149</v>
      </c>
      <c r="K127" s="670" t="s">
        <v>149</v>
      </c>
      <c r="L127" s="670" t="s">
        <v>1154</v>
      </c>
      <c r="M127" s="670" t="s">
        <v>812</v>
      </c>
      <c r="N127" t="b">
        <f>AND(COUNTIF(G128:$G$135,G127))</f>
        <v>0</v>
      </c>
      <c r="O127" s="33" t="s">
        <v>1129</v>
      </c>
      <c r="Q127" s="248" t="b">
        <v>1</v>
      </c>
      <c r="T127" s="248">
        <f t="shared" si="14"/>
        <v>0</v>
      </c>
      <c r="V127" s="229">
        <f t="shared" si="15"/>
        <v>1</v>
      </c>
      <c r="AX127" s="16"/>
      <c r="AY127" s="8"/>
      <c r="AZ127" s="8"/>
      <c r="BA127" s="8"/>
    </row>
    <row r="128" spans="1:53" ht="14.5" outlineLevel="1" x14ac:dyDescent="0.35">
      <c r="A128" s="6"/>
      <c r="B128" s="7"/>
      <c r="C128" s="17"/>
      <c r="D128" s="17"/>
      <c r="E128" s="17"/>
      <c r="F128" s="26"/>
      <c r="G128" t="str">
        <f t="shared" si="13"/>
        <v>GGGAg2Na2</v>
      </c>
      <c r="H128" s="670" t="s">
        <v>149</v>
      </c>
      <c r="I128" s="670" t="s">
        <v>149</v>
      </c>
      <c r="J128" s="670" t="s">
        <v>149</v>
      </c>
      <c r="K128" s="670" t="s">
        <v>1155</v>
      </c>
      <c r="L128" s="670" t="s">
        <v>76</v>
      </c>
      <c r="M128" s="670" t="s">
        <v>812</v>
      </c>
      <c r="N128" t="b">
        <f>AND(COUNTIF(G129:$G$135,G128))</f>
        <v>0</v>
      </c>
      <c r="O128" s="33" t="s">
        <v>1129</v>
      </c>
      <c r="Q128" s="248" t="b">
        <v>1</v>
      </c>
      <c r="T128" s="248">
        <f t="shared" si="14"/>
        <v>0</v>
      </c>
      <c r="V128" s="229">
        <f t="shared" si="15"/>
        <v>1</v>
      </c>
      <c r="AX128" s="16"/>
      <c r="AY128" s="8"/>
      <c r="AZ128" s="8"/>
      <c r="BA128" s="8"/>
    </row>
    <row r="129" spans="1:53" ht="14.5" outlineLevel="1" x14ac:dyDescent="0.35">
      <c r="A129" s="6"/>
      <c r="B129" s="7"/>
      <c r="C129" s="17"/>
      <c r="D129" s="17"/>
      <c r="E129" s="17"/>
      <c r="F129" s="26"/>
      <c r="G129" t="str">
        <f t="shared" si="13"/>
        <v>GGGAg2Ea2</v>
      </c>
      <c r="H129" s="670" t="s">
        <v>149</v>
      </c>
      <c r="I129" s="670" t="s">
        <v>149</v>
      </c>
      <c r="J129" s="670" t="s">
        <v>149</v>
      </c>
      <c r="K129" s="670" t="s">
        <v>1155</v>
      </c>
      <c r="L129" s="670" t="s">
        <v>77</v>
      </c>
      <c r="M129" s="670" t="s">
        <v>812</v>
      </c>
      <c r="N129" t="b">
        <f>AND(COUNTIF(G130:$G$135,G129))</f>
        <v>0</v>
      </c>
      <c r="O129" s="33" t="s">
        <v>1129</v>
      </c>
      <c r="Q129" s="248" t="b">
        <v>1</v>
      </c>
      <c r="T129" s="248">
        <f t="shared" si="14"/>
        <v>0</v>
      </c>
      <c r="V129" s="229">
        <f t="shared" si="15"/>
        <v>1</v>
      </c>
      <c r="AX129" s="16"/>
      <c r="AY129" s="8"/>
      <c r="AZ129" s="8"/>
      <c r="BA129" s="8"/>
    </row>
    <row r="130" spans="1:53" ht="14.5" outlineLevel="1" x14ac:dyDescent="0.35">
      <c r="A130" s="6"/>
      <c r="B130" s="7"/>
      <c r="C130" s="17"/>
      <c r="D130" s="17"/>
      <c r="E130" s="17"/>
      <c r="F130" s="26"/>
      <c r="G130" t="str">
        <f t="shared" si="13"/>
        <v>GGGAg2OFa2</v>
      </c>
      <c r="H130" s="670" t="s">
        <v>149</v>
      </c>
      <c r="I130" s="670" t="s">
        <v>149</v>
      </c>
      <c r="J130" s="670" t="s">
        <v>149</v>
      </c>
      <c r="K130" s="670" t="s">
        <v>1155</v>
      </c>
      <c r="L130" s="670" t="s">
        <v>150</v>
      </c>
      <c r="M130" s="670" t="s">
        <v>812</v>
      </c>
      <c r="N130" t="b">
        <f>AND(COUNTIF(G131:$G$135,G130))</f>
        <v>0</v>
      </c>
      <c r="O130" s="33" t="s">
        <v>1129</v>
      </c>
      <c r="Q130" s="248" t="b">
        <v>1</v>
      </c>
      <c r="T130" s="248">
        <f t="shared" si="14"/>
        <v>0</v>
      </c>
      <c r="V130" s="229">
        <f t="shared" si="15"/>
        <v>1</v>
      </c>
      <c r="AX130" s="16"/>
      <c r="AY130" s="8"/>
      <c r="AZ130" s="8"/>
      <c r="BA130" s="8"/>
    </row>
    <row r="131" spans="1:53" ht="14.5" outlineLevel="1" x14ac:dyDescent="0.35">
      <c r="A131" s="6"/>
      <c r="B131" s="7"/>
      <c r="C131" s="17"/>
      <c r="D131" s="17"/>
      <c r="E131" s="17"/>
      <c r="F131" s="26"/>
      <c r="G131" t="str">
        <f t="shared" si="13"/>
        <v>GGGC1Na2</v>
      </c>
      <c r="H131" s="670" t="s">
        <v>149</v>
      </c>
      <c r="I131" s="670" t="s">
        <v>149</v>
      </c>
      <c r="J131" s="670" t="s">
        <v>149</v>
      </c>
      <c r="K131" s="670" t="s">
        <v>225</v>
      </c>
      <c r="L131" s="670" t="s">
        <v>76</v>
      </c>
      <c r="M131" s="670" t="s">
        <v>812</v>
      </c>
      <c r="N131" t="b">
        <f>AND(COUNTIF(G132:$G$135,G131))</f>
        <v>0</v>
      </c>
      <c r="O131" s="33" t="s">
        <v>1129</v>
      </c>
      <c r="Q131" s="248" t="b">
        <v>1</v>
      </c>
      <c r="T131" s="248">
        <f t="shared" si="14"/>
        <v>0</v>
      </c>
      <c r="V131" s="229">
        <f t="shared" si="15"/>
        <v>1</v>
      </c>
      <c r="AX131" s="16"/>
      <c r="AY131" s="8"/>
      <c r="AZ131" s="8"/>
      <c r="BA131" s="8"/>
    </row>
    <row r="132" spans="1:53" ht="14.5" outlineLevel="1" x14ac:dyDescent="0.35">
      <c r="A132" s="6"/>
      <c r="B132" s="7"/>
      <c r="C132" s="17"/>
      <c r="D132" s="17"/>
      <c r="E132" s="17"/>
      <c r="F132" s="26"/>
      <c r="G132" t="str">
        <f t="shared" si="13"/>
        <v>GGGC1Ea2</v>
      </c>
      <c r="H132" s="670" t="s">
        <v>149</v>
      </c>
      <c r="I132" s="670" t="s">
        <v>149</v>
      </c>
      <c r="J132" s="670" t="s">
        <v>149</v>
      </c>
      <c r="K132" s="670" t="s">
        <v>225</v>
      </c>
      <c r="L132" s="670" t="s">
        <v>77</v>
      </c>
      <c r="M132" s="670" t="s">
        <v>812</v>
      </c>
      <c r="N132" t="b">
        <f>AND(COUNTIF(G133:$G$135,G132))</f>
        <v>0</v>
      </c>
      <c r="O132" s="33" t="s">
        <v>1129</v>
      </c>
      <c r="Q132" s="248" t="b">
        <v>1</v>
      </c>
      <c r="T132" s="248">
        <f t="shared" si="14"/>
        <v>0</v>
      </c>
      <c r="V132" s="229">
        <f t="shared" si="15"/>
        <v>1</v>
      </c>
      <c r="AX132" s="16"/>
      <c r="AY132" s="8"/>
      <c r="AZ132" s="8"/>
      <c r="BA132" s="8"/>
    </row>
    <row r="133" spans="1:53" ht="14.5" outlineLevel="1" x14ac:dyDescent="0.35">
      <c r="A133" s="6"/>
      <c r="B133" s="7"/>
      <c r="C133" s="17"/>
      <c r="D133" s="17"/>
      <c r="E133" s="17"/>
      <c r="F133" s="26"/>
      <c r="G133" t="str">
        <f t="shared" si="13"/>
        <v>GGGC1Pa2</v>
      </c>
      <c r="H133" s="670" t="s">
        <v>149</v>
      </c>
      <c r="I133" s="670" t="s">
        <v>149</v>
      </c>
      <c r="J133" s="670" t="s">
        <v>149</v>
      </c>
      <c r="K133" s="670" t="s">
        <v>225</v>
      </c>
      <c r="L133" s="670" t="s">
        <v>78</v>
      </c>
      <c r="M133" s="670" t="s">
        <v>812</v>
      </c>
      <c r="N133" t="b">
        <f>AND(COUNTIF(G134:$G$135,G133))</f>
        <v>0</v>
      </c>
      <c r="O133" s="33" t="s">
        <v>1129</v>
      </c>
      <c r="Q133" s="248" t="b">
        <v>1</v>
      </c>
      <c r="T133" s="248">
        <f t="shared" si="14"/>
        <v>0</v>
      </c>
      <c r="V133" s="229">
        <f t="shared" si="15"/>
        <v>1</v>
      </c>
      <c r="AX133" s="16"/>
      <c r="AY133" s="8"/>
      <c r="AZ133" s="8"/>
      <c r="BA133" s="8"/>
    </row>
    <row r="134" spans="1:53" ht="14.5" outlineLevel="1" x14ac:dyDescent="0.35">
      <c r="A134" s="6"/>
      <c r="B134" s="7"/>
      <c r="C134" s="17"/>
      <c r="D134" s="17"/>
      <c r="E134" s="17"/>
      <c r="F134" s="26"/>
      <c r="G134" t="str">
        <f t="shared" si="13"/>
        <v>GGGC1OFa2</v>
      </c>
      <c r="H134" s="670" t="s">
        <v>149</v>
      </c>
      <c r="I134" s="670" t="s">
        <v>149</v>
      </c>
      <c r="J134" s="670" t="s">
        <v>149</v>
      </c>
      <c r="K134" s="670" t="s">
        <v>225</v>
      </c>
      <c r="L134" s="670" t="s">
        <v>150</v>
      </c>
      <c r="M134" s="670" t="s">
        <v>812</v>
      </c>
      <c r="N134" t="b">
        <f>AND(COUNTIF(G135:$G$135,G134))</f>
        <v>0</v>
      </c>
      <c r="O134" s="33" t="s">
        <v>1129</v>
      </c>
      <c r="Q134" s="248" t="b">
        <v>1</v>
      </c>
      <c r="T134" s="248">
        <f t="shared" si="14"/>
        <v>0</v>
      </c>
      <c r="V134" s="229">
        <f t="shared" si="15"/>
        <v>1</v>
      </c>
      <c r="AX134" s="16"/>
      <c r="AY134" s="8"/>
      <c r="AZ134" s="8"/>
      <c r="BA134" s="8"/>
    </row>
    <row r="135" spans="1:53" ht="14.5" outlineLevel="1" x14ac:dyDescent="0.35">
      <c r="A135" s="6"/>
      <c r="B135" s="7"/>
      <c r="C135" s="17"/>
      <c r="D135" s="17"/>
      <c r="E135" s="17"/>
      <c r="F135" s="26"/>
      <c r="G135" t="str">
        <f t="shared" ref="G135" si="17">_xlfn.CONCAT(H135:M135)</f>
        <v>SPSPSPSPSPsp</v>
      </c>
      <c r="H135" s="670" t="s">
        <v>1113</v>
      </c>
      <c r="I135" s="670" t="s">
        <v>1113</v>
      </c>
      <c r="J135" s="670" t="s">
        <v>1113</v>
      </c>
      <c r="K135" s="670" t="s">
        <v>1113</v>
      </c>
      <c r="L135" s="670" t="s">
        <v>1113</v>
      </c>
      <c r="M135" s="671" t="s">
        <v>1057</v>
      </c>
      <c r="N135" t="b">
        <f>AND(COUNTIF(G$135:$G136,G135))</f>
        <v>1</v>
      </c>
      <c r="O135" s="33" t="s">
        <v>1114</v>
      </c>
      <c r="Q135" s="248" t="b">
        <v>1</v>
      </c>
      <c r="T135" s="248">
        <f t="shared" si="14"/>
        <v>0</v>
      </c>
      <c r="V135" s="229">
        <f t="shared" si="15"/>
        <v>1</v>
      </c>
      <c r="AX135" s="16"/>
      <c r="AY135" s="8"/>
      <c r="AZ135" s="8"/>
      <c r="BA135" s="8"/>
    </row>
    <row r="136" spans="1:53" ht="15" customHeight="1" outlineLevel="1" x14ac:dyDescent="0.35">
      <c r="A136" s="6"/>
      <c r="B136" s="7"/>
      <c r="C136" s="17"/>
      <c r="D136" s="17"/>
      <c r="E136" s="17"/>
      <c r="F136" s="26"/>
      <c r="N136" t="b">
        <f>AND(COUNTIF(G$136:$G137,G136))</f>
        <v>0</v>
      </c>
      <c r="AX136" s="16"/>
      <c r="AY136" s="8"/>
      <c r="AZ136" s="8"/>
      <c r="BA136" s="8"/>
    </row>
    <row r="137" spans="1:53" ht="14.5" outlineLevel="1" x14ac:dyDescent="0.35">
      <c r="A137" s="6"/>
      <c r="B137" s="7"/>
      <c r="C137" s="17"/>
      <c r="D137" s="17"/>
      <c r="E137" s="17"/>
      <c r="F137" s="26"/>
      <c r="AX137" s="16"/>
      <c r="AY137" s="8"/>
      <c r="AZ137" s="8"/>
      <c r="BA137" s="8"/>
    </row>
    <row r="138" spans="1:53" ht="14.5" outlineLevel="1" x14ac:dyDescent="0.35">
      <c r="A138" s="6"/>
      <c r="B138" s="7"/>
      <c r="C138" s="17"/>
      <c r="D138" s="17"/>
      <c r="E138" s="17"/>
      <c r="F138" s="26"/>
      <c r="G138" s="503" t="s">
        <v>974</v>
      </c>
      <c r="I138" s="26" t="s">
        <v>1037</v>
      </c>
      <c r="J138" s="26"/>
      <c r="K138" s="26"/>
      <c r="L138" s="26"/>
      <c r="M138" s="26"/>
      <c r="N138" s="26"/>
      <c r="O138" s="193"/>
      <c r="P138" s="193"/>
      <c r="Q138" s="193"/>
      <c r="R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6"/>
      <c r="AY138" s="8"/>
      <c r="AZ138" s="8"/>
      <c r="BA138" s="8"/>
    </row>
    <row r="139" spans="1:53" ht="14.5" outlineLevel="1" x14ac:dyDescent="0.35">
      <c r="A139" s="6"/>
      <c r="B139" s="7"/>
      <c r="C139" s="17"/>
      <c r="D139" s="17"/>
      <c r="E139" s="17"/>
      <c r="F139" s="26"/>
      <c r="G139" s="503"/>
      <c r="I139" s="695">
        <v>1.2</v>
      </c>
      <c r="J139" s="695">
        <v>1</v>
      </c>
      <c r="K139" s="695">
        <v>1.22</v>
      </c>
      <c r="L139" s="695">
        <v>0.87</v>
      </c>
      <c r="M139" s="695">
        <v>1.05</v>
      </c>
      <c r="N139" s="695">
        <v>0.83</v>
      </c>
      <c r="O139" s="696">
        <v>0.95</v>
      </c>
      <c r="P139" s="696">
        <v>0.65</v>
      </c>
      <c r="Q139" s="696">
        <v>0</v>
      </c>
      <c r="R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6"/>
      <c r="AY139" s="8"/>
      <c r="AZ139" s="8"/>
      <c r="BA139" s="8"/>
    </row>
    <row r="140" spans="1:53" ht="14.5" outlineLevel="1" x14ac:dyDescent="0.35">
      <c r="A140" s="6"/>
      <c r="B140" s="7"/>
      <c r="C140" s="17"/>
      <c r="D140" s="17"/>
      <c r="E140" s="17"/>
      <c r="F140" s="26"/>
      <c r="G140" s="26" t="s">
        <v>795</v>
      </c>
      <c r="H140" t="s">
        <v>810</v>
      </c>
      <c r="I140" t="s">
        <v>387</v>
      </c>
      <c r="J140" t="s">
        <v>782</v>
      </c>
      <c r="K140" t="s">
        <v>783</v>
      </c>
      <c r="L140" t="s">
        <v>784</v>
      </c>
      <c r="M140" t="s">
        <v>785</v>
      </c>
      <c r="N140" t="s">
        <v>786</v>
      </c>
      <c r="O140" t="s">
        <v>787</v>
      </c>
      <c r="P140" t="s">
        <v>788</v>
      </c>
      <c r="Q140" t="s">
        <v>789</v>
      </c>
      <c r="AE140" s="193"/>
      <c r="AF140" s="193"/>
      <c r="AG140" s="193"/>
      <c r="AH140" s="193"/>
      <c r="AI140" s="193"/>
      <c r="AJ140" s="193"/>
      <c r="AK140" s="193"/>
      <c r="AL140" s="193"/>
      <c r="AM140" s="193"/>
      <c r="AN140" s="193"/>
      <c r="AO140" s="193"/>
      <c r="AP140" s="193"/>
      <c r="AQ140" s="193"/>
      <c r="AR140" s="193"/>
      <c r="AS140" s="193"/>
      <c r="AT140" s="193"/>
      <c r="AU140" s="193"/>
      <c r="AV140" s="193"/>
      <c r="AW140" s="193"/>
      <c r="AX140" s="16"/>
      <c r="AY140" s="8"/>
      <c r="AZ140" s="8"/>
      <c r="BA140" s="8"/>
    </row>
    <row r="141" spans="1:53" ht="14.5" outlineLevel="1" x14ac:dyDescent="0.35">
      <c r="A141" s="6"/>
      <c r="B141" s="7"/>
      <c r="C141" s="17"/>
      <c r="D141" s="17"/>
      <c r="E141" s="17"/>
      <c r="F141" s="26"/>
      <c r="G141" s="26" t="str">
        <f t="shared" ref="G141:G151" si="18">_xlfn.CONCAT(H125:M125)</f>
        <v>AAAA2A1a</v>
      </c>
      <c r="H141" s="670">
        <v>0</v>
      </c>
      <c r="I141" s="700">
        <f>$H141*I$139</f>
        <v>0</v>
      </c>
      <c r="J141" s="700">
        <f t="shared" ref="J141:Q151" si="19">$H141*J$139</f>
        <v>0</v>
      </c>
      <c r="K141" s="700">
        <f t="shared" si="19"/>
        <v>0</v>
      </c>
      <c r="L141" s="700">
        <f t="shared" si="19"/>
        <v>0</v>
      </c>
      <c r="M141" s="700">
        <f t="shared" si="19"/>
        <v>0</v>
      </c>
      <c r="N141" s="700">
        <f t="shared" si="19"/>
        <v>0</v>
      </c>
      <c r="O141" s="700">
        <f t="shared" si="19"/>
        <v>0</v>
      </c>
      <c r="P141" s="700">
        <f t="shared" si="19"/>
        <v>0</v>
      </c>
      <c r="Q141" s="700">
        <f t="shared" si="19"/>
        <v>0</v>
      </c>
      <c r="R141" s="193"/>
      <c r="AE141" s="193"/>
      <c r="AF141" s="193"/>
      <c r="AG141" s="193"/>
      <c r="AH141" s="193"/>
      <c r="AI141" s="193"/>
      <c r="AJ141" s="193"/>
      <c r="AK141" s="193"/>
      <c r="AL141" s="193"/>
      <c r="AM141" s="193"/>
      <c r="AN141" s="193"/>
      <c r="AO141" s="193"/>
      <c r="AP141" s="193"/>
      <c r="AQ141" s="193"/>
      <c r="AR141" s="193"/>
      <c r="AS141" s="193"/>
      <c r="AT141" s="193"/>
      <c r="AU141" s="193"/>
      <c r="AV141" s="193"/>
      <c r="AW141" s="193"/>
      <c r="AX141" s="16"/>
      <c r="AY141" s="8"/>
      <c r="AZ141" s="8"/>
      <c r="BA141" s="8"/>
    </row>
    <row r="142" spans="1:53" ht="14.5" outlineLevel="1" x14ac:dyDescent="0.35">
      <c r="A142" s="6"/>
      <c r="B142" s="7"/>
      <c r="C142" s="17"/>
      <c r="D142" s="17"/>
      <c r="E142" s="17"/>
      <c r="F142" s="26"/>
      <c r="G142" s="26" t="str">
        <f t="shared" si="18"/>
        <v>GGGGAg1a2</v>
      </c>
      <c r="H142" s="670">
        <v>0</v>
      </c>
      <c r="I142" s="700">
        <f t="shared" ref="I142:I150" si="20">$H142*I$139</f>
        <v>0</v>
      </c>
      <c r="J142" s="700">
        <f t="shared" si="19"/>
        <v>0</v>
      </c>
      <c r="K142" s="700">
        <f t="shared" si="19"/>
        <v>0</v>
      </c>
      <c r="L142" s="700">
        <f t="shared" si="19"/>
        <v>0</v>
      </c>
      <c r="M142" s="700">
        <f t="shared" si="19"/>
        <v>0</v>
      </c>
      <c r="N142" s="700">
        <f t="shared" si="19"/>
        <v>0</v>
      </c>
      <c r="O142" s="700">
        <f t="shared" si="19"/>
        <v>0</v>
      </c>
      <c r="P142" s="700">
        <f t="shared" si="19"/>
        <v>0</v>
      </c>
      <c r="Q142" s="700">
        <f t="shared" si="19"/>
        <v>0</v>
      </c>
      <c r="R142" s="193"/>
      <c r="AE142" s="193"/>
      <c r="AF142" s="193"/>
      <c r="AG142" s="193"/>
      <c r="AH142" s="193"/>
      <c r="AI142" s="193"/>
      <c r="AJ142" s="193"/>
      <c r="AK142" s="193"/>
      <c r="AL142" s="193"/>
      <c r="AM142" s="193"/>
      <c r="AN142" s="193"/>
      <c r="AO142" s="193"/>
      <c r="AP142" s="193"/>
      <c r="AQ142" s="193"/>
      <c r="AR142" s="193"/>
      <c r="AS142" s="193"/>
      <c r="AT142" s="193"/>
      <c r="AU142" s="193"/>
      <c r="AV142" s="193"/>
      <c r="AW142" s="193"/>
      <c r="AX142" s="16"/>
      <c r="AY142" s="8"/>
      <c r="AZ142" s="8"/>
      <c r="BA142" s="8"/>
    </row>
    <row r="143" spans="1:53" ht="14.5" outlineLevel="1" x14ac:dyDescent="0.35">
      <c r="A143" s="6"/>
      <c r="B143" s="7"/>
      <c r="C143" s="17"/>
      <c r="D143" s="17"/>
      <c r="E143" s="17"/>
      <c r="F143" s="26"/>
      <c r="G143" s="26" t="str">
        <f t="shared" si="18"/>
        <v>GGGGSg1a2</v>
      </c>
      <c r="H143" s="670">
        <v>0</v>
      </c>
      <c r="I143" s="700">
        <f t="shared" si="20"/>
        <v>0</v>
      </c>
      <c r="J143" s="700">
        <f t="shared" si="19"/>
        <v>0</v>
      </c>
      <c r="K143" s="700">
        <f t="shared" si="19"/>
        <v>0</v>
      </c>
      <c r="L143" s="700">
        <f t="shared" si="19"/>
        <v>0</v>
      </c>
      <c r="M143" s="700">
        <f t="shared" si="19"/>
        <v>0</v>
      </c>
      <c r="N143" s="700">
        <f t="shared" si="19"/>
        <v>0</v>
      </c>
      <c r="O143" s="700">
        <f t="shared" si="19"/>
        <v>0</v>
      </c>
      <c r="P143" s="700">
        <f t="shared" si="19"/>
        <v>0</v>
      </c>
      <c r="Q143" s="700">
        <f t="shared" si="19"/>
        <v>0</v>
      </c>
      <c r="R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6"/>
      <c r="AY143" s="8"/>
      <c r="AZ143" s="8"/>
      <c r="BA143" s="8"/>
    </row>
    <row r="144" spans="1:53" ht="14.5" outlineLevel="1" x14ac:dyDescent="0.35">
      <c r="A144" s="6"/>
      <c r="B144" s="7"/>
      <c r="C144" s="17"/>
      <c r="D144" s="17"/>
      <c r="E144" s="17"/>
      <c r="F144" s="26"/>
      <c r="G144" s="26" t="str">
        <f t="shared" si="18"/>
        <v>GGGAg2Na2</v>
      </c>
      <c r="H144" s="670">
        <v>0</v>
      </c>
      <c r="I144" s="700">
        <f t="shared" si="20"/>
        <v>0</v>
      </c>
      <c r="J144" s="700">
        <f t="shared" si="19"/>
        <v>0</v>
      </c>
      <c r="K144" s="700">
        <f t="shared" si="19"/>
        <v>0</v>
      </c>
      <c r="L144" s="700">
        <f t="shared" si="19"/>
        <v>0</v>
      </c>
      <c r="M144" s="700">
        <f t="shared" si="19"/>
        <v>0</v>
      </c>
      <c r="N144" s="700">
        <f t="shared" si="19"/>
        <v>0</v>
      </c>
      <c r="O144" s="700">
        <f t="shared" si="19"/>
        <v>0</v>
      </c>
      <c r="P144" s="700">
        <f t="shared" si="19"/>
        <v>0</v>
      </c>
      <c r="Q144" s="700">
        <f t="shared" si="19"/>
        <v>0</v>
      </c>
      <c r="R144" s="193"/>
      <c r="AE144" s="193"/>
      <c r="AF144" s="193"/>
      <c r="AG144" s="193"/>
      <c r="AH144" s="193"/>
      <c r="AI144" s="193"/>
      <c r="AJ144" s="193"/>
      <c r="AK144" s="193"/>
      <c r="AL144" s="193"/>
      <c r="AM144" s="193"/>
      <c r="AN144" s="193"/>
      <c r="AO144" s="193"/>
      <c r="AP144" s="193"/>
      <c r="AQ144" s="193"/>
      <c r="AR144" s="193"/>
      <c r="AS144" s="193"/>
      <c r="AT144" s="193"/>
      <c r="AU144" s="193"/>
      <c r="AV144" s="193"/>
      <c r="AW144" s="193"/>
      <c r="AX144" s="16"/>
      <c r="AY144" s="8"/>
      <c r="AZ144" s="8"/>
      <c r="BA144" s="8"/>
    </row>
    <row r="145" spans="1:53" ht="14.5" outlineLevel="1" x14ac:dyDescent="0.35">
      <c r="A145" s="6"/>
      <c r="B145" s="7"/>
      <c r="C145" s="17"/>
      <c r="D145" s="17"/>
      <c r="E145" s="17"/>
      <c r="F145" s="26"/>
      <c r="G145" s="26" t="str">
        <f t="shared" si="18"/>
        <v>GGGAg2Ea2</v>
      </c>
      <c r="H145" s="670">
        <v>0</v>
      </c>
      <c r="I145" s="700">
        <f t="shared" si="20"/>
        <v>0</v>
      </c>
      <c r="J145" s="700">
        <f t="shared" si="19"/>
        <v>0</v>
      </c>
      <c r="K145" s="700">
        <f t="shared" si="19"/>
        <v>0</v>
      </c>
      <c r="L145" s="700">
        <f t="shared" si="19"/>
        <v>0</v>
      </c>
      <c r="M145" s="700">
        <f t="shared" si="19"/>
        <v>0</v>
      </c>
      <c r="N145" s="700">
        <f t="shared" si="19"/>
        <v>0</v>
      </c>
      <c r="O145" s="700">
        <f t="shared" si="19"/>
        <v>0</v>
      </c>
      <c r="P145" s="700">
        <f t="shared" si="19"/>
        <v>0</v>
      </c>
      <c r="Q145" s="700">
        <f t="shared" si="19"/>
        <v>0</v>
      </c>
      <c r="R145" s="193"/>
      <c r="AE145" s="193"/>
      <c r="AF145" s="193"/>
      <c r="AG145" s="193"/>
      <c r="AH145" s="193"/>
      <c r="AI145" s="193"/>
      <c r="AJ145" s="193"/>
      <c r="AK145" s="193"/>
      <c r="AL145" s="193"/>
      <c r="AM145" s="193"/>
      <c r="AN145" s="193"/>
      <c r="AO145" s="193"/>
      <c r="AP145" s="193"/>
      <c r="AQ145" s="193"/>
      <c r="AR145" s="193"/>
      <c r="AS145" s="193"/>
      <c r="AT145" s="193"/>
      <c r="AU145" s="193"/>
      <c r="AV145" s="193"/>
      <c r="AW145" s="193"/>
      <c r="AX145" s="16"/>
      <c r="AY145" s="8"/>
      <c r="AZ145" s="8"/>
      <c r="BA145" s="8"/>
    </row>
    <row r="146" spans="1:53" ht="14.5" outlineLevel="1" x14ac:dyDescent="0.35">
      <c r="A146" s="6"/>
      <c r="B146" s="7"/>
      <c r="C146" s="17"/>
      <c r="D146" s="17"/>
      <c r="E146" s="17"/>
      <c r="F146" s="26"/>
      <c r="G146" s="26" t="str">
        <f t="shared" si="18"/>
        <v>GGGAg2OFa2</v>
      </c>
      <c r="H146" s="670">
        <v>0</v>
      </c>
      <c r="I146" s="700">
        <f t="shared" si="20"/>
        <v>0</v>
      </c>
      <c r="J146" s="700">
        <f t="shared" si="19"/>
        <v>0</v>
      </c>
      <c r="K146" s="700">
        <f t="shared" si="19"/>
        <v>0</v>
      </c>
      <c r="L146" s="700">
        <f t="shared" si="19"/>
        <v>0</v>
      </c>
      <c r="M146" s="700">
        <f t="shared" si="19"/>
        <v>0</v>
      </c>
      <c r="N146" s="700">
        <f t="shared" si="19"/>
        <v>0</v>
      </c>
      <c r="O146" s="700">
        <f t="shared" si="19"/>
        <v>0</v>
      </c>
      <c r="P146" s="700">
        <f t="shared" si="19"/>
        <v>0</v>
      </c>
      <c r="Q146" s="700">
        <f t="shared" si="19"/>
        <v>0</v>
      </c>
      <c r="R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6"/>
      <c r="AY146" s="8"/>
      <c r="AZ146" s="8"/>
      <c r="BA146" s="8"/>
    </row>
    <row r="147" spans="1:53" ht="14.5" outlineLevel="1" x14ac:dyDescent="0.35">
      <c r="A147" s="6"/>
      <c r="B147" s="7"/>
      <c r="C147" s="17"/>
      <c r="D147" s="17"/>
      <c r="E147" s="17"/>
      <c r="F147" s="26"/>
      <c r="G147" s="26" t="str">
        <f t="shared" si="18"/>
        <v>GGGC1Na2</v>
      </c>
      <c r="H147" s="670">
        <v>0</v>
      </c>
      <c r="I147" s="700">
        <f t="shared" si="20"/>
        <v>0</v>
      </c>
      <c r="J147" s="700">
        <f t="shared" si="19"/>
        <v>0</v>
      </c>
      <c r="K147" s="700">
        <f t="shared" si="19"/>
        <v>0</v>
      </c>
      <c r="L147" s="700">
        <f t="shared" si="19"/>
        <v>0</v>
      </c>
      <c r="M147" s="700">
        <f t="shared" si="19"/>
        <v>0</v>
      </c>
      <c r="N147" s="700">
        <f t="shared" si="19"/>
        <v>0</v>
      </c>
      <c r="O147" s="700">
        <f t="shared" si="19"/>
        <v>0</v>
      </c>
      <c r="P147" s="700">
        <f t="shared" si="19"/>
        <v>0</v>
      </c>
      <c r="Q147" s="700">
        <f t="shared" si="19"/>
        <v>0</v>
      </c>
      <c r="R147" s="193"/>
      <c r="AE147" s="193"/>
      <c r="AF147" s="193"/>
      <c r="AG147" s="193"/>
      <c r="AH147" s="193"/>
      <c r="AI147" s="193"/>
      <c r="AJ147" s="193"/>
      <c r="AK147" s="193"/>
      <c r="AL147" s="193"/>
      <c r="AM147" s="193"/>
      <c r="AN147" s="193"/>
      <c r="AO147" s="193"/>
      <c r="AP147" s="193"/>
      <c r="AQ147" s="193"/>
      <c r="AR147" s="193"/>
      <c r="AS147" s="193"/>
      <c r="AT147" s="193"/>
      <c r="AU147" s="193"/>
      <c r="AV147" s="193"/>
      <c r="AW147" s="193"/>
      <c r="AX147" s="16"/>
      <c r="AY147" s="8"/>
      <c r="AZ147" s="8"/>
      <c r="BA147" s="8"/>
    </row>
    <row r="148" spans="1:53" ht="14.5" outlineLevel="1" x14ac:dyDescent="0.35">
      <c r="A148" s="6"/>
      <c r="B148" s="7"/>
      <c r="C148" s="17"/>
      <c r="D148" s="17"/>
      <c r="E148" s="17"/>
      <c r="F148" s="26"/>
      <c r="G148" s="26" t="str">
        <f t="shared" si="18"/>
        <v>GGGC1Ea2</v>
      </c>
      <c r="H148" s="670">
        <v>0</v>
      </c>
      <c r="I148" s="700">
        <f t="shared" si="20"/>
        <v>0</v>
      </c>
      <c r="J148" s="700">
        <f t="shared" si="19"/>
        <v>0</v>
      </c>
      <c r="K148" s="700">
        <f t="shared" si="19"/>
        <v>0</v>
      </c>
      <c r="L148" s="700">
        <f t="shared" si="19"/>
        <v>0</v>
      </c>
      <c r="M148" s="700">
        <f t="shared" si="19"/>
        <v>0</v>
      </c>
      <c r="N148" s="700">
        <f t="shared" si="19"/>
        <v>0</v>
      </c>
      <c r="O148" s="700">
        <f t="shared" si="19"/>
        <v>0</v>
      </c>
      <c r="P148" s="700">
        <f t="shared" si="19"/>
        <v>0</v>
      </c>
      <c r="Q148" s="700">
        <f t="shared" si="19"/>
        <v>0</v>
      </c>
      <c r="R148" s="193"/>
      <c r="AE148" s="193"/>
      <c r="AF148" s="193"/>
      <c r="AG148" s="193"/>
      <c r="AH148" s="193"/>
      <c r="AI148" s="193"/>
      <c r="AJ148" s="193"/>
      <c r="AK148" s="193"/>
      <c r="AL148" s="193"/>
      <c r="AM148" s="193"/>
      <c r="AN148" s="193"/>
      <c r="AO148" s="193"/>
      <c r="AP148" s="193"/>
      <c r="AQ148" s="193"/>
      <c r="AR148" s="193"/>
      <c r="AS148" s="193"/>
      <c r="AT148" s="193"/>
      <c r="AU148" s="193"/>
      <c r="AV148" s="193"/>
      <c r="AW148" s="193"/>
      <c r="AX148" s="16"/>
      <c r="AY148" s="8"/>
      <c r="AZ148" s="8"/>
      <c r="BA148" s="8"/>
    </row>
    <row r="149" spans="1:53" ht="14.5" outlineLevel="1" x14ac:dyDescent="0.35">
      <c r="A149" s="6"/>
      <c r="B149" s="7"/>
      <c r="C149" s="17"/>
      <c r="D149" s="17"/>
      <c r="E149" s="17"/>
      <c r="F149" s="26"/>
      <c r="G149" s="26" t="str">
        <f t="shared" si="18"/>
        <v>GGGC1Pa2</v>
      </c>
      <c r="H149" s="670">
        <v>0</v>
      </c>
      <c r="I149" s="700">
        <f t="shared" si="20"/>
        <v>0</v>
      </c>
      <c r="J149" s="700">
        <f t="shared" si="19"/>
        <v>0</v>
      </c>
      <c r="K149" s="700">
        <f t="shared" si="19"/>
        <v>0</v>
      </c>
      <c r="L149" s="700">
        <f t="shared" si="19"/>
        <v>0</v>
      </c>
      <c r="M149" s="700">
        <f t="shared" si="19"/>
        <v>0</v>
      </c>
      <c r="N149" s="700">
        <f t="shared" si="19"/>
        <v>0</v>
      </c>
      <c r="O149" s="700">
        <f t="shared" si="19"/>
        <v>0</v>
      </c>
      <c r="P149" s="700">
        <f t="shared" si="19"/>
        <v>0</v>
      </c>
      <c r="Q149" s="700">
        <f t="shared" si="19"/>
        <v>0</v>
      </c>
      <c r="R149" s="193"/>
      <c r="AE149" s="193"/>
      <c r="AF149" s="193"/>
      <c r="AG149" s="193"/>
      <c r="AH149" s="193"/>
      <c r="AI149" s="193"/>
      <c r="AJ149" s="193"/>
      <c r="AK149" s="193"/>
      <c r="AL149" s="193"/>
      <c r="AM149" s="193"/>
      <c r="AN149" s="193"/>
      <c r="AO149" s="193"/>
      <c r="AP149" s="193"/>
      <c r="AQ149" s="193"/>
      <c r="AR149" s="193"/>
      <c r="AS149" s="193"/>
      <c r="AT149" s="193"/>
      <c r="AU149" s="193"/>
      <c r="AV149" s="193"/>
      <c r="AW149" s="193"/>
      <c r="AX149" s="16"/>
      <c r="AY149" s="8"/>
      <c r="AZ149" s="8"/>
      <c r="BA149" s="8"/>
    </row>
    <row r="150" spans="1:53" ht="14.5" outlineLevel="1" x14ac:dyDescent="0.35">
      <c r="A150" s="6"/>
      <c r="B150" s="7"/>
      <c r="C150" s="17"/>
      <c r="D150" s="17"/>
      <c r="E150" s="17"/>
      <c r="F150" s="26"/>
      <c r="G150" s="26" t="str">
        <f t="shared" si="18"/>
        <v>GGGC1OFa2</v>
      </c>
      <c r="H150" s="670">
        <v>0</v>
      </c>
      <c r="I150" s="700">
        <f t="shared" si="20"/>
        <v>0</v>
      </c>
      <c r="J150" s="700">
        <f t="shared" si="19"/>
        <v>0</v>
      </c>
      <c r="K150" s="700">
        <f t="shared" si="19"/>
        <v>0</v>
      </c>
      <c r="L150" s="700">
        <f t="shared" si="19"/>
        <v>0</v>
      </c>
      <c r="M150" s="700">
        <f t="shared" si="19"/>
        <v>0</v>
      </c>
      <c r="N150" s="700">
        <f t="shared" si="19"/>
        <v>0</v>
      </c>
      <c r="O150" s="700">
        <f t="shared" si="19"/>
        <v>0</v>
      </c>
      <c r="P150" s="700">
        <f t="shared" si="19"/>
        <v>0</v>
      </c>
      <c r="Q150" s="700">
        <f t="shared" si="19"/>
        <v>0</v>
      </c>
      <c r="R150" s="193"/>
      <c r="AE150" s="193"/>
      <c r="AF150" s="193"/>
      <c r="AG150" s="193"/>
      <c r="AH150" s="193"/>
      <c r="AI150" s="193"/>
      <c r="AJ150" s="193"/>
      <c r="AK150" s="193"/>
      <c r="AL150" s="193"/>
      <c r="AM150" s="193"/>
      <c r="AN150" s="193"/>
      <c r="AO150" s="193"/>
      <c r="AP150" s="193"/>
      <c r="AQ150" s="193"/>
      <c r="AR150" s="193"/>
      <c r="AS150" s="193"/>
      <c r="AT150" s="193"/>
      <c r="AU150" s="193"/>
      <c r="AV150" s="193"/>
      <c r="AW150" s="193"/>
      <c r="AX150" s="16"/>
      <c r="AY150" s="8"/>
      <c r="AZ150" s="8"/>
      <c r="BA150" s="8"/>
    </row>
    <row r="151" spans="1:53" ht="14.5" outlineLevel="1" x14ac:dyDescent="0.35">
      <c r="A151" s="6"/>
      <c r="B151" s="7"/>
      <c r="C151" s="17"/>
      <c r="D151" s="17"/>
      <c r="E151" s="17"/>
      <c r="F151" s="26"/>
      <c r="G151" s="26" t="str">
        <f t="shared" si="18"/>
        <v>SPSPSPSPSPsp</v>
      </c>
      <c r="H151" s="670">
        <v>0</v>
      </c>
      <c r="I151" s="700">
        <f>$H151*I$139</f>
        <v>0</v>
      </c>
      <c r="J151" s="700">
        <f t="shared" si="19"/>
        <v>0</v>
      </c>
      <c r="K151" s="700">
        <f t="shared" si="19"/>
        <v>0</v>
      </c>
      <c r="L151" s="700">
        <f t="shared" si="19"/>
        <v>0</v>
      </c>
      <c r="M151" s="700">
        <f t="shared" si="19"/>
        <v>0</v>
      </c>
      <c r="N151" s="700">
        <f t="shared" si="19"/>
        <v>0</v>
      </c>
      <c r="O151" s="700">
        <f t="shared" si="19"/>
        <v>0</v>
      </c>
      <c r="P151" s="700">
        <f t="shared" si="19"/>
        <v>0</v>
      </c>
      <c r="Q151" s="700">
        <f t="shared" si="19"/>
        <v>0</v>
      </c>
      <c r="R151" s="193"/>
      <c r="AE151" s="193"/>
      <c r="AF151" s="193"/>
      <c r="AG151" s="193"/>
      <c r="AH151" s="193"/>
      <c r="AI151" s="193"/>
      <c r="AJ151" s="193"/>
      <c r="AK151" s="193"/>
      <c r="AL151" s="193"/>
      <c r="AM151" s="193"/>
      <c r="AN151" s="193"/>
      <c r="AO151" s="193"/>
      <c r="AP151" s="193"/>
      <c r="AQ151" s="193"/>
      <c r="AR151" s="193"/>
      <c r="AS151" s="193"/>
      <c r="AT151" s="193"/>
      <c r="AU151" s="193"/>
      <c r="AV151" s="193"/>
      <c r="AW151" s="193"/>
      <c r="AX151" s="16"/>
      <c r="AY151" s="8"/>
      <c r="AZ151" s="8"/>
      <c r="BA151" s="8"/>
    </row>
    <row r="152" spans="1:53" ht="14.5" outlineLevel="1" x14ac:dyDescent="0.35">
      <c r="A152" s="6"/>
      <c r="B152" s="7"/>
      <c r="C152" s="17"/>
      <c r="D152" s="17"/>
      <c r="E152" s="17"/>
      <c r="F152" s="26"/>
      <c r="G152" s="26"/>
      <c r="I152" s="26"/>
      <c r="J152" s="26"/>
      <c r="K152" s="26"/>
      <c r="N152" s="502"/>
      <c r="O152" s="193"/>
      <c r="P152" s="193"/>
      <c r="Q152" s="193"/>
      <c r="R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6"/>
      <c r="AY152" s="8"/>
      <c r="AZ152" s="8"/>
      <c r="BA152" s="8"/>
    </row>
    <row r="153" spans="1:53" ht="14.5" outlineLevel="1" x14ac:dyDescent="0.35">
      <c r="A153" s="6"/>
      <c r="B153" s="7"/>
      <c r="C153" s="17"/>
      <c r="D153" s="17"/>
      <c r="E153" s="17"/>
      <c r="F153" s="26"/>
      <c r="G153" s="26"/>
      <c r="I153" s="26"/>
      <c r="J153" s="26"/>
      <c r="K153" s="26"/>
      <c r="N153" s="502"/>
      <c r="O153" s="193"/>
      <c r="P153" s="193"/>
      <c r="Q153" s="193"/>
      <c r="R153" s="193"/>
      <c r="AE153" s="193"/>
      <c r="AF153" s="193"/>
      <c r="AG153" s="193"/>
      <c r="AH153" s="193"/>
      <c r="AI153" s="193"/>
      <c r="AJ153" s="193"/>
      <c r="AK153" s="193"/>
      <c r="AL153" s="193"/>
      <c r="AM153" s="193"/>
      <c r="AN153" s="193"/>
      <c r="AO153" s="193"/>
      <c r="AP153" s="193"/>
      <c r="AQ153" s="193"/>
      <c r="AR153" s="193"/>
      <c r="AS153" s="193"/>
      <c r="AT153" s="193"/>
      <c r="AU153" s="193"/>
      <c r="AV153" s="193"/>
      <c r="AW153" s="193"/>
      <c r="AX153" s="16"/>
      <c r="AY153" s="8"/>
      <c r="AZ153" s="8"/>
      <c r="BA153" s="8"/>
    </row>
    <row r="154" spans="1:53" ht="14.5" outlineLevel="1" x14ac:dyDescent="0.35">
      <c r="A154" s="6"/>
      <c r="B154" s="7"/>
      <c r="C154" s="17"/>
      <c r="D154" s="17"/>
      <c r="E154" s="17"/>
      <c r="F154" s="26"/>
      <c r="G154" s="26"/>
      <c r="I154" s="26"/>
      <c r="J154" s="26"/>
      <c r="K154" s="26"/>
      <c r="N154" s="502"/>
      <c r="O154" s="193"/>
      <c r="P154" s="193"/>
      <c r="Q154" s="193"/>
      <c r="R154" s="193"/>
      <c r="S154" s="193"/>
      <c r="T154" s="193"/>
      <c r="U154" s="193"/>
      <c r="V154" s="193"/>
      <c r="W154" s="193"/>
      <c r="X154" s="193"/>
      <c r="Y154" s="193"/>
      <c r="Z154" s="193"/>
      <c r="AA154" s="193"/>
      <c r="AB154" s="193"/>
      <c r="AC154" s="193"/>
      <c r="AD154" s="193"/>
      <c r="AE154" s="193"/>
      <c r="AF154" s="193"/>
      <c r="AG154" s="193"/>
      <c r="AH154" s="193"/>
      <c r="AI154" s="193"/>
      <c r="AJ154" s="193"/>
      <c r="AK154" s="193"/>
      <c r="AL154" s="193"/>
      <c r="AM154" s="193"/>
      <c r="AN154" s="193"/>
      <c r="AO154" s="193"/>
      <c r="AP154" s="193"/>
      <c r="AQ154" s="193"/>
      <c r="AR154" s="193"/>
      <c r="AS154" s="193"/>
      <c r="AT154" s="193"/>
      <c r="AU154" s="193"/>
      <c r="AV154" s="193"/>
      <c r="AW154" s="193"/>
      <c r="AX154" s="16"/>
      <c r="AY154" s="8"/>
      <c r="AZ154" s="8"/>
      <c r="BA154" s="8"/>
    </row>
    <row r="155" spans="1:53" ht="14.5" outlineLevel="1" x14ac:dyDescent="0.35">
      <c r="A155" s="6"/>
      <c r="B155" s="7"/>
      <c r="C155" s="17"/>
      <c r="D155" s="17"/>
      <c r="E155" s="17"/>
      <c r="F155" s="26"/>
      <c r="G155" s="26"/>
      <c r="I155" s="26"/>
      <c r="J155" s="26"/>
      <c r="K155" s="26"/>
      <c r="N155" s="502"/>
      <c r="O155" s="193"/>
      <c r="P155" s="193"/>
      <c r="Q155" s="193"/>
      <c r="R155" s="193"/>
      <c r="S155" s="193"/>
      <c r="T155" s="193"/>
      <c r="U155" s="193"/>
      <c r="V155" s="193"/>
      <c r="W155" s="193"/>
      <c r="X155" s="193"/>
      <c r="Y155" s="193"/>
      <c r="Z155" s="193"/>
      <c r="AA155" s="193"/>
      <c r="AB155" s="193"/>
      <c r="AC155" s="193"/>
      <c r="AD155" s="193"/>
      <c r="AE155" s="193"/>
      <c r="AF155" s="193"/>
      <c r="AG155" s="193"/>
      <c r="AH155" s="193"/>
      <c r="AI155" s="193"/>
      <c r="AJ155" s="193"/>
      <c r="AK155" s="193"/>
      <c r="AL155" s="193"/>
      <c r="AM155" s="193"/>
      <c r="AN155" s="193"/>
      <c r="AO155" s="193"/>
      <c r="AP155" s="193"/>
      <c r="AQ155" s="193"/>
      <c r="AR155" s="193"/>
      <c r="AS155" s="193"/>
      <c r="AT155" s="193"/>
      <c r="AU155" s="193"/>
      <c r="AV155" s="193"/>
      <c r="AW155" s="193"/>
      <c r="AX155" s="16"/>
      <c r="AY155" s="8"/>
      <c r="AZ155" s="8"/>
      <c r="BA155" s="8"/>
    </row>
    <row r="156" spans="1:53" ht="14.5" outlineLevel="1" x14ac:dyDescent="0.35">
      <c r="A156" s="6"/>
      <c r="B156" s="7"/>
      <c r="C156" s="17"/>
      <c r="D156" s="17"/>
      <c r="E156" s="17"/>
      <c r="F156" s="26"/>
      <c r="G156" s="26"/>
      <c r="I156" s="26"/>
      <c r="J156" s="26"/>
      <c r="K156" s="26"/>
      <c r="N156" s="502"/>
      <c r="O156" s="193"/>
      <c r="P156" s="193"/>
      <c r="Q156" s="193"/>
      <c r="R156" s="193"/>
      <c r="S156" s="193"/>
      <c r="T156" s="193"/>
      <c r="U156" s="193"/>
      <c r="V156" s="193"/>
      <c r="W156" s="193"/>
      <c r="X156" s="193"/>
      <c r="Y156" s="193"/>
      <c r="Z156" s="193"/>
      <c r="AA156" s="193"/>
      <c r="AB156" s="193"/>
      <c r="AC156" s="193"/>
      <c r="AD156" s="193"/>
      <c r="AE156" s="193"/>
      <c r="AF156" s="193"/>
      <c r="AG156" s="193"/>
      <c r="AH156" s="193"/>
      <c r="AI156" s="193"/>
      <c r="AJ156" s="193"/>
      <c r="AK156" s="193"/>
      <c r="AL156" s="193"/>
      <c r="AM156" s="193"/>
      <c r="AN156" s="193"/>
      <c r="AO156" s="193"/>
      <c r="AP156" s="193"/>
      <c r="AQ156" s="193"/>
      <c r="AR156" s="193"/>
      <c r="AS156" s="193"/>
      <c r="AT156" s="193"/>
      <c r="AU156" s="193"/>
      <c r="AV156" s="193"/>
      <c r="AW156" s="193"/>
      <c r="AX156" s="16"/>
      <c r="AY156" s="8"/>
      <c r="AZ156" s="8"/>
      <c r="BA156" s="8"/>
    </row>
    <row r="157" spans="1:53" ht="14.5" outlineLevel="1" x14ac:dyDescent="0.35">
      <c r="A157" s="6"/>
      <c r="B157" s="7"/>
      <c r="C157" s="17"/>
      <c r="D157" s="17"/>
      <c r="E157" s="17"/>
      <c r="F157" s="26"/>
      <c r="G157" s="26"/>
      <c r="I157" s="26"/>
      <c r="J157" s="26"/>
      <c r="K157" s="26"/>
      <c r="N157" s="502"/>
      <c r="O157" s="193"/>
      <c r="P157" s="193"/>
      <c r="Q157" s="193"/>
      <c r="X157" s="193"/>
      <c r="Y157" s="193"/>
      <c r="Z157" s="193"/>
      <c r="AA157" s="193"/>
      <c r="AB157" s="193"/>
      <c r="AC157" s="193"/>
      <c r="AD157" s="193"/>
      <c r="AE157" s="193"/>
      <c r="AF157" s="193"/>
      <c r="AG157" s="193"/>
      <c r="AH157" s="193"/>
      <c r="AI157" s="193"/>
      <c r="AJ157" s="193"/>
      <c r="AK157" s="193"/>
      <c r="AL157" s="193"/>
      <c r="AM157" s="193"/>
      <c r="AN157" s="193"/>
      <c r="AO157" s="193"/>
      <c r="AP157" s="193"/>
      <c r="AQ157" s="193"/>
      <c r="AR157" s="193"/>
      <c r="AS157" s="193"/>
      <c r="AT157" s="193"/>
      <c r="AU157" s="193"/>
      <c r="AV157" s="193"/>
      <c r="AW157" s="193"/>
      <c r="AX157" s="16"/>
      <c r="AY157" s="8"/>
      <c r="AZ157" s="8"/>
      <c r="BA157" s="8"/>
    </row>
    <row r="158" spans="1:53" ht="14.5" outlineLevel="1" x14ac:dyDescent="0.35">
      <c r="A158" s="6"/>
      <c r="B158" s="7"/>
      <c r="C158" s="17"/>
      <c r="D158" s="17"/>
      <c r="E158" s="17"/>
      <c r="F158" s="26"/>
      <c r="G158" s="503" t="s">
        <v>997</v>
      </c>
      <c r="I158" s="697" t="s">
        <v>387</v>
      </c>
      <c r="J158" s="697" t="s">
        <v>782</v>
      </c>
      <c r="K158" s="697" t="s">
        <v>783</v>
      </c>
      <c r="L158" s="697" t="s">
        <v>784</v>
      </c>
      <c r="M158" s="697" t="s">
        <v>785</v>
      </c>
      <c r="N158" s="697" t="s">
        <v>786</v>
      </c>
      <c r="O158" s="697" t="s">
        <v>787</v>
      </c>
      <c r="P158" s="697" t="s">
        <v>788</v>
      </c>
      <c r="Q158" s="697" t="s">
        <v>789</v>
      </c>
      <c r="S158" s="193"/>
      <c r="T158" s="193"/>
      <c r="U158" s="193"/>
      <c r="V158" s="193"/>
      <c r="W158" s="193"/>
      <c r="X158" s="193"/>
      <c r="Y158" s="193"/>
      <c r="Z158" s="193"/>
      <c r="AA158" s="193"/>
      <c r="AB158" s="193"/>
      <c r="AC158" s="193"/>
      <c r="AD158" s="193"/>
      <c r="AE158" s="193"/>
      <c r="AF158" s="193"/>
      <c r="AG158" s="193"/>
      <c r="AH158" s="193"/>
      <c r="AI158" s="193"/>
      <c r="AJ158" s="193"/>
      <c r="AK158" s="193"/>
      <c r="AL158" s="193"/>
      <c r="AM158" s="193"/>
      <c r="AN158" s="193"/>
      <c r="AO158" s="193"/>
      <c r="AP158" s="193"/>
      <c r="AQ158" s="193"/>
      <c r="AR158" s="193"/>
      <c r="AS158" s="193"/>
      <c r="AT158" s="193"/>
      <c r="AU158" s="193"/>
      <c r="AV158" s="193"/>
      <c r="AW158" s="193"/>
      <c r="AX158" s="16"/>
      <c r="AY158" s="8"/>
      <c r="AZ158" s="8"/>
      <c r="BA158" s="8"/>
    </row>
    <row r="159" spans="1:53" ht="14.5" outlineLevel="1" x14ac:dyDescent="0.35">
      <c r="A159" s="6"/>
      <c r="B159" s="7"/>
      <c r="C159" s="17"/>
      <c r="D159" s="17"/>
      <c r="E159" s="17"/>
      <c r="F159" s="26"/>
      <c r="G159" s="503"/>
      <c r="H159" t="s">
        <v>1038</v>
      </c>
      <c r="I159" s="698">
        <v>0.85</v>
      </c>
      <c r="J159" s="698">
        <v>0.85</v>
      </c>
      <c r="K159" s="698">
        <v>0.85</v>
      </c>
      <c r="L159" s="698">
        <v>0.85</v>
      </c>
      <c r="M159" s="698">
        <v>1</v>
      </c>
      <c r="N159" s="698">
        <v>1</v>
      </c>
      <c r="O159" s="698">
        <v>1</v>
      </c>
      <c r="P159" s="698">
        <v>1</v>
      </c>
      <c r="Q159" s="698">
        <v>1</v>
      </c>
      <c r="S159" s="193"/>
      <c r="T159" s="193"/>
      <c r="U159" s="193"/>
      <c r="V159" s="193"/>
      <c r="W159" s="193"/>
      <c r="X159" s="193"/>
      <c r="Y159" s="193"/>
      <c r="Z159" s="193"/>
      <c r="AA159" s="193"/>
      <c r="AB159" s="193"/>
      <c r="AC159" s="193"/>
      <c r="AD159" s="193"/>
      <c r="AE159" s="193"/>
      <c r="AF159" s="193"/>
      <c r="AG159" s="193"/>
      <c r="AH159" s="193"/>
      <c r="AI159" s="193"/>
      <c r="AJ159" s="193"/>
      <c r="AK159" s="193"/>
      <c r="AL159" s="193"/>
      <c r="AM159" s="193"/>
      <c r="AN159" s="193"/>
      <c r="AO159" s="193"/>
      <c r="AP159" s="193"/>
      <c r="AQ159" s="193"/>
      <c r="AR159" s="193"/>
      <c r="AS159" s="193"/>
      <c r="AT159" s="193"/>
      <c r="AU159" s="193"/>
      <c r="AV159" s="193"/>
      <c r="AW159" s="193"/>
      <c r="AX159" s="16"/>
      <c r="AY159" s="8"/>
      <c r="AZ159" s="8"/>
      <c r="BA159" s="8"/>
    </row>
    <row r="160" spans="1:53" ht="14.5" outlineLevel="1" x14ac:dyDescent="0.35">
      <c r="A160" s="6"/>
      <c r="B160" s="7"/>
      <c r="C160" s="17"/>
      <c r="D160" s="17"/>
      <c r="E160" s="17"/>
      <c r="F160" s="26"/>
      <c r="G160" s="503"/>
      <c r="I160" s="26"/>
      <c r="J160" s="26"/>
      <c r="K160" s="26"/>
      <c r="N160" s="502"/>
      <c r="O160" s="193"/>
      <c r="P160" s="193"/>
      <c r="Q160" s="193"/>
      <c r="R160" s="193"/>
      <c r="S160" s="193"/>
      <c r="T160" s="193"/>
      <c r="U160" s="193"/>
      <c r="V160" s="193"/>
      <c r="W160" s="193"/>
      <c r="X160" s="193"/>
      <c r="Y160" s="193"/>
      <c r="Z160" s="193"/>
      <c r="AA160" s="193"/>
      <c r="AB160" s="193"/>
      <c r="AC160" s="193"/>
      <c r="AD160" s="193"/>
      <c r="AE160" s="193"/>
      <c r="AF160" s="193"/>
      <c r="AG160" s="193"/>
      <c r="AH160" s="193"/>
      <c r="AI160" s="193"/>
      <c r="AJ160" s="193"/>
      <c r="AK160" s="193"/>
      <c r="AL160" s="193"/>
      <c r="AM160" s="193"/>
      <c r="AN160" s="193"/>
      <c r="AO160" s="193"/>
      <c r="AP160" s="193"/>
      <c r="AQ160" s="193"/>
      <c r="AR160" s="193"/>
      <c r="AS160" s="193"/>
      <c r="AT160" s="193"/>
      <c r="AU160" s="193"/>
      <c r="AV160" s="193"/>
      <c r="AW160" s="193"/>
      <c r="AX160" s="16"/>
      <c r="AY160" s="8"/>
      <c r="AZ160" s="8"/>
      <c r="BA160" s="8"/>
    </row>
    <row r="161" spans="1:53" ht="14.5" outlineLevel="1" x14ac:dyDescent="0.35">
      <c r="A161" s="6"/>
      <c r="B161" s="7"/>
      <c r="C161" s="17"/>
      <c r="D161" s="17"/>
      <c r="E161" s="17"/>
      <c r="F161" s="26"/>
      <c r="G161" s="26" t="s">
        <v>795</v>
      </c>
      <c r="H161" t="s">
        <v>810</v>
      </c>
      <c r="I161" t="s">
        <v>810</v>
      </c>
      <c r="J161" t="s">
        <v>387</v>
      </c>
      <c r="K161" t="s">
        <v>387</v>
      </c>
      <c r="L161" t="s">
        <v>782</v>
      </c>
      <c r="M161" t="s">
        <v>782</v>
      </c>
      <c r="N161" t="s">
        <v>783</v>
      </c>
      <c r="O161" t="s">
        <v>783</v>
      </c>
      <c r="P161" t="s">
        <v>784</v>
      </c>
      <c r="Q161" t="s">
        <v>784</v>
      </c>
      <c r="R161" t="s">
        <v>785</v>
      </c>
      <c r="S161" t="s">
        <v>785</v>
      </c>
      <c r="T161" t="s">
        <v>786</v>
      </c>
      <c r="U161" t="s">
        <v>786</v>
      </c>
      <c r="V161" t="s">
        <v>787</v>
      </c>
      <c r="W161" t="s">
        <v>787</v>
      </c>
      <c r="X161" t="s">
        <v>788</v>
      </c>
      <c r="Y161" t="s">
        <v>788</v>
      </c>
      <c r="Z161" t="s">
        <v>789</v>
      </c>
      <c r="AA161" t="s">
        <v>789</v>
      </c>
      <c r="AB161" s="193"/>
      <c r="AC161" s="193"/>
      <c r="AD161" s="193"/>
      <c r="AE161" s="193"/>
      <c r="AF161" s="193"/>
      <c r="AG161" s="193"/>
      <c r="AH161" s="193"/>
      <c r="AI161" s="193"/>
      <c r="AJ161" s="193"/>
      <c r="AK161" s="193"/>
      <c r="AL161" s="193"/>
      <c r="AM161" s="193"/>
      <c r="AN161" s="193"/>
      <c r="AO161" s="193"/>
      <c r="AP161" s="193"/>
      <c r="AQ161" s="193"/>
      <c r="AR161" s="193"/>
      <c r="AS161" s="193"/>
      <c r="AT161" s="193"/>
      <c r="AU161" s="193"/>
      <c r="AV161" s="193"/>
      <c r="AW161" s="193"/>
      <c r="AX161" s="16"/>
      <c r="AY161" s="8"/>
      <c r="AZ161" s="8"/>
      <c r="BA161" s="8"/>
    </row>
    <row r="162" spans="1:53" ht="14.5" outlineLevel="1" x14ac:dyDescent="0.35">
      <c r="A162" s="6"/>
      <c r="B162" s="7"/>
      <c r="C162" s="17"/>
      <c r="D162" s="17"/>
      <c r="E162" s="17"/>
      <c r="F162" s="26"/>
      <c r="G162" s="26" t="s">
        <v>794</v>
      </c>
      <c r="H162" t="s">
        <v>996</v>
      </c>
      <c r="I162" t="s">
        <v>980</v>
      </c>
      <c r="J162" t="s">
        <v>996</v>
      </c>
      <c r="K162" t="s">
        <v>980</v>
      </c>
      <c r="L162" t="s">
        <v>996</v>
      </c>
      <c r="M162" t="s">
        <v>980</v>
      </c>
      <c r="N162" t="s">
        <v>996</v>
      </c>
      <c r="O162" t="s">
        <v>980</v>
      </c>
      <c r="P162" t="s">
        <v>996</v>
      </c>
      <c r="Q162" t="s">
        <v>980</v>
      </c>
      <c r="R162" t="s">
        <v>996</v>
      </c>
      <c r="S162" t="s">
        <v>980</v>
      </c>
      <c r="T162" t="s">
        <v>996</v>
      </c>
      <c r="U162" t="s">
        <v>980</v>
      </c>
      <c r="V162" t="s">
        <v>996</v>
      </c>
      <c r="W162" t="s">
        <v>980</v>
      </c>
      <c r="X162" t="s">
        <v>996</v>
      </c>
      <c r="Y162" t="s">
        <v>980</v>
      </c>
      <c r="Z162" t="s">
        <v>996</v>
      </c>
      <c r="AA162" t="s">
        <v>980</v>
      </c>
      <c r="AB162" s="193"/>
      <c r="AC162" s="193"/>
      <c r="AD162" s="193"/>
      <c r="AE162" s="193"/>
      <c r="AF162" s="193"/>
      <c r="AG162" s="193"/>
      <c r="AH162" s="193"/>
      <c r="AI162" s="193"/>
      <c r="AJ162" s="193"/>
      <c r="AK162" s="193"/>
      <c r="AL162" s="193"/>
      <c r="AM162" s="193"/>
      <c r="AN162" s="193"/>
      <c r="AO162" s="193"/>
      <c r="AP162" s="193"/>
      <c r="AQ162" s="193"/>
      <c r="AR162" s="193"/>
      <c r="AS162" s="193"/>
      <c r="AT162" s="193"/>
      <c r="AU162" s="193"/>
      <c r="AV162" s="193"/>
      <c r="AW162" s="193"/>
      <c r="AX162" s="16"/>
      <c r="AY162" s="8"/>
      <c r="AZ162" s="8"/>
      <c r="BA162" s="8"/>
    </row>
    <row r="163" spans="1:53" ht="14.5" outlineLevel="1" x14ac:dyDescent="0.35">
      <c r="A163" s="6"/>
      <c r="B163" s="7"/>
      <c r="C163" s="17"/>
      <c r="D163" s="17"/>
      <c r="E163" s="17"/>
      <c r="F163" s="26"/>
      <c r="G163" s="26" t="str">
        <f t="shared" ref="G163:G173" si="21">_xlfn.CONCAT(H125:M125)</f>
        <v>AAAA2A1a</v>
      </c>
      <c r="H163" s="229">
        <v>0</v>
      </c>
      <c r="I163" s="229">
        <v>0</v>
      </c>
      <c r="J163" s="672">
        <f>$H163*HLOOKUP(J$161,$I$158:$Q$159,2)</f>
        <v>0</v>
      </c>
      <c r="K163" s="679">
        <f>$I163</f>
        <v>0</v>
      </c>
      <c r="L163" s="672">
        <f>$H163*HLOOKUP(L$161,$I$158:$Q$159,2)</f>
        <v>0</v>
      </c>
      <c r="M163" s="679">
        <f>$I163</f>
        <v>0</v>
      </c>
      <c r="N163" s="672">
        <f>$H163*HLOOKUP(N$161,$I$158:$Q$159,2)</f>
        <v>0</v>
      </c>
      <c r="O163" s="679">
        <f>$I163</f>
        <v>0</v>
      </c>
      <c r="P163" s="672">
        <f>$H163*HLOOKUP(P$161,$I$158:$Q$159,2)</f>
        <v>0</v>
      </c>
      <c r="Q163" s="679">
        <f>$I163</f>
        <v>0</v>
      </c>
      <c r="R163" s="672">
        <f>$H163*HLOOKUP(R$161,$I$158:$Q$159,2)</f>
        <v>0</v>
      </c>
      <c r="S163" s="679">
        <f>$I163</f>
        <v>0</v>
      </c>
      <c r="T163" s="672">
        <f>$H163*HLOOKUP(T$161,$I$158:$Q$159,2)</f>
        <v>0</v>
      </c>
      <c r="U163" s="679">
        <f>$I163</f>
        <v>0</v>
      </c>
      <c r="V163" s="672">
        <f>$H163*HLOOKUP(V$161,$I$158:$Q$159,2)</f>
        <v>0</v>
      </c>
      <c r="W163" s="679">
        <f>$I163</f>
        <v>0</v>
      </c>
      <c r="X163" s="672">
        <f>$H163*HLOOKUP(X$161,$I$158:$Q$159,2)</f>
        <v>0</v>
      </c>
      <c r="Y163" s="679">
        <f>$I163</f>
        <v>0</v>
      </c>
      <c r="Z163" s="672">
        <f>$H163*HLOOKUP(Z$161,$I$158:$Q$159,2)</f>
        <v>0</v>
      </c>
      <c r="AA163" s="679">
        <f>$I163</f>
        <v>0</v>
      </c>
      <c r="AB163" s="193"/>
      <c r="AC163" s="193"/>
      <c r="AD163" s="193"/>
      <c r="AE163" s="193"/>
      <c r="AF163" s="193"/>
      <c r="AG163" s="193"/>
      <c r="AH163" s="193"/>
      <c r="AI163" s="193"/>
      <c r="AJ163" s="193"/>
      <c r="AK163" s="193"/>
      <c r="AL163" s="193"/>
      <c r="AM163" s="193"/>
      <c r="AN163" s="193"/>
      <c r="AO163" s="193"/>
      <c r="AP163" s="193"/>
      <c r="AQ163" s="193"/>
      <c r="AR163" s="193"/>
      <c r="AS163" s="193"/>
      <c r="AT163" s="193"/>
      <c r="AU163" s="193"/>
      <c r="AV163" s="193"/>
      <c r="AW163" s="193"/>
      <c r="AX163" s="16"/>
      <c r="AY163" s="8"/>
      <c r="AZ163" s="8"/>
      <c r="BA163" s="8"/>
    </row>
    <row r="164" spans="1:53" ht="14.5" outlineLevel="1" x14ac:dyDescent="0.35">
      <c r="A164" s="6"/>
      <c r="B164" s="7"/>
      <c r="C164" s="17"/>
      <c r="D164" s="17"/>
      <c r="E164" s="17"/>
      <c r="F164" s="26"/>
      <c r="G164" s="26" t="str">
        <f t="shared" si="21"/>
        <v>GGGGAg1a2</v>
      </c>
      <c r="H164" s="229">
        <v>0</v>
      </c>
      <c r="I164" s="229">
        <v>0</v>
      </c>
      <c r="J164" s="672">
        <f t="shared" ref="J164:J172" si="22">$H164*HLOOKUP(J$161,$I$158:$Q$159,2)</f>
        <v>0</v>
      </c>
      <c r="K164" s="679">
        <f t="shared" ref="K164:K172" si="23">$I164</f>
        <v>0</v>
      </c>
      <c r="L164" s="672">
        <f t="shared" ref="L164:L172" si="24">$H164*HLOOKUP(L$161,$I$158:$Q$159,2)</f>
        <v>0</v>
      </c>
      <c r="M164" s="679">
        <f t="shared" ref="M164:M172" si="25">$I164</f>
        <v>0</v>
      </c>
      <c r="N164" s="672">
        <f t="shared" ref="N164:N172" si="26">$H164*HLOOKUP(N$161,$I$158:$Q$159,2)</f>
        <v>0</v>
      </c>
      <c r="O164" s="679">
        <f t="shared" ref="O164:O172" si="27">$I164</f>
        <v>0</v>
      </c>
      <c r="P164" s="672">
        <f t="shared" ref="P164:P172" si="28">$H164*HLOOKUP(P$161,$I$158:$Q$159,2)</f>
        <v>0</v>
      </c>
      <c r="Q164" s="679">
        <f t="shared" ref="Q164:Q172" si="29">$I164</f>
        <v>0</v>
      </c>
      <c r="R164" s="672">
        <f t="shared" ref="R164:R172" si="30">$H164*HLOOKUP(R$161,$I$158:$Q$159,2)</f>
        <v>0</v>
      </c>
      <c r="S164" s="679">
        <f t="shared" ref="S164:S172" si="31">$I164</f>
        <v>0</v>
      </c>
      <c r="T164" s="672">
        <f t="shared" ref="T164:T172" si="32">$H164*HLOOKUP(T$161,$I$158:$Q$159,2)</f>
        <v>0</v>
      </c>
      <c r="U164" s="679">
        <f t="shared" ref="U164:U172" si="33">$I164</f>
        <v>0</v>
      </c>
      <c r="V164" s="672">
        <f t="shared" ref="V164:V172" si="34">$H164*HLOOKUP(V$161,$I$158:$Q$159,2)</f>
        <v>0</v>
      </c>
      <c r="W164" s="679">
        <f t="shared" ref="W164:W172" si="35">$I164</f>
        <v>0</v>
      </c>
      <c r="X164" s="672">
        <f t="shared" ref="X164:X172" si="36">$H164*HLOOKUP(X$161,$I$158:$Q$159,2)</f>
        <v>0</v>
      </c>
      <c r="Y164" s="679">
        <f t="shared" ref="Y164:Y172" si="37">$I164</f>
        <v>0</v>
      </c>
      <c r="Z164" s="672">
        <f t="shared" ref="Z164:Z172" si="38">$H164*HLOOKUP(Z$161,$I$158:$Q$159,2)</f>
        <v>0</v>
      </c>
      <c r="AA164" s="679">
        <f t="shared" ref="AA164:AA172" si="39">$I164</f>
        <v>0</v>
      </c>
      <c r="AB164" s="193"/>
      <c r="AC164" s="193"/>
      <c r="AD164" s="193"/>
      <c r="AE164" s="193"/>
      <c r="AF164" s="193"/>
      <c r="AG164" s="193"/>
      <c r="AH164" s="193"/>
      <c r="AI164" s="193"/>
      <c r="AJ164" s="193"/>
      <c r="AK164" s="193"/>
      <c r="AL164" s="193"/>
      <c r="AM164" s="193"/>
      <c r="AN164" s="193"/>
      <c r="AO164" s="193"/>
      <c r="AP164" s="193"/>
      <c r="AQ164" s="193"/>
      <c r="AR164" s="193"/>
      <c r="AS164" s="193"/>
      <c r="AT164" s="193"/>
      <c r="AU164" s="193"/>
      <c r="AV164" s="193"/>
      <c r="AW164" s="193"/>
      <c r="AX164" s="16"/>
      <c r="AY164" s="8"/>
      <c r="AZ164" s="8"/>
      <c r="BA164" s="8"/>
    </row>
    <row r="165" spans="1:53" ht="14.5" outlineLevel="1" x14ac:dyDescent="0.35">
      <c r="A165" s="6"/>
      <c r="B165" s="7"/>
      <c r="C165" s="17"/>
      <c r="D165" s="17"/>
      <c r="E165" s="17"/>
      <c r="F165" s="26"/>
      <c r="G165" s="26" t="str">
        <f t="shared" si="21"/>
        <v>GGGGSg1a2</v>
      </c>
      <c r="H165" s="229">
        <v>0</v>
      </c>
      <c r="I165" s="229">
        <v>0</v>
      </c>
      <c r="J165" s="672">
        <f t="shared" si="22"/>
        <v>0</v>
      </c>
      <c r="K165" s="679">
        <f t="shared" si="23"/>
        <v>0</v>
      </c>
      <c r="L165" s="672">
        <f t="shared" si="24"/>
        <v>0</v>
      </c>
      <c r="M165" s="679">
        <f t="shared" si="25"/>
        <v>0</v>
      </c>
      <c r="N165" s="672">
        <f t="shared" si="26"/>
        <v>0</v>
      </c>
      <c r="O165" s="679">
        <f t="shared" si="27"/>
        <v>0</v>
      </c>
      <c r="P165" s="672">
        <f t="shared" si="28"/>
        <v>0</v>
      </c>
      <c r="Q165" s="679">
        <f t="shared" si="29"/>
        <v>0</v>
      </c>
      <c r="R165" s="672">
        <f t="shared" si="30"/>
        <v>0</v>
      </c>
      <c r="S165" s="679">
        <f t="shared" si="31"/>
        <v>0</v>
      </c>
      <c r="T165" s="672">
        <f t="shared" si="32"/>
        <v>0</v>
      </c>
      <c r="U165" s="679">
        <f t="shared" si="33"/>
        <v>0</v>
      </c>
      <c r="V165" s="672">
        <f t="shared" si="34"/>
        <v>0</v>
      </c>
      <c r="W165" s="679">
        <f t="shared" si="35"/>
        <v>0</v>
      </c>
      <c r="X165" s="672">
        <f t="shared" si="36"/>
        <v>0</v>
      </c>
      <c r="Y165" s="679">
        <f t="shared" si="37"/>
        <v>0</v>
      </c>
      <c r="Z165" s="672">
        <f t="shared" si="38"/>
        <v>0</v>
      </c>
      <c r="AA165" s="679">
        <f t="shared" si="39"/>
        <v>0</v>
      </c>
      <c r="AB165" s="193"/>
      <c r="AC165" s="193"/>
      <c r="AD165" s="193"/>
      <c r="AE165" s="193"/>
      <c r="AF165" s="193"/>
      <c r="AG165" s="193"/>
      <c r="AH165" s="193"/>
      <c r="AI165" s="193"/>
      <c r="AJ165" s="193"/>
      <c r="AK165" s="193"/>
      <c r="AL165" s="193"/>
      <c r="AM165" s="193"/>
      <c r="AN165" s="193"/>
      <c r="AO165" s="193"/>
      <c r="AP165" s="193"/>
      <c r="AQ165" s="193"/>
      <c r="AR165" s="193"/>
      <c r="AS165" s="193"/>
      <c r="AT165" s="193"/>
      <c r="AU165" s="193"/>
      <c r="AV165" s="193"/>
      <c r="AW165" s="193"/>
      <c r="AX165" s="16"/>
      <c r="AY165" s="8"/>
      <c r="AZ165" s="8"/>
      <c r="BA165" s="8"/>
    </row>
    <row r="166" spans="1:53" ht="14.5" outlineLevel="1" x14ac:dyDescent="0.35">
      <c r="A166" s="6"/>
      <c r="B166" s="7"/>
      <c r="C166" s="17"/>
      <c r="D166" s="17"/>
      <c r="E166" s="17"/>
      <c r="F166" s="26"/>
      <c r="G166" s="26" t="str">
        <f t="shared" si="21"/>
        <v>GGGAg2Na2</v>
      </c>
      <c r="H166" s="229">
        <v>0</v>
      </c>
      <c r="I166" s="229">
        <v>0</v>
      </c>
      <c r="J166" s="672">
        <f t="shared" si="22"/>
        <v>0</v>
      </c>
      <c r="K166" s="679">
        <f t="shared" si="23"/>
        <v>0</v>
      </c>
      <c r="L166" s="672">
        <f t="shared" si="24"/>
        <v>0</v>
      </c>
      <c r="M166" s="679">
        <f t="shared" si="25"/>
        <v>0</v>
      </c>
      <c r="N166" s="672">
        <f t="shared" si="26"/>
        <v>0</v>
      </c>
      <c r="O166" s="679">
        <f t="shared" si="27"/>
        <v>0</v>
      </c>
      <c r="P166" s="672">
        <f t="shared" si="28"/>
        <v>0</v>
      </c>
      <c r="Q166" s="679">
        <f t="shared" si="29"/>
        <v>0</v>
      </c>
      <c r="R166" s="672">
        <f t="shared" si="30"/>
        <v>0</v>
      </c>
      <c r="S166" s="679">
        <f t="shared" si="31"/>
        <v>0</v>
      </c>
      <c r="T166" s="672">
        <f t="shared" si="32"/>
        <v>0</v>
      </c>
      <c r="U166" s="679">
        <f t="shared" si="33"/>
        <v>0</v>
      </c>
      <c r="V166" s="672">
        <f t="shared" si="34"/>
        <v>0</v>
      </c>
      <c r="W166" s="679">
        <f t="shared" si="35"/>
        <v>0</v>
      </c>
      <c r="X166" s="672">
        <f t="shared" si="36"/>
        <v>0</v>
      </c>
      <c r="Y166" s="679">
        <f t="shared" si="37"/>
        <v>0</v>
      </c>
      <c r="Z166" s="672">
        <f t="shared" si="38"/>
        <v>0</v>
      </c>
      <c r="AA166" s="679">
        <f t="shared" si="39"/>
        <v>0</v>
      </c>
      <c r="AB166" s="193"/>
      <c r="AC166" s="193"/>
      <c r="AD166" s="193"/>
      <c r="AE166" s="193"/>
      <c r="AF166" s="193"/>
      <c r="AG166" s="193"/>
      <c r="AH166" s="193"/>
      <c r="AI166" s="193"/>
      <c r="AJ166" s="193"/>
      <c r="AK166" s="193"/>
      <c r="AL166" s="193"/>
      <c r="AM166" s="193"/>
      <c r="AN166" s="193"/>
      <c r="AO166" s="193"/>
      <c r="AP166" s="193"/>
      <c r="AQ166" s="193"/>
      <c r="AR166" s="193"/>
      <c r="AS166" s="193"/>
      <c r="AT166" s="193"/>
      <c r="AU166" s="193"/>
      <c r="AV166" s="193"/>
      <c r="AW166" s="193"/>
      <c r="AX166" s="16"/>
      <c r="AY166" s="8"/>
      <c r="AZ166" s="8"/>
      <c r="BA166" s="8"/>
    </row>
    <row r="167" spans="1:53" ht="14.5" outlineLevel="1" x14ac:dyDescent="0.35">
      <c r="A167" s="6"/>
      <c r="B167" s="7"/>
      <c r="C167" s="17"/>
      <c r="D167" s="17"/>
      <c r="E167" s="17"/>
      <c r="F167" s="26"/>
      <c r="G167" s="26" t="str">
        <f t="shared" si="21"/>
        <v>GGGAg2Ea2</v>
      </c>
      <c r="H167" s="229">
        <v>0</v>
      </c>
      <c r="I167" s="229">
        <v>0</v>
      </c>
      <c r="J167" s="672">
        <f t="shared" si="22"/>
        <v>0</v>
      </c>
      <c r="K167" s="679">
        <f t="shared" si="23"/>
        <v>0</v>
      </c>
      <c r="L167" s="672">
        <f t="shared" si="24"/>
        <v>0</v>
      </c>
      <c r="M167" s="679">
        <f t="shared" si="25"/>
        <v>0</v>
      </c>
      <c r="N167" s="672">
        <f t="shared" si="26"/>
        <v>0</v>
      </c>
      <c r="O167" s="679">
        <f t="shared" si="27"/>
        <v>0</v>
      </c>
      <c r="P167" s="672">
        <f t="shared" si="28"/>
        <v>0</v>
      </c>
      <c r="Q167" s="679">
        <f t="shared" si="29"/>
        <v>0</v>
      </c>
      <c r="R167" s="672">
        <f t="shared" si="30"/>
        <v>0</v>
      </c>
      <c r="S167" s="679">
        <f t="shared" si="31"/>
        <v>0</v>
      </c>
      <c r="T167" s="672">
        <f t="shared" si="32"/>
        <v>0</v>
      </c>
      <c r="U167" s="679">
        <f t="shared" si="33"/>
        <v>0</v>
      </c>
      <c r="V167" s="672">
        <f t="shared" si="34"/>
        <v>0</v>
      </c>
      <c r="W167" s="679">
        <f t="shared" si="35"/>
        <v>0</v>
      </c>
      <c r="X167" s="672">
        <f t="shared" si="36"/>
        <v>0</v>
      </c>
      <c r="Y167" s="679">
        <f t="shared" si="37"/>
        <v>0</v>
      </c>
      <c r="Z167" s="672">
        <f t="shared" si="38"/>
        <v>0</v>
      </c>
      <c r="AA167" s="679">
        <f t="shared" si="39"/>
        <v>0</v>
      </c>
      <c r="AB167" s="193"/>
      <c r="AC167" s="193"/>
      <c r="AD167" s="193"/>
      <c r="AE167" s="193"/>
      <c r="AF167" s="193"/>
      <c r="AG167" s="193"/>
      <c r="AH167" s="193"/>
      <c r="AI167" s="193"/>
      <c r="AJ167" s="193"/>
      <c r="AK167" s="193"/>
      <c r="AL167" s="193"/>
      <c r="AM167" s="193"/>
      <c r="AN167" s="193"/>
      <c r="AO167" s="193"/>
      <c r="AP167" s="193"/>
      <c r="AQ167" s="193"/>
      <c r="AR167" s="193"/>
      <c r="AS167" s="193"/>
      <c r="AT167" s="193"/>
      <c r="AU167" s="193"/>
      <c r="AV167" s="193"/>
      <c r="AW167" s="193"/>
      <c r="AX167" s="16"/>
      <c r="AY167" s="8"/>
      <c r="AZ167" s="8"/>
      <c r="BA167" s="8"/>
    </row>
    <row r="168" spans="1:53" ht="14.5" outlineLevel="1" x14ac:dyDescent="0.35">
      <c r="A168" s="6"/>
      <c r="B168" s="7"/>
      <c r="C168" s="17"/>
      <c r="D168" s="17"/>
      <c r="E168" s="17"/>
      <c r="F168" s="26"/>
      <c r="G168" s="26" t="str">
        <f t="shared" si="21"/>
        <v>GGGAg2OFa2</v>
      </c>
      <c r="H168" s="229">
        <v>0</v>
      </c>
      <c r="I168" s="229">
        <v>0</v>
      </c>
      <c r="J168" s="672">
        <f t="shared" si="22"/>
        <v>0</v>
      </c>
      <c r="K168" s="679">
        <f t="shared" si="23"/>
        <v>0</v>
      </c>
      <c r="L168" s="672">
        <f t="shared" si="24"/>
        <v>0</v>
      </c>
      <c r="M168" s="679">
        <f t="shared" si="25"/>
        <v>0</v>
      </c>
      <c r="N168" s="672">
        <f t="shared" si="26"/>
        <v>0</v>
      </c>
      <c r="O168" s="679">
        <f t="shared" si="27"/>
        <v>0</v>
      </c>
      <c r="P168" s="672">
        <f t="shared" si="28"/>
        <v>0</v>
      </c>
      <c r="Q168" s="679">
        <f t="shared" si="29"/>
        <v>0</v>
      </c>
      <c r="R168" s="672">
        <f t="shared" si="30"/>
        <v>0</v>
      </c>
      <c r="S168" s="679">
        <f t="shared" si="31"/>
        <v>0</v>
      </c>
      <c r="T168" s="672">
        <f t="shared" si="32"/>
        <v>0</v>
      </c>
      <c r="U168" s="679">
        <f t="shared" si="33"/>
        <v>0</v>
      </c>
      <c r="V168" s="672">
        <f t="shared" si="34"/>
        <v>0</v>
      </c>
      <c r="W168" s="679">
        <f t="shared" si="35"/>
        <v>0</v>
      </c>
      <c r="X168" s="672">
        <f t="shared" si="36"/>
        <v>0</v>
      </c>
      <c r="Y168" s="679">
        <f t="shared" si="37"/>
        <v>0</v>
      </c>
      <c r="Z168" s="672">
        <f t="shared" si="38"/>
        <v>0</v>
      </c>
      <c r="AA168" s="679">
        <f t="shared" si="39"/>
        <v>0</v>
      </c>
      <c r="AB168" s="193"/>
      <c r="AC168" s="193"/>
      <c r="AD168" s="193"/>
      <c r="AE168" s="193"/>
      <c r="AF168" s="193"/>
      <c r="AG168" s="193"/>
      <c r="AH168" s="193"/>
      <c r="AI168" s="193"/>
      <c r="AJ168" s="193"/>
      <c r="AK168" s="193"/>
      <c r="AL168" s="193"/>
      <c r="AM168" s="193"/>
      <c r="AN168" s="193"/>
      <c r="AO168" s="193"/>
      <c r="AP168" s="193"/>
      <c r="AQ168" s="193"/>
      <c r="AR168" s="193"/>
      <c r="AS168" s="193"/>
      <c r="AT168" s="193"/>
      <c r="AU168" s="193"/>
      <c r="AV168" s="193"/>
      <c r="AW168" s="193"/>
      <c r="AX168" s="16"/>
      <c r="AY168" s="8"/>
      <c r="AZ168" s="8"/>
      <c r="BA168" s="8"/>
    </row>
    <row r="169" spans="1:53" ht="14.5" outlineLevel="1" x14ac:dyDescent="0.35">
      <c r="A169" s="6"/>
      <c r="B169" s="7"/>
      <c r="C169" s="17"/>
      <c r="D169" s="17"/>
      <c r="E169" s="17"/>
      <c r="F169" s="26"/>
      <c r="G169" s="26" t="str">
        <f t="shared" si="21"/>
        <v>GGGC1Na2</v>
      </c>
      <c r="H169" s="229">
        <v>0</v>
      </c>
      <c r="I169" s="229">
        <v>0</v>
      </c>
      <c r="J169" s="672">
        <f t="shared" si="22"/>
        <v>0</v>
      </c>
      <c r="K169" s="679">
        <f t="shared" si="23"/>
        <v>0</v>
      </c>
      <c r="L169" s="672">
        <f t="shared" si="24"/>
        <v>0</v>
      </c>
      <c r="M169" s="679">
        <f t="shared" si="25"/>
        <v>0</v>
      </c>
      <c r="N169" s="672">
        <f t="shared" si="26"/>
        <v>0</v>
      </c>
      <c r="O169" s="679">
        <f t="shared" si="27"/>
        <v>0</v>
      </c>
      <c r="P169" s="672">
        <f t="shared" si="28"/>
        <v>0</v>
      </c>
      <c r="Q169" s="679">
        <f t="shared" si="29"/>
        <v>0</v>
      </c>
      <c r="R169" s="672">
        <f t="shared" si="30"/>
        <v>0</v>
      </c>
      <c r="S169" s="679">
        <f t="shared" si="31"/>
        <v>0</v>
      </c>
      <c r="T169" s="672">
        <f t="shared" si="32"/>
        <v>0</v>
      </c>
      <c r="U169" s="679">
        <f t="shared" si="33"/>
        <v>0</v>
      </c>
      <c r="V169" s="672">
        <f t="shared" si="34"/>
        <v>0</v>
      </c>
      <c r="W169" s="679">
        <f t="shared" si="35"/>
        <v>0</v>
      </c>
      <c r="X169" s="672">
        <f t="shared" si="36"/>
        <v>0</v>
      </c>
      <c r="Y169" s="679">
        <f t="shared" si="37"/>
        <v>0</v>
      </c>
      <c r="Z169" s="672">
        <f t="shared" si="38"/>
        <v>0</v>
      </c>
      <c r="AA169" s="679">
        <f t="shared" si="39"/>
        <v>0</v>
      </c>
      <c r="AB169" s="193"/>
      <c r="AC169" s="193"/>
      <c r="AD169" s="193"/>
      <c r="AE169" s="193"/>
      <c r="AF169" s="193"/>
      <c r="AG169" s="193"/>
      <c r="AH169" s="193"/>
      <c r="AI169" s="193"/>
      <c r="AJ169" s="193"/>
      <c r="AK169" s="193"/>
      <c r="AL169" s="193"/>
      <c r="AM169" s="193"/>
      <c r="AN169" s="193"/>
      <c r="AO169" s="193"/>
      <c r="AP169" s="193"/>
      <c r="AQ169" s="193"/>
      <c r="AR169" s="193"/>
      <c r="AS169" s="193"/>
      <c r="AT169" s="193"/>
      <c r="AU169" s="193"/>
      <c r="AV169" s="193"/>
      <c r="AW169" s="193"/>
      <c r="AX169" s="16"/>
      <c r="AY169" s="8"/>
      <c r="AZ169" s="8"/>
      <c r="BA169" s="8"/>
    </row>
    <row r="170" spans="1:53" ht="14.5" outlineLevel="1" x14ac:dyDescent="0.35">
      <c r="A170" s="6"/>
      <c r="B170" s="7"/>
      <c r="C170" s="17"/>
      <c r="D170" s="17"/>
      <c r="E170" s="17"/>
      <c r="F170" s="26"/>
      <c r="G170" s="26" t="str">
        <f t="shared" si="21"/>
        <v>GGGC1Ea2</v>
      </c>
      <c r="H170" s="229">
        <v>0</v>
      </c>
      <c r="I170" s="229">
        <v>0</v>
      </c>
      <c r="J170" s="672">
        <f t="shared" si="22"/>
        <v>0</v>
      </c>
      <c r="K170" s="679">
        <f t="shared" si="23"/>
        <v>0</v>
      </c>
      <c r="L170" s="672">
        <f t="shared" si="24"/>
        <v>0</v>
      </c>
      <c r="M170" s="679">
        <f t="shared" si="25"/>
        <v>0</v>
      </c>
      <c r="N170" s="672">
        <f t="shared" si="26"/>
        <v>0</v>
      </c>
      <c r="O170" s="679">
        <f t="shared" si="27"/>
        <v>0</v>
      </c>
      <c r="P170" s="672">
        <f t="shared" si="28"/>
        <v>0</v>
      </c>
      <c r="Q170" s="679">
        <f t="shared" si="29"/>
        <v>0</v>
      </c>
      <c r="R170" s="672">
        <f t="shared" si="30"/>
        <v>0</v>
      </c>
      <c r="S170" s="679">
        <f t="shared" si="31"/>
        <v>0</v>
      </c>
      <c r="T170" s="672">
        <f t="shared" si="32"/>
        <v>0</v>
      </c>
      <c r="U170" s="679">
        <f t="shared" si="33"/>
        <v>0</v>
      </c>
      <c r="V170" s="672">
        <f t="shared" si="34"/>
        <v>0</v>
      </c>
      <c r="W170" s="679">
        <f t="shared" si="35"/>
        <v>0</v>
      </c>
      <c r="X170" s="672">
        <f t="shared" si="36"/>
        <v>0</v>
      </c>
      <c r="Y170" s="679">
        <f t="shared" si="37"/>
        <v>0</v>
      </c>
      <c r="Z170" s="672">
        <f t="shared" si="38"/>
        <v>0</v>
      </c>
      <c r="AA170" s="679">
        <f t="shared" si="39"/>
        <v>0</v>
      </c>
      <c r="AB170" s="193"/>
      <c r="AC170" s="193"/>
      <c r="AD170" s="193"/>
      <c r="AE170" s="193"/>
      <c r="AF170" s="193"/>
      <c r="AG170" s="193"/>
      <c r="AH170" s="193"/>
      <c r="AI170" s="193"/>
      <c r="AJ170" s="193"/>
      <c r="AK170" s="193"/>
      <c r="AL170" s="193"/>
      <c r="AM170" s="193"/>
      <c r="AN170" s="193"/>
      <c r="AO170" s="193"/>
      <c r="AP170" s="193"/>
      <c r="AQ170" s="193"/>
      <c r="AR170" s="193"/>
      <c r="AS170" s="193"/>
      <c r="AT170" s="193"/>
      <c r="AU170" s="193"/>
      <c r="AV170" s="193"/>
      <c r="AW170" s="193"/>
      <c r="AX170" s="16"/>
      <c r="AY170" s="8"/>
      <c r="AZ170" s="8"/>
      <c r="BA170" s="8"/>
    </row>
    <row r="171" spans="1:53" ht="14.5" outlineLevel="1" x14ac:dyDescent="0.35">
      <c r="A171" s="6"/>
      <c r="B171" s="7"/>
      <c r="C171" s="17"/>
      <c r="D171" s="17"/>
      <c r="E171" s="17"/>
      <c r="F171" s="26"/>
      <c r="G171" s="26" t="str">
        <f t="shared" si="21"/>
        <v>GGGC1Pa2</v>
      </c>
      <c r="H171" s="229">
        <v>0</v>
      </c>
      <c r="I171" s="229">
        <v>0</v>
      </c>
      <c r="J171" s="672">
        <f t="shared" si="22"/>
        <v>0</v>
      </c>
      <c r="K171" s="679">
        <f t="shared" si="23"/>
        <v>0</v>
      </c>
      <c r="L171" s="672">
        <f t="shared" si="24"/>
        <v>0</v>
      </c>
      <c r="M171" s="679">
        <f t="shared" si="25"/>
        <v>0</v>
      </c>
      <c r="N171" s="672">
        <f t="shared" si="26"/>
        <v>0</v>
      </c>
      <c r="O171" s="679">
        <f t="shared" si="27"/>
        <v>0</v>
      </c>
      <c r="P171" s="672">
        <f t="shared" si="28"/>
        <v>0</v>
      </c>
      <c r="Q171" s="679">
        <f t="shared" si="29"/>
        <v>0</v>
      </c>
      <c r="R171" s="672">
        <f t="shared" si="30"/>
        <v>0</v>
      </c>
      <c r="S171" s="679">
        <f t="shared" si="31"/>
        <v>0</v>
      </c>
      <c r="T171" s="672">
        <f t="shared" si="32"/>
        <v>0</v>
      </c>
      <c r="U171" s="679">
        <f t="shared" si="33"/>
        <v>0</v>
      </c>
      <c r="V171" s="672">
        <f t="shared" si="34"/>
        <v>0</v>
      </c>
      <c r="W171" s="679">
        <f t="shared" si="35"/>
        <v>0</v>
      </c>
      <c r="X171" s="672">
        <f t="shared" si="36"/>
        <v>0</v>
      </c>
      <c r="Y171" s="679">
        <f t="shared" si="37"/>
        <v>0</v>
      </c>
      <c r="Z171" s="672">
        <f t="shared" si="38"/>
        <v>0</v>
      </c>
      <c r="AA171" s="679">
        <f t="shared" si="39"/>
        <v>0</v>
      </c>
      <c r="AB171" s="193"/>
      <c r="AC171" s="193"/>
      <c r="AD171" s="193"/>
      <c r="AE171" s="193"/>
      <c r="AF171" s="193"/>
      <c r="AG171" s="193"/>
      <c r="AH171" s="193"/>
      <c r="AI171" s="193"/>
      <c r="AJ171" s="193"/>
      <c r="AK171" s="193"/>
      <c r="AL171" s="193"/>
      <c r="AM171" s="193"/>
      <c r="AN171" s="193"/>
      <c r="AO171" s="193"/>
      <c r="AP171" s="193"/>
      <c r="AQ171" s="193"/>
      <c r="AR171" s="193"/>
      <c r="AS171" s="193"/>
      <c r="AT171" s="193"/>
      <c r="AU171" s="193"/>
      <c r="AV171" s="193"/>
      <c r="AW171" s="193"/>
      <c r="AX171" s="16"/>
      <c r="AY171" s="8"/>
      <c r="AZ171" s="8"/>
      <c r="BA171" s="8"/>
    </row>
    <row r="172" spans="1:53" ht="14.5" outlineLevel="1" x14ac:dyDescent="0.35">
      <c r="A172" s="6"/>
      <c r="B172" s="7"/>
      <c r="C172" s="17"/>
      <c r="D172" s="17"/>
      <c r="E172" s="17"/>
      <c r="F172" s="26"/>
      <c r="G172" s="26" t="str">
        <f t="shared" si="21"/>
        <v>GGGC1OFa2</v>
      </c>
      <c r="H172" s="229">
        <v>0</v>
      </c>
      <c r="I172" s="229">
        <v>0</v>
      </c>
      <c r="J172" s="672">
        <f t="shared" si="22"/>
        <v>0</v>
      </c>
      <c r="K172" s="679">
        <f t="shared" si="23"/>
        <v>0</v>
      </c>
      <c r="L172" s="672">
        <f t="shared" si="24"/>
        <v>0</v>
      </c>
      <c r="M172" s="679">
        <f t="shared" si="25"/>
        <v>0</v>
      </c>
      <c r="N172" s="672">
        <f t="shared" si="26"/>
        <v>0</v>
      </c>
      <c r="O172" s="679">
        <f t="shared" si="27"/>
        <v>0</v>
      </c>
      <c r="P172" s="672">
        <f t="shared" si="28"/>
        <v>0</v>
      </c>
      <c r="Q172" s="679">
        <f t="shared" si="29"/>
        <v>0</v>
      </c>
      <c r="R172" s="672">
        <f t="shared" si="30"/>
        <v>0</v>
      </c>
      <c r="S172" s="679">
        <f t="shared" si="31"/>
        <v>0</v>
      </c>
      <c r="T172" s="672">
        <f t="shared" si="32"/>
        <v>0</v>
      </c>
      <c r="U172" s="679">
        <f t="shared" si="33"/>
        <v>0</v>
      </c>
      <c r="V172" s="672">
        <f t="shared" si="34"/>
        <v>0</v>
      </c>
      <c r="W172" s="679">
        <f t="shared" si="35"/>
        <v>0</v>
      </c>
      <c r="X172" s="672">
        <f t="shared" si="36"/>
        <v>0</v>
      </c>
      <c r="Y172" s="679">
        <f t="shared" si="37"/>
        <v>0</v>
      </c>
      <c r="Z172" s="672">
        <f t="shared" si="38"/>
        <v>0</v>
      </c>
      <c r="AA172" s="679">
        <f t="shared" si="39"/>
        <v>0</v>
      </c>
      <c r="AB172" s="193"/>
      <c r="AC172" s="193"/>
      <c r="AD172" s="193"/>
      <c r="AE172" s="193"/>
      <c r="AF172" s="193"/>
      <c r="AG172" s="193"/>
      <c r="AH172" s="193"/>
      <c r="AI172" s="193"/>
      <c r="AJ172" s="193"/>
      <c r="AK172" s="193"/>
      <c r="AL172" s="193"/>
      <c r="AM172" s="193"/>
      <c r="AN172" s="193"/>
      <c r="AO172" s="193"/>
      <c r="AP172" s="193"/>
      <c r="AQ172" s="193"/>
      <c r="AR172" s="193"/>
      <c r="AS172" s="193"/>
      <c r="AT172" s="193"/>
      <c r="AU172" s="193"/>
      <c r="AV172" s="193"/>
      <c r="AW172" s="193"/>
      <c r="AX172" s="16"/>
      <c r="AY172" s="8"/>
      <c r="AZ172" s="8"/>
      <c r="BA172" s="8"/>
    </row>
    <row r="173" spans="1:53" ht="14.5" outlineLevel="1" x14ac:dyDescent="0.35">
      <c r="A173" s="6"/>
      <c r="B173" s="7"/>
      <c r="C173" s="17"/>
      <c r="D173" s="17"/>
      <c r="E173" s="17"/>
      <c r="F173" s="26"/>
      <c r="G173" s="26" t="str">
        <f t="shared" si="21"/>
        <v>SPSPSPSPSPsp</v>
      </c>
      <c r="H173" s="229">
        <v>0</v>
      </c>
      <c r="I173" s="229">
        <v>0</v>
      </c>
      <c r="J173" s="672">
        <f>$H173*HLOOKUP(J$161,$I$158:$Q$159,2)</f>
        <v>0</v>
      </c>
      <c r="K173" s="679">
        <f>$I173</f>
        <v>0</v>
      </c>
      <c r="L173" s="672">
        <f>$H173*HLOOKUP(L$161,$I$158:$Q$159,2)</f>
        <v>0</v>
      </c>
      <c r="M173" s="679">
        <f>$I173</f>
        <v>0</v>
      </c>
      <c r="N173" s="672">
        <f>$H173*HLOOKUP(N$161,$I$158:$Q$159,2)</f>
        <v>0</v>
      </c>
      <c r="O173" s="679">
        <f>$I173</f>
        <v>0</v>
      </c>
      <c r="P173" s="672">
        <f>$H173*HLOOKUP(P$161,$I$158:$Q$159,2)</f>
        <v>0</v>
      </c>
      <c r="Q173" s="679">
        <f>$I173</f>
        <v>0</v>
      </c>
      <c r="R173" s="672">
        <f>$H173*HLOOKUP(R$161,$I$158:$Q$159,2)</f>
        <v>0</v>
      </c>
      <c r="S173" s="679">
        <f>$I173</f>
        <v>0</v>
      </c>
      <c r="T173" s="672">
        <f>$H173*HLOOKUP(T$161,$I$158:$Q$159,2)</f>
        <v>0</v>
      </c>
      <c r="U173" s="679">
        <f>$I173</f>
        <v>0</v>
      </c>
      <c r="V173" s="672">
        <f>$H173*HLOOKUP(V$161,$I$158:$Q$159,2)</f>
        <v>0</v>
      </c>
      <c r="W173" s="679">
        <f>$I173</f>
        <v>0</v>
      </c>
      <c r="X173" s="672">
        <f>$H173*HLOOKUP(X$161,$I$158:$Q$159,2)</f>
        <v>0</v>
      </c>
      <c r="Y173" s="679">
        <f>$I173</f>
        <v>0</v>
      </c>
      <c r="Z173" s="672">
        <f>$H173*HLOOKUP(Z$161,$I$158:$Q$159,2)</f>
        <v>0</v>
      </c>
      <c r="AA173" s="679">
        <f>$I173</f>
        <v>0</v>
      </c>
      <c r="AB173" s="193"/>
      <c r="AC173" s="193"/>
      <c r="AD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26"/>
      <c r="I174" s="26"/>
      <c r="J174" s="26"/>
      <c r="K174" s="26"/>
      <c r="N174" s="502"/>
      <c r="O174" s="193"/>
      <c r="P174" s="193"/>
      <c r="Q174" s="193"/>
      <c r="R174" s="193"/>
      <c r="S174" s="193"/>
      <c r="T174" s="193"/>
      <c r="U174" s="193"/>
      <c r="V174" s="193"/>
      <c r="W174" s="193"/>
      <c r="X174" s="193"/>
      <c r="Y174" s="193"/>
      <c r="Z174" s="193"/>
      <c r="AA174" s="193"/>
      <c r="AB174" s="193"/>
      <c r="AC174" s="193"/>
      <c r="AD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503" t="s">
        <v>792</v>
      </c>
      <c r="I175" t="s">
        <v>1039</v>
      </c>
      <c r="J175" s="697" t="s">
        <v>387</v>
      </c>
      <c r="K175" s="697" t="s">
        <v>782</v>
      </c>
      <c r="L175" s="697" t="s">
        <v>783</v>
      </c>
      <c r="M175" s="697" t="s">
        <v>784</v>
      </c>
      <c r="N175" s="697" t="s">
        <v>785</v>
      </c>
      <c r="O175" s="697" t="s">
        <v>786</v>
      </c>
      <c r="P175" s="697" t="s">
        <v>787</v>
      </c>
      <c r="Q175" s="697" t="s">
        <v>788</v>
      </c>
      <c r="R175" s="697" t="s">
        <v>789</v>
      </c>
      <c r="S175" s="193"/>
      <c r="T175" s="193"/>
      <c r="U175" s="193"/>
      <c r="V175" s="193"/>
      <c r="W175" s="193"/>
      <c r="X175" s="193"/>
      <c r="Y175" s="193"/>
      <c r="Z175" s="193"/>
      <c r="AA175" s="193"/>
      <c r="AB175" s="193"/>
      <c r="AC175" s="193"/>
      <c r="AD175" s="193"/>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503"/>
      <c r="I176" t="s">
        <v>1033</v>
      </c>
      <c r="J176" s="698">
        <v>2</v>
      </c>
      <c r="K176" s="698">
        <v>2</v>
      </c>
      <c r="L176" s="698">
        <v>2</v>
      </c>
      <c r="M176" s="698">
        <v>2</v>
      </c>
      <c r="N176" s="698">
        <v>1</v>
      </c>
      <c r="O176" s="698">
        <v>1</v>
      </c>
      <c r="P176" s="698">
        <v>1</v>
      </c>
      <c r="Q176" s="698">
        <v>1</v>
      </c>
      <c r="R176" s="698">
        <v>1</v>
      </c>
      <c r="S176" s="193"/>
      <c r="T176" s="193"/>
      <c r="U176" s="193"/>
      <c r="V176" s="193"/>
      <c r="W176" s="193"/>
      <c r="X176" s="193"/>
      <c r="Y176" s="193"/>
      <c r="Z176" s="193"/>
      <c r="AA176" s="193"/>
      <c r="AB176" s="193"/>
      <c r="AC176" s="193"/>
      <c r="AD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503"/>
      <c r="I177" t="s">
        <v>1034</v>
      </c>
      <c r="J177" s="698">
        <v>1</v>
      </c>
      <c r="K177" s="698">
        <v>1</v>
      </c>
      <c r="L177" s="698">
        <v>1</v>
      </c>
      <c r="M177" s="698">
        <v>1</v>
      </c>
      <c r="N177" s="698">
        <v>1</v>
      </c>
      <c r="O177" s="698">
        <v>1</v>
      </c>
      <c r="P177" s="698">
        <v>1</v>
      </c>
      <c r="Q177" s="698">
        <v>1</v>
      </c>
      <c r="R177" s="698">
        <v>1</v>
      </c>
      <c r="S177" s="193"/>
      <c r="T177" s="193"/>
      <c r="U177" s="193"/>
      <c r="V177" s="193"/>
      <c r="W177" s="193"/>
      <c r="X177" s="193"/>
      <c r="Y177" s="193"/>
      <c r="Z177" s="193"/>
      <c r="AA177" s="193"/>
      <c r="AB177" s="193"/>
      <c r="AC177" s="193"/>
      <c r="AD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503"/>
      <c r="I178" t="s">
        <v>1035</v>
      </c>
      <c r="J178" s="698">
        <v>1</v>
      </c>
      <c r="K178" s="698">
        <v>1</v>
      </c>
      <c r="L178" s="698">
        <v>1</v>
      </c>
      <c r="M178" s="698">
        <v>1</v>
      </c>
      <c r="N178" s="698">
        <v>1</v>
      </c>
      <c r="O178" s="698">
        <v>1</v>
      </c>
      <c r="P178" s="698">
        <v>1</v>
      </c>
      <c r="Q178" s="698">
        <v>1</v>
      </c>
      <c r="R178" s="698">
        <v>1</v>
      </c>
      <c r="S178" s="193"/>
      <c r="T178" s="193"/>
      <c r="U178" s="193"/>
      <c r="V178" s="193"/>
      <c r="W178" s="193"/>
      <c r="X178" s="193"/>
      <c r="Y178" s="193"/>
      <c r="Z178" s="193"/>
      <c r="AA178" s="193"/>
      <c r="AB178" s="193"/>
      <c r="AC178" s="193"/>
      <c r="AD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503"/>
      <c r="I179" t="s">
        <v>980</v>
      </c>
      <c r="J179" s="698">
        <v>1</v>
      </c>
      <c r="K179" s="698">
        <v>1</v>
      </c>
      <c r="L179" s="698">
        <v>1</v>
      </c>
      <c r="M179" s="698">
        <v>1</v>
      </c>
      <c r="N179" s="698">
        <v>1</v>
      </c>
      <c r="O179" s="698">
        <v>1</v>
      </c>
      <c r="P179" s="698">
        <v>1</v>
      </c>
      <c r="Q179" s="698">
        <v>1</v>
      </c>
      <c r="R179" s="698">
        <v>1</v>
      </c>
      <c r="S179" s="193"/>
      <c r="T179" s="193"/>
      <c r="U179" s="193"/>
      <c r="V179" s="193"/>
      <c r="W179" s="193"/>
      <c r="X179" s="193"/>
      <c r="Y179" s="193"/>
      <c r="Z179" s="193"/>
      <c r="AA179" s="193"/>
      <c r="AB179" s="193"/>
      <c r="AC179" s="193"/>
      <c r="AD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503"/>
      <c r="I180" s="26"/>
      <c r="J180" s="26"/>
      <c r="K180" s="26"/>
      <c r="N180" s="502"/>
      <c r="O180" s="193"/>
      <c r="P180" s="193"/>
      <c r="Q180" s="193"/>
      <c r="R180" s="193"/>
      <c r="S180" s="193"/>
      <c r="T180" s="193"/>
      <c r="U180" s="193"/>
      <c r="V180" s="193"/>
      <c r="W180" s="193"/>
      <c r="X180" s="193"/>
      <c r="Y180" s="193"/>
      <c r="Z180" s="193"/>
      <c r="AA180" s="193"/>
      <c r="AB180" s="193"/>
      <c r="AC180" s="193"/>
      <c r="AD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
        <v>795</v>
      </c>
      <c r="H181" t="s">
        <v>810</v>
      </c>
      <c r="I181" t="s">
        <v>810</v>
      </c>
      <c r="J181" t="s">
        <v>810</v>
      </c>
      <c r="K181" t="s">
        <v>810</v>
      </c>
      <c r="L181" t="s">
        <v>387</v>
      </c>
      <c r="M181" t="s">
        <v>387</v>
      </c>
      <c r="N181" t="s">
        <v>387</v>
      </c>
      <c r="O181" t="s">
        <v>387</v>
      </c>
      <c r="P181" t="s">
        <v>782</v>
      </c>
      <c r="Q181" t="s">
        <v>782</v>
      </c>
      <c r="R181" t="s">
        <v>782</v>
      </c>
      <c r="S181" t="s">
        <v>782</v>
      </c>
      <c r="T181" t="s">
        <v>783</v>
      </c>
      <c r="U181" t="s">
        <v>783</v>
      </c>
      <c r="V181" t="s">
        <v>783</v>
      </c>
      <c r="W181" t="s">
        <v>783</v>
      </c>
      <c r="X181" t="s">
        <v>784</v>
      </c>
      <c r="Y181" t="s">
        <v>784</v>
      </c>
      <c r="Z181" t="s">
        <v>784</v>
      </c>
      <c r="AA181" t="s">
        <v>784</v>
      </c>
      <c r="AB181" t="s">
        <v>785</v>
      </c>
      <c r="AC181" t="s">
        <v>785</v>
      </c>
      <c r="AD181" t="s">
        <v>785</v>
      </c>
      <c r="AE181" t="s">
        <v>785</v>
      </c>
      <c r="AF181" t="s">
        <v>786</v>
      </c>
      <c r="AG181" t="s">
        <v>786</v>
      </c>
      <c r="AH181" t="s">
        <v>786</v>
      </c>
      <c r="AI181" t="s">
        <v>786</v>
      </c>
      <c r="AJ181" t="s">
        <v>787</v>
      </c>
      <c r="AK181" t="s">
        <v>787</v>
      </c>
      <c r="AL181" t="s">
        <v>787</v>
      </c>
      <c r="AM181" t="s">
        <v>787</v>
      </c>
      <c r="AN181" t="s">
        <v>788</v>
      </c>
      <c r="AO181" t="s">
        <v>788</v>
      </c>
      <c r="AP181" t="s">
        <v>788</v>
      </c>
      <c r="AQ181" t="s">
        <v>788</v>
      </c>
      <c r="AR181" t="s">
        <v>789</v>
      </c>
      <c r="AS181" t="s">
        <v>789</v>
      </c>
      <c r="AT181" t="s">
        <v>789</v>
      </c>
      <c r="AU181" t="s">
        <v>789</v>
      </c>
      <c r="AV181" s="193"/>
      <c r="AW181" s="193"/>
      <c r="AX181" s="16"/>
      <c r="AY181" s="8"/>
      <c r="AZ181" s="8"/>
      <c r="BA181" s="8"/>
    </row>
    <row r="182" spans="1:53" ht="14.5" outlineLevel="1" x14ac:dyDescent="0.35">
      <c r="A182" s="6"/>
      <c r="B182" s="7"/>
      <c r="C182" s="17"/>
      <c r="D182" s="17"/>
      <c r="E182" s="17"/>
      <c r="F182" s="26"/>
      <c r="G182" s="26" t="s">
        <v>794</v>
      </c>
      <c r="H182" t="s">
        <v>1033</v>
      </c>
      <c r="I182" t="s">
        <v>1034</v>
      </c>
      <c r="J182" t="s">
        <v>1035</v>
      </c>
      <c r="K182" t="s">
        <v>980</v>
      </c>
      <c r="L182" t="str">
        <f>H182</f>
        <v>knock</v>
      </c>
      <c r="M182" t="str">
        <f t="shared" ref="M182:AU182" si="40">I182</f>
        <v>pre-em</v>
      </c>
      <c r="N182" t="str">
        <f t="shared" si="40"/>
        <v>selective_and_spraytop</v>
      </c>
      <c r="O182" t="str">
        <f t="shared" si="40"/>
        <v>fungicide</v>
      </c>
      <c r="P182" t="str">
        <f t="shared" si="40"/>
        <v>knock</v>
      </c>
      <c r="Q182" t="str">
        <f t="shared" si="40"/>
        <v>pre-em</v>
      </c>
      <c r="R182" t="str">
        <f t="shared" si="40"/>
        <v>selective_and_spraytop</v>
      </c>
      <c r="S182" t="str">
        <f t="shared" si="40"/>
        <v>fungicide</v>
      </c>
      <c r="T182" t="str">
        <f t="shared" si="40"/>
        <v>knock</v>
      </c>
      <c r="U182" t="str">
        <f t="shared" si="40"/>
        <v>pre-em</v>
      </c>
      <c r="V182" t="str">
        <f t="shared" si="40"/>
        <v>selective_and_spraytop</v>
      </c>
      <c r="W182" t="str">
        <f t="shared" si="40"/>
        <v>fungicide</v>
      </c>
      <c r="X182" t="str">
        <f t="shared" si="40"/>
        <v>knock</v>
      </c>
      <c r="Y182" t="str">
        <f t="shared" si="40"/>
        <v>pre-em</v>
      </c>
      <c r="Z182" t="str">
        <f t="shared" si="40"/>
        <v>selective_and_spraytop</v>
      </c>
      <c r="AA182" t="str">
        <f t="shared" si="40"/>
        <v>fungicide</v>
      </c>
      <c r="AB182" t="str">
        <f t="shared" si="40"/>
        <v>knock</v>
      </c>
      <c r="AC182" t="str">
        <f t="shared" si="40"/>
        <v>pre-em</v>
      </c>
      <c r="AD182" t="str">
        <f t="shared" si="40"/>
        <v>selective_and_spraytop</v>
      </c>
      <c r="AE182" t="str">
        <f t="shared" si="40"/>
        <v>fungicide</v>
      </c>
      <c r="AF182" t="str">
        <f t="shared" si="40"/>
        <v>knock</v>
      </c>
      <c r="AG182" t="str">
        <f t="shared" si="40"/>
        <v>pre-em</v>
      </c>
      <c r="AH182" t="str">
        <f t="shared" si="40"/>
        <v>selective_and_spraytop</v>
      </c>
      <c r="AI182" t="str">
        <f t="shared" si="40"/>
        <v>fungicide</v>
      </c>
      <c r="AJ182" t="str">
        <f t="shared" si="40"/>
        <v>knock</v>
      </c>
      <c r="AK182" t="str">
        <f t="shared" si="40"/>
        <v>pre-em</v>
      </c>
      <c r="AL182" t="str">
        <f t="shared" si="40"/>
        <v>selective_and_spraytop</v>
      </c>
      <c r="AM182" t="str">
        <f t="shared" si="40"/>
        <v>fungicide</v>
      </c>
      <c r="AN182" t="str">
        <f t="shared" si="40"/>
        <v>knock</v>
      </c>
      <c r="AO182" t="str">
        <f t="shared" si="40"/>
        <v>pre-em</v>
      </c>
      <c r="AP182" t="str">
        <f t="shared" si="40"/>
        <v>selective_and_spraytop</v>
      </c>
      <c r="AQ182" t="str">
        <f t="shared" si="40"/>
        <v>fungicide</v>
      </c>
      <c r="AR182" t="str">
        <f t="shared" si="40"/>
        <v>knock</v>
      </c>
      <c r="AS182" t="str">
        <f t="shared" si="40"/>
        <v>pre-em</v>
      </c>
      <c r="AT182" t="str">
        <f t="shared" si="40"/>
        <v>selective_and_spraytop</v>
      </c>
      <c r="AU182" t="str">
        <f t="shared" si="40"/>
        <v>fungicide</v>
      </c>
      <c r="AV182" s="193"/>
      <c r="AW182" s="193"/>
      <c r="AX182" s="16"/>
      <c r="AY182" s="8"/>
      <c r="AZ182" s="8"/>
      <c r="BA182" s="8"/>
    </row>
    <row r="183" spans="1:53" ht="14.5" outlineLevel="1" x14ac:dyDescent="0.35">
      <c r="A183" s="6"/>
      <c r="B183" s="7"/>
      <c r="C183" s="17"/>
      <c r="D183" s="17"/>
      <c r="E183" s="17"/>
      <c r="F183" s="26"/>
      <c r="G183" s="26" t="str">
        <f t="shared" ref="G183:G193" si="41">_xlfn.CONCAT(H125:M125)</f>
        <v>AAAA2A1a</v>
      </c>
      <c r="H183" s="229">
        <v>0</v>
      </c>
      <c r="I183" s="229">
        <v>0</v>
      </c>
      <c r="J183" s="229">
        <v>0</v>
      </c>
      <c r="K183" s="229">
        <v>0</v>
      </c>
      <c r="L183" s="699" cm="1">
        <f t="array" ref="L183">INDEX($H183:$K183,0,MATCH(L$182,$H$182:$K$182,0))*INDEX($J$176:$R$179,MATCH(L$182,$I$176:$I$179,0),MATCH(L$181,$J$175:$R$175,0))</f>
        <v>0</v>
      </c>
      <c r="M183" s="699" cm="1">
        <f t="array" ref="M183">INDEX($H183:$K183,0,MATCH(M$182,$H$182:$K$182,0))*INDEX($J$176:$R$179,MATCH(M$182,$I$176:$I$179,0),MATCH(M$181,$J$175:$R$175,0))</f>
        <v>0</v>
      </c>
      <c r="N183" s="699" cm="1">
        <f t="array" ref="N183">INDEX($H183:$K183,0,MATCH(N$182,$H$182:$K$182,0))*INDEX($J$176:$R$179,MATCH(N$182,$I$176:$I$179,0),MATCH(N$181,$J$175:$R$175,0))</f>
        <v>0</v>
      </c>
      <c r="O183" s="699" cm="1">
        <f t="array" ref="O183">INDEX($H183:$K183,0,MATCH(O$182,$H$182:$K$182,0))*INDEX($J$176:$R$179,MATCH(O$182,$I$176:$I$179,0),MATCH(O$181,$J$175:$R$175,0))</f>
        <v>0</v>
      </c>
      <c r="P183" s="699" cm="1">
        <f t="array" ref="P183">INDEX($H183:$K183,0,MATCH(P$182,$H$182:$K$182,0))*INDEX($J$176:$R$179,MATCH(P$182,$I$176:$I$179,0),MATCH(P$181,$J$175:$R$175,0))</f>
        <v>0</v>
      </c>
      <c r="Q183" s="699" cm="1">
        <f t="array" ref="Q183">INDEX($H183:$K183,0,MATCH(Q$182,$H$182:$K$182,0))*INDEX($J$176:$R$179,MATCH(Q$182,$I$176:$I$179,0),MATCH(Q$181,$J$175:$R$175,0))</f>
        <v>0</v>
      </c>
      <c r="R183" s="699" cm="1">
        <f t="array" ref="R183">INDEX($H183:$K183,0,MATCH(R$182,$H$182:$K$182,0))*INDEX($J$176:$R$179,MATCH(R$182,$I$176:$I$179,0),MATCH(R$181,$J$175:$R$175,0))</f>
        <v>0</v>
      </c>
      <c r="S183" s="699" cm="1">
        <f t="array" ref="S183">INDEX($H183:$K183,0,MATCH(S$182,$H$182:$K$182,0))*INDEX($J$176:$R$179,MATCH(S$182,$I$176:$I$179,0),MATCH(S$181,$J$175:$R$175,0))</f>
        <v>0</v>
      </c>
      <c r="T183" s="699" cm="1">
        <f t="array" ref="T183">INDEX($H183:$K183,0,MATCH(T$182,$H$182:$K$182,0))*INDEX($J$176:$R$179,MATCH(T$182,$I$176:$I$179,0),MATCH(T$181,$J$175:$R$175,0))</f>
        <v>0</v>
      </c>
      <c r="U183" s="699" cm="1">
        <f t="array" ref="U183">INDEX($H183:$K183,0,MATCH(U$182,$H$182:$K$182,0))*INDEX($J$176:$R$179,MATCH(U$182,$I$176:$I$179,0),MATCH(U$181,$J$175:$R$175,0))</f>
        <v>0</v>
      </c>
      <c r="V183" s="699" cm="1">
        <f t="array" ref="V183">INDEX($H183:$K183,0,MATCH(V$182,$H$182:$K$182,0))*INDEX($J$176:$R$179,MATCH(V$182,$I$176:$I$179,0),MATCH(V$181,$J$175:$R$175,0))</f>
        <v>0</v>
      </c>
      <c r="W183" s="699" cm="1">
        <f t="array" ref="W183">INDEX($H183:$K183,0,MATCH(W$182,$H$182:$K$182,0))*INDEX($J$176:$R$179,MATCH(W$182,$I$176:$I$179,0),MATCH(W$181,$J$175:$R$175,0))</f>
        <v>0</v>
      </c>
      <c r="X183" s="699" cm="1">
        <f t="array" ref="X183">INDEX($H183:$K183,0,MATCH(X$182,$H$182:$K$182,0))*INDEX($J$176:$R$179,MATCH(X$182,$I$176:$I$179,0),MATCH(X$181,$J$175:$R$175,0))</f>
        <v>0</v>
      </c>
      <c r="Y183" s="699" cm="1">
        <f t="array" ref="Y183">INDEX($H183:$K183,0,MATCH(Y$182,$H$182:$K$182,0))*INDEX($J$176:$R$179,MATCH(Y$182,$I$176:$I$179,0),MATCH(Y$181,$J$175:$R$175,0))</f>
        <v>0</v>
      </c>
      <c r="Z183" s="699" cm="1">
        <f t="array" ref="Z183">INDEX($H183:$K183,0,MATCH(Z$182,$H$182:$K$182,0))*INDEX($J$176:$R$179,MATCH(Z$182,$I$176:$I$179,0),MATCH(Z$181,$J$175:$R$175,0))</f>
        <v>0</v>
      </c>
      <c r="AA183" s="699" cm="1">
        <f t="array" ref="AA183">INDEX($H183:$K183,0,MATCH(AA$182,$H$182:$K$182,0))*INDEX($J$176:$R$179,MATCH(AA$182,$I$176:$I$179,0),MATCH(AA$181,$J$175:$R$175,0))</f>
        <v>0</v>
      </c>
      <c r="AB183" s="699" cm="1">
        <f t="array" ref="AB183">INDEX($H183:$K183,0,MATCH(AB$182,$H$182:$K$182,0))*INDEX($J$176:$R$179,MATCH(AB$182,$I$176:$I$179,0),MATCH(AB$181,$J$175:$R$175,0))</f>
        <v>0</v>
      </c>
      <c r="AC183" s="699" cm="1">
        <f t="array" ref="AC183">INDEX($H183:$K183,0,MATCH(AC$182,$H$182:$K$182,0))*INDEX($J$176:$R$179,MATCH(AC$182,$I$176:$I$179,0),MATCH(AC$181,$J$175:$R$175,0))</f>
        <v>0</v>
      </c>
      <c r="AD183" s="699" cm="1">
        <f t="array" ref="AD183">INDEX($H183:$K183,0,MATCH(AD$182,$H$182:$K$182,0))*INDEX($J$176:$R$179,MATCH(AD$182,$I$176:$I$179,0),MATCH(AD$181,$J$175:$R$175,0))</f>
        <v>0</v>
      </c>
      <c r="AE183" s="699" cm="1">
        <f t="array" ref="AE183">INDEX($H183:$K183,0,MATCH(AE$182,$H$182:$K$182,0))*INDEX($J$176:$R$179,MATCH(AE$182,$I$176:$I$179,0),MATCH(AE$181,$J$175:$R$175,0))</f>
        <v>0</v>
      </c>
      <c r="AF183" s="699" cm="1">
        <f t="array" ref="AF183">INDEX($H183:$K183,0,MATCH(AF$182,$H$182:$K$182,0))*INDEX($J$176:$R$179,MATCH(AF$182,$I$176:$I$179,0),MATCH(AF$181,$J$175:$R$175,0))</f>
        <v>0</v>
      </c>
      <c r="AG183" s="699" cm="1">
        <f t="array" ref="AG183">INDEX($H183:$K183,0,MATCH(AG$182,$H$182:$K$182,0))*INDEX($J$176:$R$179,MATCH(AG$182,$I$176:$I$179,0),MATCH(AG$181,$J$175:$R$175,0))</f>
        <v>0</v>
      </c>
      <c r="AH183" s="699" cm="1">
        <f t="array" ref="AH183">INDEX($H183:$K183,0,MATCH(AH$182,$H$182:$K$182,0))*INDEX($J$176:$R$179,MATCH(AH$182,$I$176:$I$179,0),MATCH(AH$181,$J$175:$R$175,0))</f>
        <v>0</v>
      </c>
      <c r="AI183" s="699" cm="1">
        <f t="array" ref="AI183">INDEX($H183:$K183,0,MATCH(AI$182,$H$182:$K$182,0))*INDEX($J$176:$R$179,MATCH(AI$182,$I$176:$I$179,0),MATCH(AI$181,$J$175:$R$175,0))</f>
        <v>0</v>
      </c>
      <c r="AJ183" s="699" cm="1">
        <f t="array" ref="AJ183">INDEX($H183:$K183,0,MATCH(AJ$182,$H$182:$K$182,0))*INDEX($J$176:$R$179,MATCH(AJ$182,$I$176:$I$179,0),MATCH(AJ$181,$J$175:$R$175,0))</f>
        <v>0</v>
      </c>
      <c r="AK183" s="699" cm="1">
        <f t="array" ref="AK183">INDEX($H183:$K183,0,MATCH(AK$182,$H$182:$K$182,0))*INDEX($J$176:$R$179,MATCH(AK$182,$I$176:$I$179,0),MATCH(AK$181,$J$175:$R$175,0))</f>
        <v>0</v>
      </c>
      <c r="AL183" s="699" cm="1">
        <f t="array" ref="AL183">INDEX($H183:$K183,0,MATCH(AL$182,$H$182:$K$182,0))*INDEX($J$176:$R$179,MATCH(AL$182,$I$176:$I$179,0),MATCH(AL$181,$J$175:$R$175,0))</f>
        <v>0</v>
      </c>
      <c r="AM183" s="699" cm="1">
        <f t="array" ref="AM183">INDEX($H183:$K183,0,MATCH(AM$182,$H$182:$K$182,0))*INDEX($J$176:$R$179,MATCH(AM$182,$I$176:$I$179,0),MATCH(AM$181,$J$175:$R$175,0))</f>
        <v>0</v>
      </c>
      <c r="AN183" s="699" cm="1">
        <f t="array" ref="AN183">INDEX($H183:$K183,0,MATCH(AN$182,$H$182:$K$182,0))*INDEX($J$176:$R$179,MATCH(AN$182,$I$176:$I$179,0),MATCH(AN$181,$J$175:$R$175,0))</f>
        <v>0</v>
      </c>
      <c r="AO183" s="699" cm="1">
        <f t="array" ref="AO183">INDEX($H183:$K183,0,MATCH(AO$182,$H$182:$K$182,0))*INDEX($J$176:$R$179,MATCH(AO$182,$I$176:$I$179,0),MATCH(AO$181,$J$175:$R$175,0))</f>
        <v>0</v>
      </c>
      <c r="AP183" s="699" cm="1">
        <f t="array" ref="AP183">INDEX($H183:$K183,0,MATCH(AP$182,$H$182:$K$182,0))*INDEX($J$176:$R$179,MATCH(AP$182,$I$176:$I$179,0),MATCH(AP$181,$J$175:$R$175,0))</f>
        <v>0</v>
      </c>
      <c r="AQ183" s="699" cm="1">
        <f t="array" ref="AQ183">INDEX($H183:$K183,0,MATCH(AQ$182,$H$182:$K$182,0))*INDEX($J$176:$R$179,MATCH(AQ$182,$I$176:$I$179,0),MATCH(AQ$181,$J$175:$R$175,0))</f>
        <v>0</v>
      </c>
      <c r="AR183" s="699" cm="1">
        <f t="array" ref="AR183">INDEX($H183:$K183,0,MATCH(AR$182,$H$182:$K$182,0))*INDEX($J$176:$R$179,MATCH(AR$182,$I$176:$I$179,0),MATCH(AR$181,$J$175:$R$175,0))</f>
        <v>0</v>
      </c>
      <c r="AS183" s="699" cm="1">
        <f t="array" ref="AS183">INDEX($H183:$K183,0,MATCH(AS$182,$H$182:$K$182,0))*INDEX($J$176:$R$179,MATCH(AS$182,$I$176:$I$179,0),MATCH(AS$181,$J$175:$R$175,0))</f>
        <v>0</v>
      </c>
      <c r="AT183" s="699" cm="1">
        <f t="array" ref="AT183">INDEX($H183:$K183,0,MATCH(AT$182,$H$182:$K$182,0))*INDEX($J$176:$R$179,MATCH(AT$182,$I$176:$I$179,0),MATCH(AT$181,$J$175:$R$175,0))</f>
        <v>0</v>
      </c>
      <c r="AU183" s="699" cm="1">
        <f t="array" ref="AU183">INDEX($H183:$K183,0,MATCH(AU$182,$H$182:$K$182,0))*INDEX($J$176:$R$179,MATCH(AU$182,$I$176:$I$179,0),MATCH(AU$181,$J$175:$R$175,0))</f>
        <v>0</v>
      </c>
      <c r="AV183" s="193"/>
      <c r="AW183" s="193"/>
      <c r="AX183" s="16"/>
      <c r="AY183" s="8"/>
      <c r="AZ183" s="8"/>
      <c r="BA183" s="8"/>
    </row>
    <row r="184" spans="1:53" ht="14.5" outlineLevel="1" x14ac:dyDescent="0.35">
      <c r="A184" s="6"/>
      <c r="B184" s="7"/>
      <c r="C184" s="17"/>
      <c r="D184" s="17"/>
      <c r="E184" s="17"/>
      <c r="F184" s="26"/>
      <c r="G184" s="26" t="str">
        <f t="shared" si="41"/>
        <v>GGGGAg1a2</v>
      </c>
      <c r="H184" s="229">
        <v>0</v>
      </c>
      <c r="I184" s="229">
        <v>0</v>
      </c>
      <c r="J184" s="229">
        <v>0</v>
      </c>
      <c r="K184" s="229">
        <v>0</v>
      </c>
      <c r="L184" s="699" cm="1">
        <f t="array" ref="L184">INDEX($H184:$K184,0,MATCH(L$182,$H$182:$K$182,0))*INDEX($J$176:$R$179,MATCH(L$182,$I$176:$I$179,0),MATCH(L$181,$J$175:$R$175,0))</f>
        <v>0</v>
      </c>
      <c r="M184" s="699" cm="1">
        <f t="array" ref="M184">INDEX($H184:$K184,0,MATCH(M$182,$H$182:$K$182,0))*INDEX($J$176:$R$179,MATCH(M$182,$I$176:$I$179,0),MATCH(M$181,$J$175:$R$175,0))</f>
        <v>0</v>
      </c>
      <c r="N184" s="699" cm="1">
        <f t="array" ref="N184">INDEX($H184:$K184,0,MATCH(N$182,$H$182:$K$182,0))*INDEX($J$176:$R$179,MATCH(N$182,$I$176:$I$179,0),MATCH(N$181,$J$175:$R$175,0))</f>
        <v>0</v>
      </c>
      <c r="O184" s="699" cm="1">
        <f t="array" ref="O184">INDEX($H184:$K184,0,MATCH(O$182,$H$182:$K$182,0))*INDEX($J$176:$R$179,MATCH(O$182,$I$176:$I$179,0),MATCH(O$181,$J$175:$R$175,0))</f>
        <v>0</v>
      </c>
      <c r="P184" s="699" cm="1">
        <f t="array" ref="P184">INDEX($H184:$K184,0,MATCH(P$182,$H$182:$K$182,0))*INDEX($J$176:$R$179,MATCH(P$182,$I$176:$I$179,0),MATCH(P$181,$J$175:$R$175,0))</f>
        <v>0</v>
      </c>
      <c r="Q184" s="699" cm="1">
        <f t="array" ref="Q184">INDEX($H184:$K184,0,MATCH(Q$182,$H$182:$K$182,0))*INDEX($J$176:$R$179,MATCH(Q$182,$I$176:$I$179,0),MATCH(Q$181,$J$175:$R$175,0))</f>
        <v>0</v>
      </c>
      <c r="R184" s="699" cm="1">
        <f t="array" ref="R184">INDEX($H184:$K184,0,MATCH(R$182,$H$182:$K$182,0))*INDEX($J$176:$R$179,MATCH(R$182,$I$176:$I$179,0),MATCH(R$181,$J$175:$R$175,0))</f>
        <v>0</v>
      </c>
      <c r="S184" s="699" cm="1">
        <f t="array" ref="S184">INDEX($H184:$K184,0,MATCH(S$182,$H$182:$K$182,0))*INDEX($J$176:$R$179,MATCH(S$182,$I$176:$I$179,0),MATCH(S$181,$J$175:$R$175,0))</f>
        <v>0</v>
      </c>
      <c r="T184" s="699" cm="1">
        <f t="array" ref="T184">INDEX($H184:$K184,0,MATCH(T$182,$H$182:$K$182,0))*INDEX($J$176:$R$179,MATCH(T$182,$I$176:$I$179,0),MATCH(T$181,$J$175:$R$175,0))</f>
        <v>0</v>
      </c>
      <c r="U184" s="699" cm="1">
        <f t="array" ref="U184">INDEX($H184:$K184,0,MATCH(U$182,$H$182:$K$182,0))*INDEX($J$176:$R$179,MATCH(U$182,$I$176:$I$179,0),MATCH(U$181,$J$175:$R$175,0))</f>
        <v>0</v>
      </c>
      <c r="V184" s="699" cm="1">
        <f t="array" ref="V184">INDEX($H184:$K184,0,MATCH(V$182,$H$182:$K$182,0))*INDEX($J$176:$R$179,MATCH(V$182,$I$176:$I$179,0),MATCH(V$181,$J$175:$R$175,0))</f>
        <v>0</v>
      </c>
      <c r="W184" s="699" cm="1">
        <f t="array" ref="W184">INDEX($H184:$K184,0,MATCH(W$182,$H$182:$K$182,0))*INDEX($J$176:$R$179,MATCH(W$182,$I$176:$I$179,0),MATCH(W$181,$J$175:$R$175,0))</f>
        <v>0</v>
      </c>
      <c r="X184" s="699" cm="1">
        <f t="array" ref="X184">INDEX($H184:$K184,0,MATCH(X$182,$H$182:$K$182,0))*INDEX($J$176:$R$179,MATCH(X$182,$I$176:$I$179,0),MATCH(X$181,$J$175:$R$175,0))</f>
        <v>0</v>
      </c>
      <c r="Y184" s="699" cm="1">
        <f t="array" ref="Y184">INDEX($H184:$K184,0,MATCH(Y$182,$H$182:$K$182,0))*INDEX($J$176:$R$179,MATCH(Y$182,$I$176:$I$179,0),MATCH(Y$181,$J$175:$R$175,0))</f>
        <v>0</v>
      </c>
      <c r="Z184" s="699" cm="1">
        <f t="array" ref="Z184">INDEX($H184:$K184,0,MATCH(Z$182,$H$182:$K$182,0))*INDEX($J$176:$R$179,MATCH(Z$182,$I$176:$I$179,0),MATCH(Z$181,$J$175:$R$175,0))</f>
        <v>0</v>
      </c>
      <c r="AA184" s="699" cm="1">
        <f t="array" ref="AA184">INDEX($H184:$K184,0,MATCH(AA$182,$H$182:$K$182,0))*INDEX($J$176:$R$179,MATCH(AA$182,$I$176:$I$179,0),MATCH(AA$181,$J$175:$R$175,0))</f>
        <v>0</v>
      </c>
      <c r="AB184" s="699" cm="1">
        <f t="array" ref="AB184">INDEX($H184:$K184,0,MATCH(AB$182,$H$182:$K$182,0))*INDEX($J$176:$R$179,MATCH(AB$182,$I$176:$I$179,0),MATCH(AB$181,$J$175:$R$175,0))</f>
        <v>0</v>
      </c>
      <c r="AC184" s="699" cm="1">
        <f t="array" ref="AC184">INDEX($H184:$K184,0,MATCH(AC$182,$H$182:$K$182,0))*INDEX($J$176:$R$179,MATCH(AC$182,$I$176:$I$179,0),MATCH(AC$181,$J$175:$R$175,0))</f>
        <v>0</v>
      </c>
      <c r="AD184" s="699" cm="1">
        <f t="array" ref="AD184">INDEX($H184:$K184,0,MATCH(AD$182,$H$182:$K$182,0))*INDEX($J$176:$R$179,MATCH(AD$182,$I$176:$I$179,0),MATCH(AD$181,$J$175:$R$175,0))</f>
        <v>0</v>
      </c>
      <c r="AE184" s="699" cm="1">
        <f t="array" ref="AE184">INDEX($H184:$K184,0,MATCH(AE$182,$H$182:$K$182,0))*INDEX($J$176:$R$179,MATCH(AE$182,$I$176:$I$179,0),MATCH(AE$181,$J$175:$R$175,0))</f>
        <v>0</v>
      </c>
      <c r="AF184" s="699" cm="1">
        <f t="array" ref="AF184">INDEX($H184:$K184,0,MATCH(AF$182,$H$182:$K$182,0))*INDEX($J$176:$R$179,MATCH(AF$182,$I$176:$I$179,0),MATCH(AF$181,$J$175:$R$175,0))</f>
        <v>0</v>
      </c>
      <c r="AG184" s="699" cm="1">
        <f t="array" ref="AG184">INDEX($H184:$K184,0,MATCH(AG$182,$H$182:$K$182,0))*INDEX($J$176:$R$179,MATCH(AG$182,$I$176:$I$179,0),MATCH(AG$181,$J$175:$R$175,0))</f>
        <v>0</v>
      </c>
      <c r="AH184" s="699" cm="1">
        <f t="array" ref="AH184">INDEX($H184:$K184,0,MATCH(AH$182,$H$182:$K$182,0))*INDEX($J$176:$R$179,MATCH(AH$182,$I$176:$I$179,0),MATCH(AH$181,$J$175:$R$175,0))</f>
        <v>0</v>
      </c>
      <c r="AI184" s="699" cm="1">
        <f t="array" ref="AI184">INDEX($H184:$K184,0,MATCH(AI$182,$H$182:$K$182,0))*INDEX($J$176:$R$179,MATCH(AI$182,$I$176:$I$179,0),MATCH(AI$181,$J$175:$R$175,0))</f>
        <v>0</v>
      </c>
      <c r="AJ184" s="699" cm="1">
        <f t="array" ref="AJ184">INDEX($H184:$K184,0,MATCH(AJ$182,$H$182:$K$182,0))*INDEX($J$176:$R$179,MATCH(AJ$182,$I$176:$I$179,0),MATCH(AJ$181,$J$175:$R$175,0))</f>
        <v>0</v>
      </c>
      <c r="AK184" s="699" cm="1">
        <f t="array" ref="AK184">INDEX($H184:$K184,0,MATCH(AK$182,$H$182:$K$182,0))*INDEX($J$176:$R$179,MATCH(AK$182,$I$176:$I$179,0),MATCH(AK$181,$J$175:$R$175,0))</f>
        <v>0</v>
      </c>
      <c r="AL184" s="699" cm="1">
        <f t="array" ref="AL184">INDEX($H184:$K184,0,MATCH(AL$182,$H$182:$K$182,0))*INDEX($J$176:$R$179,MATCH(AL$182,$I$176:$I$179,0),MATCH(AL$181,$J$175:$R$175,0))</f>
        <v>0</v>
      </c>
      <c r="AM184" s="699" cm="1">
        <f t="array" ref="AM184">INDEX($H184:$K184,0,MATCH(AM$182,$H$182:$K$182,0))*INDEX($J$176:$R$179,MATCH(AM$182,$I$176:$I$179,0),MATCH(AM$181,$J$175:$R$175,0))</f>
        <v>0</v>
      </c>
      <c r="AN184" s="699" cm="1">
        <f t="array" ref="AN184">INDEX($H184:$K184,0,MATCH(AN$182,$H$182:$K$182,0))*INDEX($J$176:$R$179,MATCH(AN$182,$I$176:$I$179,0),MATCH(AN$181,$J$175:$R$175,0))</f>
        <v>0</v>
      </c>
      <c r="AO184" s="699" cm="1">
        <f t="array" ref="AO184">INDEX($H184:$K184,0,MATCH(AO$182,$H$182:$K$182,0))*INDEX($J$176:$R$179,MATCH(AO$182,$I$176:$I$179,0),MATCH(AO$181,$J$175:$R$175,0))</f>
        <v>0</v>
      </c>
      <c r="AP184" s="699" cm="1">
        <f t="array" ref="AP184">INDEX($H184:$K184,0,MATCH(AP$182,$H$182:$K$182,0))*INDEX($J$176:$R$179,MATCH(AP$182,$I$176:$I$179,0),MATCH(AP$181,$J$175:$R$175,0))</f>
        <v>0</v>
      </c>
      <c r="AQ184" s="699" cm="1">
        <f t="array" ref="AQ184">INDEX($H184:$K184,0,MATCH(AQ$182,$H$182:$K$182,0))*INDEX($J$176:$R$179,MATCH(AQ$182,$I$176:$I$179,0),MATCH(AQ$181,$J$175:$R$175,0))</f>
        <v>0</v>
      </c>
      <c r="AR184" s="699" cm="1">
        <f t="array" ref="AR184">INDEX($H184:$K184,0,MATCH(AR$182,$H$182:$K$182,0))*INDEX($J$176:$R$179,MATCH(AR$182,$I$176:$I$179,0),MATCH(AR$181,$J$175:$R$175,0))</f>
        <v>0</v>
      </c>
      <c r="AS184" s="699" cm="1">
        <f t="array" ref="AS184">INDEX($H184:$K184,0,MATCH(AS$182,$H$182:$K$182,0))*INDEX($J$176:$R$179,MATCH(AS$182,$I$176:$I$179,0),MATCH(AS$181,$J$175:$R$175,0))</f>
        <v>0</v>
      </c>
      <c r="AT184" s="699" cm="1">
        <f t="array" ref="AT184">INDEX($H184:$K184,0,MATCH(AT$182,$H$182:$K$182,0))*INDEX($J$176:$R$179,MATCH(AT$182,$I$176:$I$179,0),MATCH(AT$181,$J$175:$R$175,0))</f>
        <v>0</v>
      </c>
      <c r="AU184" s="699" cm="1">
        <f t="array" ref="AU184">INDEX($H184:$K184,0,MATCH(AU$182,$H$182:$K$182,0))*INDEX($J$176:$R$179,MATCH(AU$182,$I$176:$I$179,0),MATCH(AU$181,$J$175:$R$175,0))</f>
        <v>0</v>
      </c>
      <c r="AV184" s="193"/>
      <c r="AW184" s="193"/>
      <c r="AX184" s="16"/>
      <c r="AY184" s="8"/>
      <c r="AZ184" s="8"/>
      <c r="BA184" s="8"/>
    </row>
    <row r="185" spans="1:53" ht="14.5" outlineLevel="1" x14ac:dyDescent="0.35">
      <c r="A185" s="6"/>
      <c r="B185" s="7"/>
      <c r="C185" s="17"/>
      <c r="D185" s="17"/>
      <c r="E185" s="17"/>
      <c r="F185" s="26"/>
      <c r="G185" s="26" t="str">
        <f t="shared" si="41"/>
        <v>GGGGSg1a2</v>
      </c>
      <c r="H185" s="229">
        <v>0</v>
      </c>
      <c r="I185" s="229">
        <v>0</v>
      </c>
      <c r="J185" s="229">
        <v>0</v>
      </c>
      <c r="K185" s="229">
        <v>0</v>
      </c>
      <c r="L185" s="699" cm="1">
        <f t="array" ref="L185">INDEX($H185:$K185,0,MATCH(L$182,$H$182:$K$182,0))*INDEX($J$176:$R$179,MATCH(L$182,$I$176:$I$179,0),MATCH(L$181,$J$175:$R$175,0))</f>
        <v>0</v>
      </c>
      <c r="M185" s="699" cm="1">
        <f t="array" ref="M185">INDEX($H185:$K185,0,MATCH(M$182,$H$182:$K$182,0))*INDEX($J$176:$R$179,MATCH(M$182,$I$176:$I$179,0),MATCH(M$181,$J$175:$R$175,0))</f>
        <v>0</v>
      </c>
      <c r="N185" s="699" cm="1">
        <f t="array" ref="N185">INDEX($H185:$K185,0,MATCH(N$182,$H$182:$K$182,0))*INDEX($J$176:$R$179,MATCH(N$182,$I$176:$I$179,0),MATCH(N$181,$J$175:$R$175,0))</f>
        <v>0</v>
      </c>
      <c r="O185" s="699" cm="1">
        <f t="array" ref="O185">INDEX($H185:$K185,0,MATCH(O$182,$H$182:$K$182,0))*INDEX($J$176:$R$179,MATCH(O$182,$I$176:$I$179,0),MATCH(O$181,$J$175:$R$175,0))</f>
        <v>0</v>
      </c>
      <c r="P185" s="699" cm="1">
        <f t="array" ref="P185">INDEX($H185:$K185,0,MATCH(P$182,$H$182:$K$182,0))*INDEX($J$176:$R$179,MATCH(P$182,$I$176:$I$179,0),MATCH(P$181,$J$175:$R$175,0))</f>
        <v>0</v>
      </c>
      <c r="Q185" s="699" cm="1">
        <f t="array" ref="Q185">INDEX($H185:$K185,0,MATCH(Q$182,$H$182:$K$182,0))*INDEX($J$176:$R$179,MATCH(Q$182,$I$176:$I$179,0),MATCH(Q$181,$J$175:$R$175,0))</f>
        <v>0</v>
      </c>
      <c r="R185" s="699" cm="1">
        <f t="array" ref="R185">INDEX($H185:$K185,0,MATCH(R$182,$H$182:$K$182,0))*INDEX($J$176:$R$179,MATCH(R$182,$I$176:$I$179,0),MATCH(R$181,$J$175:$R$175,0))</f>
        <v>0</v>
      </c>
      <c r="S185" s="699" cm="1">
        <f t="array" ref="S185">INDEX($H185:$K185,0,MATCH(S$182,$H$182:$K$182,0))*INDEX($J$176:$R$179,MATCH(S$182,$I$176:$I$179,0),MATCH(S$181,$J$175:$R$175,0))</f>
        <v>0</v>
      </c>
      <c r="T185" s="699" cm="1">
        <f t="array" ref="T185">INDEX($H185:$K185,0,MATCH(T$182,$H$182:$K$182,0))*INDEX($J$176:$R$179,MATCH(T$182,$I$176:$I$179,0),MATCH(T$181,$J$175:$R$175,0))</f>
        <v>0</v>
      </c>
      <c r="U185" s="699" cm="1">
        <f t="array" ref="U185">INDEX($H185:$K185,0,MATCH(U$182,$H$182:$K$182,0))*INDEX($J$176:$R$179,MATCH(U$182,$I$176:$I$179,0),MATCH(U$181,$J$175:$R$175,0))</f>
        <v>0</v>
      </c>
      <c r="V185" s="699" cm="1">
        <f t="array" ref="V185">INDEX($H185:$K185,0,MATCH(V$182,$H$182:$K$182,0))*INDEX($J$176:$R$179,MATCH(V$182,$I$176:$I$179,0),MATCH(V$181,$J$175:$R$175,0))</f>
        <v>0</v>
      </c>
      <c r="W185" s="699" cm="1">
        <f t="array" ref="W185">INDEX($H185:$K185,0,MATCH(W$182,$H$182:$K$182,0))*INDEX($J$176:$R$179,MATCH(W$182,$I$176:$I$179,0),MATCH(W$181,$J$175:$R$175,0))</f>
        <v>0</v>
      </c>
      <c r="X185" s="699" cm="1">
        <f t="array" ref="X185">INDEX($H185:$K185,0,MATCH(X$182,$H$182:$K$182,0))*INDEX($J$176:$R$179,MATCH(X$182,$I$176:$I$179,0),MATCH(X$181,$J$175:$R$175,0))</f>
        <v>0</v>
      </c>
      <c r="Y185" s="699" cm="1">
        <f t="array" ref="Y185">INDEX($H185:$K185,0,MATCH(Y$182,$H$182:$K$182,0))*INDEX($J$176:$R$179,MATCH(Y$182,$I$176:$I$179,0),MATCH(Y$181,$J$175:$R$175,0))</f>
        <v>0</v>
      </c>
      <c r="Z185" s="699" cm="1">
        <f t="array" ref="Z185">INDEX($H185:$K185,0,MATCH(Z$182,$H$182:$K$182,0))*INDEX($J$176:$R$179,MATCH(Z$182,$I$176:$I$179,0),MATCH(Z$181,$J$175:$R$175,0))</f>
        <v>0</v>
      </c>
      <c r="AA185" s="699" cm="1">
        <f t="array" ref="AA185">INDEX($H185:$K185,0,MATCH(AA$182,$H$182:$K$182,0))*INDEX($J$176:$R$179,MATCH(AA$182,$I$176:$I$179,0),MATCH(AA$181,$J$175:$R$175,0))</f>
        <v>0</v>
      </c>
      <c r="AB185" s="699" cm="1">
        <f t="array" ref="AB185">INDEX($H185:$K185,0,MATCH(AB$182,$H$182:$K$182,0))*INDEX($J$176:$R$179,MATCH(AB$182,$I$176:$I$179,0),MATCH(AB$181,$J$175:$R$175,0))</f>
        <v>0</v>
      </c>
      <c r="AC185" s="699" cm="1">
        <f t="array" ref="AC185">INDEX($H185:$K185,0,MATCH(AC$182,$H$182:$K$182,0))*INDEX($J$176:$R$179,MATCH(AC$182,$I$176:$I$179,0),MATCH(AC$181,$J$175:$R$175,0))</f>
        <v>0</v>
      </c>
      <c r="AD185" s="699" cm="1">
        <f t="array" ref="AD185">INDEX($H185:$K185,0,MATCH(AD$182,$H$182:$K$182,0))*INDEX($J$176:$R$179,MATCH(AD$182,$I$176:$I$179,0),MATCH(AD$181,$J$175:$R$175,0))</f>
        <v>0</v>
      </c>
      <c r="AE185" s="699" cm="1">
        <f t="array" ref="AE185">INDEX($H185:$K185,0,MATCH(AE$182,$H$182:$K$182,0))*INDEX($J$176:$R$179,MATCH(AE$182,$I$176:$I$179,0),MATCH(AE$181,$J$175:$R$175,0))</f>
        <v>0</v>
      </c>
      <c r="AF185" s="699" cm="1">
        <f t="array" ref="AF185">INDEX($H185:$K185,0,MATCH(AF$182,$H$182:$K$182,0))*INDEX($J$176:$R$179,MATCH(AF$182,$I$176:$I$179,0),MATCH(AF$181,$J$175:$R$175,0))</f>
        <v>0</v>
      </c>
      <c r="AG185" s="699" cm="1">
        <f t="array" ref="AG185">INDEX($H185:$K185,0,MATCH(AG$182,$H$182:$K$182,0))*INDEX($J$176:$R$179,MATCH(AG$182,$I$176:$I$179,0),MATCH(AG$181,$J$175:$R$175,0))</f>
        <v>0</v>
      </c>
      <c r="AH185" s="699" cm="1">
        <f t="array" ref="AH185">INDEX($H185:$K185,0,MATCH(AH$182,$H$182:$K$182,0))*INDEX($J$176:$R$179,MATCH(AH$182,$I$176:$I$179,0),MATCH(AH$181,$J$175:$R$175,0))</f>
        <v>0</v>
      </c>
      <c r="AI185" s="699" cm="1">
        <f t="array" ref="AI185">INDEX($H185:$K185,0,MATCH(AI$182,$H$182:$K$182,0))*INDEX($J$176:$R$179,MATCH(AI$182,$I$176:$I$179,0),MATCH(AI$181,$J$175:$R$175,0))</f>
        <v>0</v>
      </c>
      <c r="AJ185" s="699" cm="1">
        <f t="array" ref="AJ185">INDEX($H185:$K185,0,MATCH(AJ$182,$H$182:$K$182,0))*INDEX($J$176:$R$179,MATCH(AJ$182,$I$176:$I$179,0),MATCH(AJ$181,$J$175:$R$175,0))</f>
        <v>0</v>
      </c>
      <c r="AK185" s="699" cm="1">
        <f t="array" ref="AK185">INDEX($H185:$K185,0,MATCH(AK$182,$H$182:$K$182,0))*INDEX($J$176:$R$179,MATCH(AK$182,$I$176:$I$179,0),MATCH(AK$181,$J$175:$R$175,0))</f>
        <v>0</v>
      </c>
      <c r="AL185" s="699" cm="1">
        <f t="array" ref="AL185">INDEX($H185:$K185,0,MATCH(AL$182,$H$182:$K$182,0))*INDEX($J$176:$R$179,MATCH(AL$182,$I$176:$I$179,0),MATCH(AL$181,$J$175:$R$175,0))</f>
        <v>0</v>
      </c>
      <c r="AM185" s="699" cm="1">
        <f t="array" ref="AM185">INDEX($H185:$K185,0,MATCH(AM$182,$H$182:$K$182,0))*INDEX($J$176:$R$179,MATCH(AM$182,$I$176:$I$179,0),MATCH(AM$181,$J$175:$R$175,0))</f>
        <v>0</v>
      </c>
      <c r="AN185" s="699" cm="1">
        <f t="array" ref="AN185">INDEX($H185:$K185,0,MATCH(AN$182,$H$182:$K$182,0))*INDEX($J$176:$R$179,MATCH(AN$182,$I$176:$I$179,0),MATCH(AN$181,$J$175:$R$175,0))</f>
        <v>0</v>
      </c>
      <c r="AO185" s="699" cm="1">
        <f t="array" ref="AO185">INDEX($H185:$K185,0,MATCH(AO$182,$H$182:$K$182,0))*INDEX($J$176:$R$179,MATCH(AO$182,$I$176:$I$179,0),MATCH(AO$181,$J$175:$R$175,0))</f>
        <v>0</v>
      </c>
      <c r="AP185" s="699" cm="1">
        <f t="array" ref="AP185">INDEX($H185:$K185,0,MATCH(AP$182,$H$182:$K$182,0))*INDEX($J$176:$R$179,MATCH(AP$182,$I$176:$I$179,0),MATCH(AP$181,$J$175:$R$175,0))</f>
        <v>0</v>
      </c>
      <c r="AQ185" s="699" cm="1">
        <f t="array" ref="AQ185">INDEX($H185:$K185,0,MATCH(AQ$182,$H$182:$K$182,0))*INDEX($J$176:$R$179,MATCH(AQ$182,$I$176:$I$179,0),MATCH(AQ$181,$J$175:$R$175,0))</f>
        <v>0</v>
      </c>
      <c r="AR185" s="699" cm="1">
        <f t="array" ref="AR185">INDEX($H185:$K185,0,MATCH(AR$182,$H$182:$K$182,0))*INDEX($J$176:$R$179,MATCH(AR$182,$I$176:$I$179,0),MATCH(AR$181,$J$175:$R$175,0))</f>
        <v>0</v>
      </c>
      <c r="AS185" s="699" cm="1">
        <f t="array" ref="AS185">INDEX($H185:$K185,0,MATCH(AS$182,$H$182:$K$182,0))*INDEX($J$176:$R$179,MATCH(AS$182,$I$176:$I$179,0),MATCH(AS$181,$J$175:$R$175,0))</f>
        <v>0</v>
      </c>
      <c r="AT185" s="699" cm="1">
        <f t="array" ref="AT185">INDEX($H185:$K185,0,MATCH(AT$182,$H$182:$K$182,0))*INDEX($J$176:$R$179,MATCH(AT$182,$I$176:$I$179,0),MATCH(AT$181,$J$175:$R$175,0))</f>
        <v>0</v>
      </c>
      <c r="AU185" s="699" cm="1">
        <f t="array" ref="AU185">INDEX($H185:$K185,0,MATCH(AU$182,$H$182:$K$182,0))*INDEX($J$176:$R$179,MATCH(AU$182,$I$176:$I$179,0),MATCH(AU$181,$J$175:$R$175,0))</f>
        <v>0</v>
      </c>
      <c r="AV185" s="193"/>
      <c r="AW185" s="193"/>
      <c r="AX185" s="16"/>
      <c r="AY185" s="8"/>
      <c r="AZ185" s="8"/>
      <c r="BA185" s="8"/>
    </row>
    <row r="186" spans="1:53" ht="14.5" outlineLevel="1" x14ac:dyDescent="0.35">
      <c r="A186" s="6"/>
      <c r="B186" s="7"/>
      <c r="C186" s="17"/>
      <c r="D186" s="17"/>
      <c r="E186" s="17"/>
      <c r="F186" s="26"/>
      <c r="G186" s="26" t="str">
        <f t="shared" si="41"/>
        <v>GGGAg2Na2</v>
      </c>
      <c r="H186" s="229">
        <v>0</v>
      </c>
      <c r="I186" s="229">
        <v>0</v>
      </c>
      <c r="J186" s="229">
        <v>0</v>
      </c>
      <c r="K186" s="229">
        <v>0</v>
      </c>
      <c r="L186" s="699" cm="1">
        <f t="array" ref="L186">INDEX($H186:$K186,0,MATCH(L$182,$H$182:$K$182,0))*INDEX($J$176:$R$179,MATCH(L$182,$I$176:$I$179,0),MATCH(L$181,$J$175:$R$175,0))</f>
        <v>0</v>
      </c>
      <c r="M186" s="699" cm="1">
        <f t="array" ref="M186">INDEX($H186:$K186,0,MATCH(M$182,$H$182:$K$182,0))*INDEX($J$176:$R$179,MATCH(M$182,$I$176:$I$179,0),MATCH(M$181,$J$175:$R$175,0))</f>
        <v>0</v>
      </c>
      <c r="N186" s="699" cm="1">
        <f t="array" ref="N186">INDEX($H186:$K186,0,MATCH(N$182,$H$182:$K$182,0))*INDEX($J$176:$R$179,MATCH(N$182,$I$176:$I$179,0),MATCH(N$181,$J$175:$R$175,0))</f>
        <v>0</v>
      </c>
      <c r="O186" s="699" cm="1">
        <f t="array" ref="O186">INDEX($H186:$K186,0,MATCH(O$182,$H$182:$K$182,0))*INDEX($J$176:$R$179,MATCH(O$182,$I$176:$I$179,0),MATCH(O$181,$J$175:$R$175,0))</f>
        <v>0</v>
      </c>
      <c r="P186" s="699" cm="1">
        <f t="array" ref="P186">INDEX($H186:$K186,0,MATCH(P$182,$H$182:$K$182,0))*INDEX($J$176:$R$179,MATCH(P$182,$I$176:$I$179,0),MATCH(P$181,$J$175:$R$175,0))</f>
        <v>0</v>
      </c>
      <c r="Q186" s="699" cm="1">
        <f t="array" ref="Q186">INDEX($H186:$K186,0,MATCH(Q$182,$H$182:$K$182,0))*INDEX($J$176:$R$179,MATCH(Q$182,$I$176:$I$179,0),MATCH(Q$181,$J$175:$R$175,0))</f>
        <v>0</v>
      </c>
      <c r="R186" s="699" cm="1">
        <f t="array" ref="R186">INDEX($H186:$K186,0,MATCH(R$182,$H$182:$K$182,0))*INDEX($J$176:$R$179,MATCH(R$182,$I$176:$I$179,0),MATCH(R$181,$J$175:$R$175,0))</f>
        <v>0</v>
      </c>
      <c r="S186" s="699" cm="1">
        <f t="array" ref="S186">INDEX($H186:$K186,0,MATCH(S$182,$H$182:$K$182,0))*INDEX($J$176:$R$179,MATCH(S$182,$I$176:$I$179,0),MATCH(S$181,$J$175:$R$175,0))</f>
        <v>0</v>
      </c>
      <c r="T186" s="699" cm="1">
        <f t="array" ref="T186">INDEX($H186:$K186,0,MATCH(T$182,$H$182:$K$182,0))*INDEX($J$176:$R$179,MATCH(T$182,$I$176:$I$179,0),MATCH(T$181,$J$175:$R$175,0))</f>
        <v>0</v>
      </c>
      <c r="U186" s="699" cm="1">
        <f t="array" ref="U186">INDEX($H186:$K186,0,MATCH(U$182,$H$182:$K$182,0))*INDEX($J$176:$R$179,MATCH(U$182,$I$176:$I$179,0),MATCH(U$181,$J$175:$R$175,0))</f>
        <v>0</v>
      </c>
      <c r="V186" s="699" cm="1">
        <f t="array" ref="V186">INDEX($H186:$K186,0,MATCH(V$182,$H$182:$K$182,0))*INDEX($J$176:$R$179,MATCH(V$182,$I$176:$I$179,0),MATCH(V$181,$J$175:$R$175,0))</f>
        <v>0</v>
      </c>
      <c r="W186" s="699" cm="1">
        <f t="array" ref="W186">INDEX($H186:$K186,0,MATCH(W$182,$H$182:$K$182,0))*INDEX($J$176:$R$179,MATCH(W$182,$I$176:$I$179,0),MATCH(W$181,$J$175:$R$175,0))</f>
        <v>0</v>
      </c>
      <c r="X186" s="699" cm="1">
        <f t="array" ref="X186">INDEX($H186:$K186,0,MATCH(X$182,$H$182:$K$182,0))*INDEX($J$176:$R$179,MATCH(X$182,$I$176:$I$179,0),MATCH(X$181,$J$175:$R$175,0))</f>
        <v>0</v>
      </c>
      <c r="Y186" s="699" cm="1">
        <f t="array" ref="Y186">INDEX($H186:$K186,0,MATCH(Y$182,$H$182:$K$182,0))*INDEX($J$176:$R$179,MATCH(Y$182,$I$176:$I$179,0),MATCH(Y$181,$J$175:$R$175,0))</f>
        <v>0</v>
      </c>
      <c r="Z186" s="699" cm="1">
        <f t="array" ref="Z186">INDEX($H186:$K186,0,MATCH(Z$182,$H$182:$K$182,0))*INDEX($J$176:$R$179,MATCH(Z$182,$I$176:$I$179,0),MATCH(Z$181,$J$175:$R$175,0))</f>
        <v>0</v>
      </c>
      <c r="AA186" s="699" cm="1">
        <f t="array" ref="AA186">INDEX($H186:$K186,0,MATCH(AA$182,$H$182:$K$182,0))*INDEX($J$176:$R$179,MATCH(AA$182,$I$176:$I$179,0),MATCH(AA$181,$J$175:$R$175,0))</f>
        <v>0</v>
      </c>
      <c r="AB186" s="699" cm="1">
        <f t="array" ref="AB186">INDEX($H186:$K186,0,MATCH(AB$182,$H$182:$K$182,0))*INDEX($J$176:$R$179,MATCH(AB$182,$I$176:$I$179,0),MATCH(AB$181,$J$175:$R$175,0))</f>
        <v>0</v>
      </c>
      <c r="AC186" s="699" cm="1">
        <f t="array" ref="AC186">INDEX($H186:$K186,0,MATCH(AC$182,$H$182:$K$182,0))*INDEX($J$176:$R$179,MATCH(AC$182,$I$176:$I$179,0),MATCH(AC$181,$J$175:$R$175,0))</f>
        <v>0</v>
      </c>
      <c r="AD186" s="699" cm="1">
        <f t="array" ref="AD186">INDEX($H186:$K186,0,MATCH(AD$182,$H$182:$K$182,0))*INDEX($J$176:$R$179,MATCH(AD$182,$I$176:$I$179,0),MATCH(AD$181,$J$175:$R$175,0))</f>
        <v>0</v>
      </c>
      <c r="AE186" s="699" cm="1">
        <f t="array" ref="AE186">INDEX($H186:$K186,0,MATCH(AE$182,$H$182:$K$182,0))*INDEX($J$176:$R$179,MATCH(AE$182,$I$176:$I$179,0),MATCH(AE$181,$J$175:$R$175,0))</f>
        <v>0</v>
      </c>
      <c r="AF186" s="699" cm="1">
        <f t="array" ref="AF186">INDEX($H186:$K186,0,MATCH(AF$182,$H$182:$K$182,0))*INDEX($J$176:$R$179,MATCH(AF$182,$I$176:$I$179,0),MATCH(AF$181,$J$175:$R$175,0))</f>
        <v>0</v>
      </c>
      <c r="AG186" s="699" cm="1">
        <f t="array" ref="AG186">INDEX($H186:$K186,0,MATCH(AG$182,$H$182:$K$182,0))*INDEX($J$176:$R$179,MATCH(AG$182,$I$176:$I$179,0),MATCH(AG$181,$J$175:$R$175,0))</f>
        <v>0</v>
      </c>
      <c r="AH186" s="699" cm="1">
        <f t="array" ref="AH186">INDEX($H186:$K186,0,MATCH(AH$182,$H$182:$K$182,0))*INDEX($J$176:$R$179,MATCH(AH$182,$I$176:$I$179,0),MATCH(AH$181,$J$175:$R$175,0))</f>
        <v>0</v>
      </c>
      <c r="AI186" s="699" cm="1">
        <f t="array" ref="AI186">INDEX($H186:$K186,0,MATCH(AI$182,$H$182:$K$182,0))*INDEX($J$176:$R$179,MATCH(AI$182,$I$176:$I$179,0),MATCH(AI$181,$J$175:$R$175,0))</f>
        <v>0</v>
      </c>
      <c r="AJ186" s="699" cm="1">
        <f t="array" ref="AJ186">INDEX($H186:$K186,0,MATCH(AJ$182,$H$182:$K$182,0))*INDEX($J$176:$R$179,MATCH(AJ$182,$I$176:$I$179,0),MATCH(AJ$181,$J$175:$R$175,0))</f>
        <v>0</v>
      </c>
      <c r="AK186" s="699" cm="1">
        <f t="array" ref="AK186">INDEX($H186:$K186,0,MATCH(AK$182,$H$182:$K$182,0))*INDEX($J$176:$R$179,MATCH(AK$182,$I$176:$I$179,0),MATCH(AK$181,$J$175:$R$175,0))</f>
        <v>0</v>
      </c>
      <c r="AL186" s="699" cm="1">
        <f t="array" ref="AL186">INDEX($H186:$K186,0,MATCH(AL$182,$H$182:$K$182,0))*INDEX($J$176:$R$179,MATCH(AL$182,$I$176:$I$179,0),MATCH(AL$181,$J$175:$R$175,0))</f>
        <v>0</v>
      </c>
      <c r="AM186" s="699" cm="1">
        <f t="array" ref="AM186">INDEX($H186:$K186,0,MATCH(AM$182,$H$182:$K$182,0))*INDEX($J$176:$R$179,MATCH(AM$182,$I$176:$I$179,0),MATCH(AM$181,$J$175:$R$175,0))</f>
        <v>0</v>
      </c>
      <c r="AN186" s="699" cm="1">
        <f t="array" ref="AN186">INDEX($H186:$K186,0,MATCH(AN$182,$H$182:$K$182,0))*INDEX($J$176:$R$179,MATCH(AN$182,$I$176:$I$179,0),MATCH(AN$181,$J$175:$R$175,0))</f>
        <v>0</v>
      </c>
      <c r="AO186" s="699" cm="1">
        <f t="array" ref="AO186">INDEX($H186:$K186,0,MATCH(AO$182,$H$182:$K$182,0))*INDEX($J$176:$R$179,MATCH(AO$182,$I$176:$I$179,0),MATCH(AO$181,$J$175:$R$175,0))</f>
        <v>0</v>
      </c>
      <c r="AP186" s="699" cm="1">
        <f t="array" ref="AP186">INDEX($H186:$K186,0,MATCH(AP$182,$H$182:$K$182,0))*INDEX($J$176:$R$179,MATCH(AP$182,$I$176:$I$179,0),MATCH(AP$181,$J$175:$R$175,0))</f>
        <v>0</v>
      </c>
      <c r="AQ186" s="699" cm="1">
        <f t="array" ref="AQ186">INDEX($H186:$K186,0,MATCH(AQ$182,$H$182:$K$182,0))*INDEX($J$176:$R$179,MATCH(AQ$182,$I$176:$I$179,0),MATCH(AQ$181,$J$175:$R$175,0))</f>
        <v>0</v>
      </c>
      <c r="AR186" s="699" cm="1">
        <f t="array" ref="AR186">INDEX($H186:$K186,0,MATCH(AR$182,$H$182:$K$182,0))*INDEX($J$176:$R$179,MATCH(AR$182,$I$176:$I$179,0),MATCH(AR$181,$J$175:$R$175,0))</f>
        <v>0</v>
      </c>
      <c r="AS186" s="699" cm="1">
        <f t="array" ref="AS186">INDEX($H186:$K186,0,MATCH(AS$182,$H$182:$K$182,0))*INDEX($J$176:$R$179,MATCH(AS$182,$I$176:$I$179,0),MATCH(AS$181,$J$175:$R$175,0))</f>
        <v>0</v>
      </c>
      <c r="AT186" s="699" cm="1">
        <f t="array" ref="AT186">INDEX($H186:$K186,0,MATCH(AT$182,$H$182:$K$182,0))*INDEX($J$176:$R$179,MATCH(AT$182,$I$176:$I$179,0),MATCH(AT$181,$J$175:$R$175,0))</f>
        <v>0</v>
      </c>
      <c r="AU186" s="699" cm="1">
        <f t="array" ref="AU186">INDEX($H186:$K186,0,MATCH(AU$182,$H$182:$K$182,0))*INDEX($J$176:$R$179,MATCH(AU$182,$I$176:$I$179,0),MATCH(AU$181,$J$175:$R$175,0))</f>
        <v>0</v>
      </c>
      <c r="AV186" s="193"/>
      <c r="AW186" s="193"/>
      <c r="AX186" s="16"/>
      <c r="AY186" s="8"/>
      <c r="AZ186" s="8"/>
      <c r="BA186" s="8"/>
    </row>
    <row r="187" spans="1:53" ht="14.5" outlineLevel="1" x14ac:dyDescent="0.35">
      <c r="A187" s="6"/>
      <c r="B187" s="7"/>
      <c r="C187" s="17"/>
      <c r="D187" s="17"/>
      <c r="E187" s="17"/>
      <c r="F187" s="26"/>
      <c r="G187" s="26" t="str">
        <f t="shared" si="41"/>
        <v>GGGAg2Ea2</v>
      </c>
      <c r="H187" s="229">
        <v>0</v>
      </c>
      <c r="I187" s="229">
        <v>0</v>
      </c>
      <c r="J187" s="229">
        <v>0</v>
      </c>
      <c r="K187" s="229">
        <v>0</v>
      </c>
      <c r="L187" s="699" cm="1">
        <f t="array" ref="L187">INDEX($H187:$K187,0,MATCH(L$182,$H$182:$K$182,0))*INDEX($J$176:$R$179,MATCH(L$182,$I$176:$I$179,0),MATCH(L$181,$J$175:$R$175,0))</f>
        <v>0</v>
      </c>
      <c r="M187" s="699" cm="1">
        <f t="array" ref="M187">INDEX($H187:$K187,0,MATCH(M$182,$H$182:$K$182,0))*INDEX($J$176:$R$179,MATCH(M$182,$I$176:$I$179,0),MATCH(M$181,$J$175:$R$175,0))</f>
        <v>0</v>
      </c>
      <c r="N187" s="699" cm="1">
        <f t="array" ref="N187">INDEX($H187:$K187,0,MATCH(N$182,$H$182:$K$182,0))*INDEX($J$176:$R$179,MATCH(N$182,$I$176:$I$179,0),MATCH(N$181,$J$175:$R$175,0))</f>
        <v>0</v>
      </c>
      <c r="O187" s="699" cm="1">
        <f t="array" ref="O187">INDEX($H187:$K187,0,MATCH(O$182,$H$182:$K$182,0))*INDEX($J$176:$R$179,MATCH(O$182,$I$176:$I$179,0),MATCH(O$181,$J$175:$R$175,0))</f>
        <v>0</v>
      </c>
      <c r="P187" s="699" cm="1">
        <f t="array" ref="P187">INDEX($H187:$K187,0,MATCH(P$182,$H$182:$K$182,0))*INDEX($J$176:$R$179,MATCH(P$182,$I$176:$I$179,0),MATCH(P$181,$J$175:$R$175,0))</f>
        <v>0</v>
      </c>
      <c r="Q187" s="699" cm="1">
        <f t="array" ref="Q187">INDEX($H187:$K187,0,MATCH(Q$182,$H$182:$K$182,0))*INDEX($J$176:$R$179,MATCH(Q$182,$I$176:$I$179,0),MATCH(Q$181,$J$175:$R$175,0))</f>
        <v>0</v>
      </c>
      <c r="R187" s="699" cm="1">
        <f t="array" ref="R187">INDEX($H187:$K187,0,MATCH(R$182,$H$182:$K$182,0))*INDEX($J$176:$R$179,MATCH(R$182,$I$176:$I$179,0),MATCH(R$181,$J$175:$R$175,0))</f>
        <v>0</v>
      </c>
      <c r="S187" s="699" cm="1">
        <f t="array" ref="S187">INDEX($H187:$K187,0,MATCH(S$182,$H$182:$K$182,0))*INDEX($J$176:$R$179,MATCH(S$182,$I$176:$I$179,0),MATCH(S$181,$J$175:$R$175,0))</f>
        <v>0</v>
      </c>
      <c r="T187" s="699" cm="1">
        <f t="array" ref="T187">INDEX($H187:$K187,0,MATCH(T$182,$H$182:$K$182,0))*INDEX($J$176:$R$179,MATCH(T$182,$I$176:$I$179,0),MATCH(T$181,$J$175:$R$175,0))</f>
        <v>0</v>
      </c>
      <c r="U187" s="699" cm="1">
        <f t="array" ref="U187">INDEX($H187:$K187,0,MATCH(U$182,$H$182:$K$182,0))*INDEX($J$176:$R$179,MATCH(U$182,$I$176:$I$179,0),MATCH(U$181,$J$175:$R$175,0))</f>
        <v>0</v>
      </c>
      <c r="V187" s="699" cm="1">
        <f t="array" ref="V187">INDEX($H187:$K187,0,MATCH(V$182,$H$182:$K$182,0))*INDEX($J$176:$R$179,MATCH(V$182,$I$176:$I$179,0),MATCH(V$181,$J$175:$R$175,0))</f>
        <v>0</v>
      </c>
      <c r="W187" s="699" cm="1">
        <f t="array" ref="W187">INDEX($H187:$K187,0,MATCH(W$182,$H$182:$K$182,0))*INDEX($J$176:$R$179,MATCH(W$182,$I$176:$I$179,0),MATCH(W$181,$J$175:$R$175,0))</f>
        <v>0</v>
      </c>
      <c r="X187" s="699" cm="1">
        <f t="array" ref="X187">INDEX($H187:$K187,0,MATCH(X$182,$H$182:$K$182,0))*INDEX($J$176:$R$179,MATCH(X$182,$I$176:$I$179,0),MATCH(X$181,$J$175:$R$175,0))</f>
        <v>0</v>
      </c>
      <c r="Y187" s="699" cm="1">
        <f t="array" ref="Y187">INDEX($H187:$K187,0,MATCH(Y$182,$H$182:$K$182,0))*INDEX($J$176:$R$179,MATCH(Y$182,$I$176:$I$179,0),MATCH(Y$181,$J$175:$R$175,0))</f>
        <v>0</v>
      </c>
      <c r="Z187" s="699" cm="1">
        <f t="array" ref="Z187">INDEX($H187:$K187,0,MATCH(Z$182,$H$182:$K$182,0))*INDEX($J$176:$R$179,MATCH(Z$182,$I$176:$I$179,0),MATCH(Z$181,$J$175:$R$175,0))</f>
        <v>0</v>
      </c>
      <c r="AA187" s="699" cm="1">
        <f t="array" ref="AA187">INDEX($H187:$K187,0,MATCH(AA$182,$H$182:$K$182,0))*INDEX($J$176:$R$179,MATCH(AA$182,$I$176:$I$179,0),MATCH(AA$181,$J$175:$R$175,0))</f>
        <v>0</v>
      </c>
      <c r="AB187" s="699" cm="1">
        <f t="array" ref="AB187">INDEX($H187:$K187,0,MATCH(AB$182,$H$182:$K$182,0))*INDEX($J$176:$R$179,MATCH(AB$182,$I$176:$I$179,0),MATCH(AB$181,$J$175:$R$175,0))</f>
        <v>0</v>
      </c>
      <c r="AC187" s="699" cm="1">
        <f t="array" ref="AC187">INDEX($H187:$K187,0,MATCH(AC$182,$H$182:$K$182,0))*INDEX($J$176:$R$179,MATCH(AC$182,$I$176:$I$179,0),MATCH(AC$181,$J$175:$R$175,0))</f>
        <v>0</v>
      </c>
      <c r="AD187" s="699" cm="1">
        <f t="array" ref="AD187">INDEX($H187:$K187,0,MATCH(AD$182,$H$182:$K$182,0))*INDEX($J$176:$R$179,MATCH(AD$182,$I$176:$I$179,0),MATCH(AD$181,$J$175:$R$175,0))</f>
        <v>0</v>
      </c>
      <c r="AE187" s="699" cm="1">
        <f t="array" ref="AE187">INDEX($H187:$K187,0,MATCH(AE$182,$H$182:$K$182,0))*INDEX($J$176:$R$179,MATCH(AE$182,$I$176:$I$179,0),MATCH(AE$181,$J$175:$R$175,0))</f>
        <v>0</v>
      </c>
      <c r="AF187" s="699" cm="1">
        <f t="array" ref="AF187">INDEX($H187:$K187,0,MATCH(AF$182,$H$182:$K$182,0))*INDEX($J$176:$R$179,MATCH(AF$182,$I$176:$I$179,0),MATCH(AF$181,$J$175:$R$175,0))</f>
        <v>0</v>
      </c>
      <c r="AG187" s="699" cm="1">
        <f t="array" ref="AG187">INDEX($H187:$K187,0,MATCH(AG$182,$H$182:$K$182,0))*INDEX($J$176:$R$179,MATCH(AG$182,$I$176:$I$179,0),MATCH(AG$181,$J$175:$R$175,0))</f>
        <v>0</v>
      </c>
      <c r="AH187" s="699" cm="1">
        <f t="array" ref="AH187">INDEX($H187:$K187,0,MATCH(AH$182,$H$182:$K$182,0))*INDEX($J$176:$R$179,MATCH(AH$182,$I$176:$I$179,0),MATCH(AH$181,$J$175:$R$175,0))</f>
        <v>0</v>
      </c>
      <c r="AI187" s="699" cm="1">
        <f t="array" ref="AI187">INDEX($H187:$K187,0,MATCH(AI$182,$H$182:$K$182,0))*INDEX($J$176:$R$179,MATCH(AI$182,$I$176:$I$179,0),MATCH(AI$181,$J$175:$R$175,0))</f>
        <v>0</v>
      </c>
      <c r="AJ187" s="699" cm="1">
        <f t="array" ref="AJ187">INDEX($H187:$K187,0,MATCH(AJ$182,$H$182:$K$182,0))*INDEX($J$176:$R$179,MATCH(AJ$182,$I$176:$I$179,0),MATCH(AJ$181,$J$175:$R$175,0))</f>
        <v>0</v>
      </c>
      <c r="AK187" s="699" cm="1">
        <f t="array" ref="AK187">INDEX($H187:$K187,0,MATCH(AK$182,$H$182:$K$182,0))*INDEX($J$176:$R$179,MATCH(AK$182,$I$176:$I$179,0),MATCH(AK$181,$J$175:$R$175,0))</f>
        <v>0</v>
      </c>
      <c r="AL187" s="699" cm="1">
        <f t="array" ref="AL187">INDEX($H187:$K187,0,MATCH(AL$182,$H$182:$K$182,0))*INDEX($J$176:$R$179,MATCH(AL$182,$I$176:$I$179,0),MATCH(AL$181,$J$175:$R$175,0))</f>
        <v>0</v>
      </c>
      <c r="AM187" s="699" cm="1">
        <f t="array" ref="AM187">INDEX($H187:$K187,0,MATCH(AM$182,$H$182:$K$182,0))*INDEX($J$176:$R$179,MATCH(AM$182,$I$176:$I$179,0),MATCH(AM$181,$J$175:$R$175,0))</f>
        <v>0</v>
      </c>
      <c r="AN187" s="699" cm="1">
        <f t="array" ref="AN187">INDEX($H187:$K187,0,MATCH(AN$182,$H$182:$K$182,0))*INDEX($J$176:$R$179,MATCH(AN$182,$I$176:$I$179,0),MATCH(AN$181,$J$175:$R$175,0))</f>
        <v>0</v>
      </c>
      <c r="AO187" s="699" cm="1">
        <f t="array" ref="AO187">INDEX($H187:$K187,0,MATCH(AO$182,$H$182:$K$182,0))*INDEX($J$176:$R$179,MATCH(AO$182,$I$176:$I$179,0),MATCH(AO$181,$J$175:$R$175,0))</f>
        <v>0</v>
      </c>
      <c r="AP187" s="699" cm="1">
        <f t="array" ref="AP187">INDEX($H187:$K187,0,MATCH(AP$182,$H$182:$K$182,0))*INDEX($J$176:$R$179,MATCH(AP$182,$I$176:$I$179,0),MATCH(AP$181,$J$175:$R$175,0))</f>
        <v>0</v>
      </c>
      <c r="AQ187" s="699" cm="1">
        <f t="array" ref="AQ187">INDEX($H187:$K187,0,MATCH(AQ$182,$H$182:$K$182,0))*INDEX($J$176:$R$179,MATCH(AQ$182,$I$176:$I$179,0),MATCH(AQ$181,$J$175:$R$175,0))</f>
        <v>0</v>
      </c>
      <c r="AR187" s="699" cm="1">
        <f t="array" ref="AR187">INDEX($H187:$K187,0,MATCH(AR$182,$H$182:$K$182,0))*INDEX($J$176:$R$179,MATCH(AR$182,$I$176:$I$179,0),MATCH(AR$181,$J$175:$R$175,0))</f>
        <v>0</v>
      </c>
      <c r="AS187" s="699" cm="1">
        <f t="array" ref="AS187">INDEX($H187:$K187,0,MATCH(AS$182,$H$182:$K$182,0))*INDEX($J$176:$R$179,MATCH(AS$182,$I$176:$I$179,0),MATCH(AS$181,$J$175:$R$175,0))</f>
        <v>0</v>
      </c>
      <c r="AT187" s="699" cm="1">
        <f t="array" ref="AT187">INDEX($H187:$K187,0,MATCH(AT$182,$H$182:$K$182,0))*INDEX($J$176:$R$179,MATCH(AT$182,$I$176:$I$179,0),MATCH(AT$181,$J$175:$R$175,0))</f>
        <v>0</v>
      </c>
      <c r="AU187" s="699" cm="1">
        <f t="array" ref="AU187">INDEX($H187:$K187,0,MATCH(AU$182,$H$182:$K$182,0))*INDEX($J$176:$R$179,MATCH(AU$182,$I$176:$I$179,0),MATCH(AU$181,$J$175:$R$175,0))</f>
        <v>0</v>
      </c>
      <c r="AV187" s="193"/>
      <c r="AW187" s="193"/>
      <c r="AX187" s="16"/>
      <c r="AY187" s="8"/>
      <c r="AZ187" s="8"/>
      <c r="BA187" s="8"/>
    </row>
    <row r="188" spans="1:53" ht="14.5" outlineLevel="1" x14ac:dyDescent="0.35">
      <c r="A188" s="6"/>
      <c r="B188" s="7"/>
      <c r="C188" s="17"/>
      <c r="D188" s="17"/>
      <c r="E188" s="17"/>
      <c r="F188" s="26"/>
      <c r="G188" s="26" t="str">
        <f t="shared" si="41"/>
        <v>GGGAg2OFa2</v>
      </c>
      <c r="H188" s="229">
        <v>0</v>
      </c>
      <c r="I188" s="229">
        <v>0</v>
      </c>
      <c r="J188" s="229">
        <v>0</v>
      </c>
      <c r="K188" s="229">
        <v>0</v>
      </c>
      <c r="L188" s="699" cm="1">
        <f t="array" ref="L188">INDEX($H188:$K188,0,MATCH(L$182,$H$182:$K$182,0))*INDEX($J$176:$R$179,MATCH(L$182,$I$176:$I$179,0),MATCH(L$181,$J$175:$R$175,0))</f>
        <v>0</v>
      </c>
      <c r="M188" s="699" cm="1">
        <f t="array" ref="M188">INDEX($H188:$K188,0,MATCH(M$182,$H$182:$K$182,0))*INDEX($J$176:$R$179,MATCH(M$182,$I$176:$I$179,0),MATCH(M$181,$J$175:$R$175,0))</f>
        <v>0</v>
      </c>
      <c r="N188" s="699" cm="1">
        <f t="array" ref="N188">INDEX($H188:$K188,0,MATCH(N$182,$H$182:$K$182,0))*INDEX($J$176:$R$179,MATCH(N$182,$I$176:$I$179,0),MATCH(N$181,$J$175:$R$175,0))</f>
        <v>0</v>
      </c>
      <c r="O188" s="699" cm="1">
        <f t="array" ref="O188">INDEX($H188:$K188,0,MATCH(O$182,$H$182:$K$182,0))*INDEX($J$176:$R$179,MATCH(O$182,$I$176:$I$179,0),MATCH(O$181,$J$175:$R$175,0))</f>
        <v>0</v>
      </c>
      <c r="P188" s="699" cm="1">
        <f t="array" ref="P188">INDEX($H188:$K188,0,MATCH(P$182,$H$182:$K$182,0))*INDEX($J$176:$R$179,MATCH(P$182,$I$176:$I$179,0),MATCH(P$181,$J$175:$R$175,0))</f>
        <v>0</v>
      </c>
      <c r="Q188" s="699" cm="1">
        <f t="array" ref="Q188">INDEX($H188:$K188,0,MATCH(Q$182,$H$182:$K$182,0))*INDEX($J$176:$R$179,MATCH(Q$182,$I$176:$I$179,0),MATCH(Q$181,$J$175:$R$175,0))</f>
        <v>0</v>
      </c>
      <c r="R188" s="699" cm="1">
        <f t="array" ref="R188">INDEX($H188:$K188,0,MATCH(R$182,$H$182:$K$182,0))*INDEX($J$176:$R$179,MATCH(R$182,$I$176:$I$179,0),MATCH(R$181,$J$175:$R$175,0))</f>
        <v>0</v>
      </c>
      <c r="S188" s="699" cm="1">
        <f t="array" ref="S188">INDEX($H188:$K188,0,MATCH(S$182,$H$182:$K$182,0))*INDEX($J$176:$R$179,MATCH(S$182,$I$176:$I$179,0),MATCH(S$181,$J$175:$R$175,0))</f>
        <v>0</v>
      </c>
      <c r="T188" s="699" cm="1">
        <f t="array" ref="T188">INDEX($H188:$K188,0,MATCH(T$182,$H$182:$K$182,0))*INDEX($J$176:$R$179,MATCH(T$182,$I$176:$I$179,0),MATCH(T$181,$J$175:$R$175,0))</f>
        <v>0</v>
      </c>
      <c r="U188" s="699" cm="1">
        <f t="array" ref="U188">INDEX($H188:$K188,0,MATCH(U$182,$H$182:$K$182,0))*INDEX($J$176:$R$179,MATCH(U$182,$I$176:$I$179,0),MATCH(U$181,$J$175:$R$175,0))</f>
        <v>0</v>
      </c>
      <c r="V188" s="699" cm="1">
        <f t="array" ref="V188">INDEX($H188:$K188,0,MATCH(V$182,$H$182:$K$182,0))*INDEX($J$176:$R$179,MATCH(V$182,$I$176:$I$179,0),MATCH(V$181,$J$175:$R$175,0))</f>
        <v>0</v>
      </c>
      <c r="W188" s="699" cm="1">
        <f t="array" ref="W188">INDEX($H188:$K188,0,MATCH(W$182,$H$182:$K$182,0))*INDEX($J$176:$R$179,MATCH(W$182,$I$176:$I$179,0),MATCH(W$181,$J$175:$R$175,0))</f>
        <v>0</v>
      </c>
      <c r="X188" s="699" cm="1">
        <f t="array" ref="X188">INDEX($H188:$K188,0,MATCH(X$182,$H$182:$K$182,0))*INDEX($J$176:$R$179,MATCH(X$182,$I$176:$I$179,0),MATCH(X$181,$J$175:$R$175,0))</f>
        <v>0</v>
      </c>
      <c r="Y188" s="699" cm="1">
        <f t="array" ref="Y188">INDEX($H188:$K188,0,MATCH(Y$182,$H$182:$K$182,0))*INDEX($J$176:$R$179,MATCH(Y$182,$I$176:$I$179,0),MATCH(Y$181,$J$175:$R$175,0))</f>
        <v>0</v>
      </c>
      <c r="Z188" s="699" cm="1">
        <f t="array" ref="Z188">INDEX($H188:$K188,0,MATCH(Z$182,$H$182:$K$182,0))*INDEX($J$176:$R$179,MATCH(Z$182,$I$176:$I$179,0),MATCH(Z$181,$J$175:$R$175,0))</f>
        <v>0</v>
      </c>
      <c r="AA188" s="699" cm="1">
        <f t="array" ref="AA188">INDEX($H188:$K188,0,MATCH(AA$182,$H$182:$K$182,0))*INDEX($J$176:$R$179,MATCH(AA$182,$I$176:$I$179,0),MATCH(AA$181,$J$175:$R$175,0))</f>
        <v>0</v>
      </c>
      <c r="AB188" s="699" cm="1">
        <f t="array" ref="AB188">INDEX($H188:$K188,0,MATCH(AB$182,$H$182:$K$182,0))*INDEX($J$176:$R$179,MATCH(AB$182,$I$176:$I$179,0),MATCH(AB$181,$J$175:$R$175,0))</f>
        <v>0</v>
      </c>
      <c r="AC188" s="699" cm="1">
        <f t="array" ref="AC188">INDEX($H188:$K188,0,MATCH(AC$182,$H$182:$K$182,0))*INDEX($J$176:$R$179,MATCH(AC$182,$I$176:$I$179,0),MATCH(AC$181,$J$175:$R$175,0))</f>
        <v>0</v>
      </c>
      <c r="AD188" s="699" cm="1">
        <f t="array" ref="AD188">INDEX($H188:$K188,0,MATCH(AD$182,$H$182:$K$182,0))*INDEX($J$176:$R$179,MATCH(AD$182,$I$176:$I$179,0),MATCH(AD$181,$J$175:$R$175,0))</f>
        <v>0</v>
      </c>
      <c r="AE188" s="699" cm="1">
        <f t="array" ref="AE188">INDEX($H188:$K188,0,MATCH(AE$182,$H$182:$K$182,0))*INDEX($J$176:$R$179,MATCH(AE$182,$I$176:$I$179,0),MATCH(AE$181,$J$175:$R$175,0))</f>
        <v>0</v>
      </c>
      <c r="AF188" s="699" cm="1">
        <f t="array" ref="AF188">INDEX($H188:$K188,0,MATCH(AF$182,$H$182:$K$182,0))*INDEX($J$176:$R$179,MATCH(AF$182,$I$176:$I$179,0),MATCH(AF$181,$J$175:$R$175,0))</f>
        <v>0</v>
      </c>
      <c r="AG188" s="699" cm="1">
        <f t="array" ref="AG188">INDEX($H188:$K188,0,MATCH(AG$182,$H$182:$K$182,0))*INDEX($J$176:$R$179,MATCH(AG$182,$I$176:$I$179,0),MATCH(AG$181,$J$175:$R$175,0))</f>
        <v>0</v>
      </c>
      <c r="AH188" s="699" cm="1">
        <f t="array" ref="AH188">INDEX($H188:$K188,0,MATCH(AH$182,$H$182:$K$182,0))*INDEX($J$176:$R$179,MATCH(AH$182,$I$176:$I$179,0),MATCH(AH$181,$J$175:$R$175,0))</f>
        <v>0</v>
      </c>
      <c r="AI188" s="699" cm="1">
        <f t="array" ref="AI188">INDEX($H188:$K188,0,MATCH(AI$182,$H$182:$K$182,0))*INDEX($J$176:$R$179,MATCH(AI$182,$I$176:$I$179,0),MATCH(AI$181,$J$175:$R$175,0))</f>
        <v>0</v>
      </c>
      <c r="AJ188" s="699" cm="1">
        <f t="array" ref="AJ188">INDEX($H188:$K188,0,MATCH(AJ$182,$H$182:$K$182,0))*INDEX($J$176:$R$179,MATCH(AJ$182,$I$176:$I$179,0),MATCH(AJ$181,$J$175:$R$175,0))</f>
        <v>0</v>
      </c>
      <c r="AK188" s="699" cm="1">
        <f t="array" ref="AK188">INDEX($H188:$K188,0,MATCH(AK$182,$H$182:$K$182,0))*INDEX($J$176:$R$179,MATCH(AK$182,$I$176:$I$179,0),MATCH(AK$181,$J$175:$R$175,0))</f>
        <v>0</v>
      </c>
      <c r="AL188" s="699" cm="1">
        <f t="array" ref="AL188">INDEX($H188:$K188,0,MATCH(AL$182,$H$182:$K$182,0))*INDEX($J$176:$R$179,MATCH(AL$182,$I$176:$I$179,0),MATCH(AL$181,$J$175:$R$175,0))</f>
        <v>0</v>
      </c>
      <c r="AM188" s="699" cm="1">
        <f t="array" ref="AM188">INDEX($H188:$K188,0,MATCH(AM$182,$H$182:$K$182,0))*INDEX($J$176:$R$179,MATCH(AM$182,$I$176:$I$179,0),MATCH(AM$181,$J$175:$R$175,0))</f>
        <v>0</v>
      </c>
      <c r="AN188" s="699" cm="1">
        <f t="array" ref="AN188">INDEX($H188:$K188,0,MATCH(AN$182,$H$182:$K$182,0))*INDEX($J$176:$R$179,MATCH(AN$182,$I$176:$I$179,0),MATCH(AN$181,$J$175:$R$175,0))</f>
        <v>0</v>
      </c>
      <c r="AO188" s="699" cm="1">
        <f t="array" ref="AO188">INDEX($H188:$K188,0,MATCH(AO$182,$H$182:$K$182,0))*INDEX($J$176:$R$179,MATCH(AO$182,$I$176:$I$179,0),MATCH(AO$181,$J$175:$R$175,0))</f>
        <v>0</v>
      </c>
      <c r="AP188" s="699" cm="1">
        <f t="array" ref="AP188">INDEX($H188:$K188,0,MATCH(AP$182,$H$182:$K$182,0))*INDEX($J$176:$R$179,MATCH(AP$182,$I$176:$I$179,0),MATCH(AP$181,$J$175:$R$175,0))</f>
        <v>0</v>
      </c>
      <c r="AQ188" s="699" cm="1">
        <f t="array" ref="AQ188">INDEX($H188:$K188,0,MATCH(AQ$182,$H$182:$K$182,0))*INDEX($J$176:$R$179,MATCH(AQ$182,$I$176:$I$179,0),MATCH(AQ$181,$J$175:$R$175,0))</f>
        <v>0</v>
      </c>
      <c r="AR188" s="699" cm="1">
        <f t="array" ref="AR188">INDEX($H188:$K188,0,MATCH(AR$182,$H$182:$K$182,0))*INDEX($J$176:$R$179,MATCH(AR$182,$I$176:$I$179,0),MATCH(AR$181,$J$175:$R$175,0))</f>
        <v>0</v>
      </c>
      <c r="AS188" s="699" cm="1">
        <f t="array" ref="AS188">INDEX($H188:$K188,0,MATCH(AS$182,$H$182:$K$182,0))*INDEX($J$176:$R$179,MATCH(AS$182,$I$176:$I$179,0),MATCH(AS$181,$J$175:$R$175,0))</f>
        <v>0</v>
      </c>
      <c r="AT188" s="699" cm="1">
        <f t="array" ref="AT188">INDEX($H188:$K188,0,MATCH(AT$182,$H$182:$K$182,0))*INDEX($J$176:$R$179,MATCH(AT$182,$I$176:$I$179,0),MATCH(AT$181,$J$175:$R$175,0))</f>
        <v>0</v>
      </c>
      <c r="AU188" s="699" cm="1">
        <f t="array" ref="AU188">INDEX($H188:$K188,0,MATCH(AU$182,$H$182:$K$182,0))*INDEX($J$176:$R$179,MATCH(AU$182,$I$176:$I$179,0),MATCH(AU$181,$J$175:$R$175,0))</f>
        <v>0</v>
      </c>
      <c r="AV188" s="193"/>
      <c r="AW188" s="193"/>
      <c r="AX188" s="16"/>
      <c r="AY188" s="8"/>
      <c r="AZ188" s="8"/>
      <c r="BA188" s="8"/>
    </row>
    <row r="189" spans="1:53" ht="14.5" outlineLevel="1" x14ac:dyDescent="0.35">
      <c r="A189" s="6"/>
      <c r="B189" s="7"/>
      <c r="C189" s="17"/>
      <c r="D189" s="17"/>
      <c r="E189" s="17"/>
      <c r="F189" s="26"/>
      <c r="G189" s="26" t="str">
        <f t="shared" si="41"/>
        <v>GGGC1Na2</v>
      </c>
      <c r="H189" s="229">
        <v>0</v>
      </c>
      <c r="I189" s="229">
        <v>0</v>
      </c>
      <c r="J189" s="229">
        <v>0</v>
      </c>
      <c r="K189" s="229">
        <v>0</v>
      </c>
      <c r="L189" s="699" cm="1">
        <f t="array" ref="L189">INDEX($H189:$K189,0,MATCH(L$182,$H$182:$K$182,0))*INDEX($J$176:$R$179,MATCH(L$182,$I$176:$I$179,0),MATCH(L$181,$J$175:$R$175,0))</f>
        <v>0</v>
      </c>
      <c r="M189" s="699" cm="1">
        <f t="array" ref="M189">INDEX($H189:$K189,0,MATCH(M$182,$H$182:$K$182,0))*INDEX($J$176:$R$179,MATCH(M$182,$I$176:$I$179,0),MATCH(M$181,$J$175:$R$175,0))</f>
        <v>0</v>
      </c>
      <c r="N189" s="699" cm="1">
        <f t="array" ref="N189">INDEX($H189:$K189,0,MATCH(N$182,$H$182:$K$182,0))*INDEX($J$176:$R$179,MATCH(N$182,$I$176:$I$179,0),MATCH(N$181,$J$175:$R$175,0))</f>
        <v>0</v>
      </c>
      <c r="O189" s="699" cm="1">
        <f t="array" ref="O189">INDEX($H189:$K189,0,MATCH(O$182,$H$182:$K$182,0))*INDEX($J$176:$R$179,MATCH(O$182,$I$176:$I$179,0),MATCH(O$181,$J$175:$R$175,0))</f>
        <v>0</v>
      </c>
      <c r="P189" s="699" cm="1">
        <f t="array" ref="P189">INDEX($H189:$K189,0,MATCH(P$182,$H$182:$K$182,0))*INDEX($J$176:$R$179,MATCH(P$182,$I$176:$I$179,0),MATCH(P$181,$J$175:$R$175,0))</f>
        <v>0</v>
      </c>
      <c r="Q189" s="699" cm="1">
        <f t="array" ref="Q189">INDEX($H189:$K189,0,MATCH(Q$182,$H$182:$K$182,0))*INDEX($J$176:$R$179,MATCH(Q$182,$I$176:$I$179,0),MATCH(Q$181,$J$175:$R$175,0))</f>
        <v>0</v>
      </c>
      <c r="R189" s="699" cm="1">
        <f t="array" ref="R189">INDEX($H189:$K189,0,MATCH(R$182,$H$182:$K$182,0))*INDEX($J$176:$R$179,MATCH(R$182,$I$176:$I$179,0),MATCH(R$181,$J$175:$R$175,0))</f>
        <v>0</v>
      </c>
      <c r="S189" s="699" cm="1">
        <f t="array" ref="S189">INDEX($H189:$K189,0,MATCH(S$182,$H$182:$K$182,0))*INDEX($J$176:$R$179,MATCH(S$182,$I$176:$I$179,0),MATCH(S$181,$J$175:$R$175,0))</f>
        <v>0</v>
      </c>
      <c r="T189" s="699" cm="1">
        <f t="array" ref="T189">INDEX($H189:$K189,0,MATCH(T$182,$H$182:$K$182,0))*INDEX($J$176:$R$179,MATCH(T$182,$I$176:$I$179,0),MATCH(T$181,$J$175:$R$175,0))</f>
        <v>0</v>
      </c>
      <c r="U189" s="699" cm="1">
        <f t="array" ref="U189">INDEX($H189:$K189,0,MATCH(U$182,$H$182:$K$182,0))*INDEX($J$176:$R$179,MATCH(U$182,$I$176:$I$179,0),MATCH(U$181,$J$175:$R$175,0))</f>
        <v>0</v>
      </c>
      <c r="V189" s="699" cm="1">
        <f t="array" ref="V189">INDEX($H189:$K189,0,MATCH(V$182,$H$182:$K$182,0))*INDEX($J$176:$R$179,MATCH(V$182,$I$176:$I$179,0),MATCH(V$181,$J$175:$R$175,0))</f>
        <v>0</v>
      </c>
      <c r="W189" s="699" cm="1">
        <f t="array" ref="W189">INDEX($H189:$K189,0,MATCH(W$182,$H$182:$K$182,0))*INDEX($J$176:$R$179,MATCH(W$182,$I$176:$I$179,0),MATCH(W$181,$J$175:$R$175,0))</f>
        <v>0</v>
      </c>
      <c r="X189" s="699" cm="1">
        <f t="array" ref="X189">INDEX($H189:$K189,0,MATCH(X$182,$H$182:$K$182,0))*INDEX($J$176:$R$179,MATCH(X$182,$I$176:$I$179,0),MATCH(X$181,$J$175:$R$175,0))</f>
        <v>0</v>
      </c>
      <c r="Y189" s="699" cm="1">
        <f t="array" ref="Y189">INDEX($H189:$K189,0,MATCH(Y$182,$H$182:$K$182,0))*INDEX($J$176:$R$179,MATCH(Y$182,$I$176:$I$179,0),MATCH(Y$181,$J$175:$R$175,0))</f>
        <v>0</v>
      </c>
      <c r="Z189" s="699" cm="1">
        <f t="array" ref="Z189">INDEX($H189:$K189,0,MATCH(Z$182,$H$182:$K$182,0))*INDEX($J$176:$R$179,MATCH(Z$182,$I$176:$I$179,0),MATCH(Z$181,$J$175:$R$175,0))</f>
        <v>0</v>
      </c>
      <c r="AA189" s="699" cm="1">
        <f t="array" ref="AA189">INDEX($H189:$K189,0,MATCH(AA$182,$H$182:$K$182,0))*INDEX($J$176:$R$179,MATCH(AA$182,$I$176:$I$179,0),MATCH(AA$181,$J$175:$R$175,0))</f>
        <v>0</v>
      </c>
      <c r="AB189" s="699" cm="1">
        <f t="array" ref="AB189">INDEX($H189:$K189,0,MATCH(AB$182,$H$182:$K$182,0))*INDEX($J$176:$R$179,MATCH(AB$182,$I$176:$I$179,0),MATCH(AB$181,$J$175:$R$175,0))</f>
        <v>0</v>
      </c>
      <c r="AC189" s="699" cm="1">
        <f t="array" ref="AC189">INDEX($H189:$K189,0,MATCH(AC$182,$H$182:$K$182,0))*INDEX($J$176:$R$179,MATCH(AC$182,$I$176:$I$179,0),MATCH(AC$181,$J$175:$R$175,0))</f>
        <v>0</v>
      </c>
      <c r="AD189" s="699" cm="1">
        <f t="array" ref="AD189">INDEX($H189:$K189,0,MATCH(AD$182,$H$182:$K$182,0))*INDEX($J$176:$R$179,MATCH(AD$182,$I$176:$I$179,0),MATCH(AD$181,$J$175:$R$175,0))</f>
        <v>0</v>
      </c>
      <c r="AE189" s="699" cm="1">
        <f t="array" ref="AE189">INDEX($H189:$K189,0,MATCH(AE$182,$H$182:$K$182,0))*INDEX($J$176:$R$179,MATCH(AE$182,$I$176:$I$179,0),MATCH(AE$181,$J$175:$R$175,0))</f>
        <v>0</v>
      </c>
      <c r="AF189" s="699" cm="1">
        <f t="array" ref="AF189">INDEX($H189:$K189,0,MATCH(AF$182,$H$182:$K$182,0))*INDEX($J$176:$R$179,MATCH(AF$182,$I$176:$I$179,0),MATCH(AF$181,$J$175:$R$175,0))</f>
        <v>0</v>
      </c>
      <c r="AG189" s="699" cm="1">
        <f t="array" ref="AG189">INDEX($H189:$K189,0,MATCH(AG$182,$H$182:$K$182,0))*INDEX($J$176:$R$179,MATCH(AG$182,$I$176:$I$179,0),MATCH(AG$181,$J$175:$R$175,0))</f>
        <v>0</v>
      </c>
      <c r="AH189" s="699" cm="1">
        <f t="array" ref="AH189">INDEX($H189:$K189,0,MATCH(AH$182,$H$182:$K$182,0))*INDEX($J$176:$R$179,MATCH(AH$182,$I$176:$I$179,0),MATCH(AH$181,$J$175:$R$175,0))</f>
        <v>0</v>
      </c>
      <c r="AI189" s="699" cm="1">
        <f t="array" ref="AI189">INDEX($H189:$K189,0,MATCH(AI$182,$H$182:$K$182,0))*INDEX($J$176:$R$179,MATCH(AI$182,$I$176:$I$179,0),MATCH(AI$181,$J$175:$R$175,0))</f>
        <v>0</v>
      </c>
      <c r="AJ189" s="699" cm="1">
        <f t="array" ref="AJ189">INDEX($H189:$K189,0,MATCH(AJ$182,$H$182:$K$182,0))*INDEX($J$176:$R$179,MATCH(AJ$182,$I$176:$I$179,0),MATCH(AJ$181,$J$175:$R$175,0))</f>
        <v>0</v>
      </c>
      <c r="AK189" s="699" cm="1">
        <f t="array" ref="AK189">INDEX($H189:$K189,0,MATCH(AK$182,$H$182:$K$182,0))*INDEX($J$176:$R$179,MATCH(AK$182,$I$176:$I$179,0),MATCH(AK$181,$J$175:$R$175,0))</f>
        <v>0</v>
      </c>
      <c r="AL189" s="699" cm="1">
        <f t="array" ref="AL189">INDEX($H189:$K189,0,MATCH(AL$182,$H$182:$K$182,0))*INDEX($J$176:$R$179,MATCH(AL$182,$I$176:$I$179,0),MATCH(AL$181,$J$175:$R$175,0))</f>
        <v>0</v>
      </c>
      <c r="AM189" s="699" cm="1">
        <f t="array" ref="AM189">INDEX($H189:$K189,0,MATCH(AM$182,$H$182:$K$182,0))*INDEX($J$176:$R$179,MATCH(AM$182,$I$176:$I$179,0),MATCH(AM$181,$J$175:$R$175,0))</f>
        <v>0</v>
      </c>
      <c r="AN189" s="699" cm="1">
        <f t="array" ref="AN189">INDEX($H189:$K189,0,MATCH(AN$182,$H$182:$K$182,0))*INDEX($J$176:$R$179,MATCH(AN$182,$I$176:$I$179,0),MATCH(AN$181,$J$175:$R$175,0))</f>
        <v>0</v>
      </c>
      <c r="AO189" s="699" cm="1">
        <f t="array" ref="AO189">INDEX($H189:$K189,0,MATCH(AO$182,$H$182:$K$182,0))*INDEX($J$176:$R$179,MATCH(AO$182,$I$176:$I$179,0),MATCH(AO$181,$J$175:$R$175,0))</f>
        <v>0</v>
      </c>
      <c r="AP189" s="699" cm="1">
        <f t="array" ref="AP189">INDEX($H189:$K189,0,MATCH(AP$182,$H$182:$K$182,0))*INDEX($J$176:$R$179,MATCH(AP$182,$I$176:$I$179,0),MATCH(AP$181,$J$175:$R$175,0))</f>
        <v>0</v>
      </c>
      <c r="AQ189" s="699" cm="1">
        <f t="array" ref="AQ189">INDEX($H189:$K189,0,MATCH(AQ$182,$H$182:$K$182,0))*INDEX($J$176:$R$179,MATCH(AQ$182,$I$176:$I$179,0),MATCH(AQ$181,$J$175:$R$175,0))</f>
        <v>0</v>
      </c>
      <c r="AR189" s="699" cm="1">
        <f t="array" ref="AR189">INDEX($H189:$K189,0,MATCH(AR$182,$H$182:$K$182,0))*INDEX($J$176:$R$179,MATCH(AR$182,$I$176:$I$179,0),MATCH(AR$181,$J$175:$R$175,0))</f>
        <v>0</v>
      </c>
      <c r="AS189" s="699" cm="1">
        <f t="array" ref="AS189">INDEX($H189:$K189,0,MATCH(AS$182,$H$182:$K$182,0))*INDEX($J$176:$R$179,MATCH(AS$182,$I$176:$I$179,0),MATCH(AS$181,$J$175:$R$175,0))</f>
        <v>0</v>
      </c>
      <c r="AT189" s="699" cm="1">
        <f t="array" ref="AT189">INDEX($H189:$K189,0,MATCH(AT$182,$H$182:$K$182,0))*INDEX($J$176:$R$179,MATCH(AT$182,$I$176:$I$179,0),MATCH(AT$181,$J$175:$R$175,0))</f>
        <v>0</v>
      </c>
      <c r="AU189" s="699" cm="1">
        <f t="array" ref="AU189">INDEX($H189:$K189,0,MATCH(AU$182,$H$182:$K$182,0))*INDEX($J$176:$R$179,MATCH(AU$182,$I$176:$I$179,0),MATCH(AU$181,$J$175:$R$175,0))</f>
        <v>0</v>
      </c>
      <c r="AV189" s="193"/>
      <c r="AW189" s="193"/>
      <c r="AX189" s="16"/>
      <c r="AY189" s="8"/>
      <c r="AZ189" s="8"/>
      <c r="BA189" s="8"/>
    </row>
    <row r="190" spans="1:53" ht="14.5" outlineLevel="1" x14ac:dyDescent="0.35">
      <c r="A190" s="6"/>
      <c r="B190" s="7"/>
      <c r="C190" s="17"/>
      <c r="D190" s="17"/>
      <c r="E190" s="17"/>
      <c r="F190" s="26"/>
      <c r="G190" s="26" t="str">
        <f t="shared" si="41"/>
        <v>GGGC1Ea2</v>
      </c>
      <c r="H190" s="229">
        <v>0</v>
      </c>
      <c r="I190" s="229">
        <v>0</v>
      </c>
      <c r="J190" s="229">
        <v>0</v>
      </c>
      <c r="K190" s="229">
        <v>0</v>
      </c>
      <c r="L190" s="699" cm="1">
        <f t="array" ref="L190">INDEX($H190:$K190,0,MATCH(L$182,$H$182:$K$182,0))*INDEX($J$176:$R$179,MATCH(L$182,$I$176:$I$179,0),MATCH(L$181,$J$175:$R$175,0))</f>
        <v>0</v>
      </c>
      <c r="M190" s="699" cm="1">
        <f t="array" ref="M190">INDEX($H190:$K190,0,MATCH(M$182,$H$182:$K$182,0))*INDEX($J$176:$R$179,MATCH(M$182,$I$176:$I$179,0),MATCH(M$181,$J$175:$R$175,0))</f>
        <v>0</v>
      </c>
      <c r="N190" s="699" cm="1">
        <f t="array" ref="N190">INDEX($H190:$K190,0,MATCH(N$182,$H$182:$K$182,0))*INDEX($J$176:$R$179,MATCH(N$182,$I$176:$I$179,0),MATCH(N$181,$J$175:$R$175,0))</f>
        <v>0</v>
      </c>
      <c r="O190" s="699" cm="1">
        <f t="array" ref="O190">INDEX($H190:$K190,0,MATCH(O$182,$H$182:$K$182,0))*INDEX($J$176:$R$179,MATCH(O$182,$I$176:$I$179,0),MATCH(O$181,$J$175:$R$175,0))</f>
        <v>0</v>
      </c>
      <c r="P190" s="699" cm="1">
        <f t="array" ref="P190">INDEX($H190:$K190,0,MATCH(P$182,$H$182:$K$182,0))*INDEX($J$176:$R$179,MATCH(P$182,$I$176:$I$179,0),MATCH(P$181,$J$175:$R$175,0))</f>
        <v>0</v>
      </c>
      <c r="Q190" s="699" cm="1">
        <f t="array" ref="Q190">INDEX($H190:$K190,0,MATCH(Q$182,$H$182:$K$182,0))*INDEX($J$176:$R$179,MATCH(Q$182,$I$176:$I$179,0),MATCH(Q$181,$J$175:$R$175,0))</f>
        <v>0</v>
      </c>
      <c r="R190" s="699" cm="1">
        <f t="array" ref="R190">INDEX($H190:$K190,0,MATCH(R$182,$H$182:$K$182,0))*INDEX($J$176:$R$179,MATCH(R$182,$I$176:$I$179,0),MATCH(R$181,$J$175:$R$175,0))</f>
        <v>0</v>
      </c>
      <c r="S190" s="699" cm="1">
        <f t="array" ref="S190">INDEX($H190:$K190,0,MATCH(S$182,$H$182:$K$182,0))*INDEX($J$176:$R$179,MATCH(S$182,$I$176:$I$179,0),MATCH(S$181,$J$175:$R$175,0))</f>
        <v>0</v>
      </c>
      <c r="T190" s="699" cm="1">
        <f t="array" ref="T190">INDEX($H190:$K190,0,MATCH(T$182,$H$182:$K$182,0))*INDEX($J$176:$R$179,MATCH(T$182,$I$176:$I$179,0),MATCH(T$181,$J$175:$R$175,0))</f>
        <v>0</v>
      </c>
      <c r="U190" s="699" cm="1">
        <f t="array" ref="U190">INDEX($H190:$K190,0,MATCH(U$182,$H$182:$K$182,0))*INDEX($J$176:$R$179,MATCH(U$182,$I$176:$I$179,0),MATCH(U$181,$J$175:$R$175,0))</f>
        <v>0</v>
      </c>
      <c r="V190" s="699" cm="1">
        <f t="array" ref="V190">INDEX($H190:$K190,0,MATCH(V$182,$H$182:$K$182,0))*INDEX($J$176:$R$179,MATCH(V$182,$I$176:$I$179,0),MATCH(V$181,$J$175:$R$175,0))</f>
        <v>0</v>
      </c>
      <c r="W190" s="699" cm="1">
        <f t="array" ref="W190">INDEX($H190:$K190,0,MATCH(W$182,$H$182:$K$182,0))*INDEX($J$176:$R$179,MATCH(W$182,$I$176:$I$179,0),MATCH(W$181,$J$175:$R$175,0))</f>
        <v>0</v>
      </c>
      <c r="X190" s="699" cm="1">
        <f t="array" ref="X190">INDEX($H190:$K190,0,MATCH(X$182,$H$182:$K$182,0))*INDEX($J$176:$R$179,MATCH(X$182,$I$176:$I$179,0),MATCH(X$181,$J$175:$R$175,0))</f>
        <v>0</v>
      </c>
      <c r="Y190" s="699" cm="1">
        <f t="array" ref="Y190">INDEX($H190:$K190,0,MATCH(Y$182,$H$182:$K$182,0))*INDEX($J$176:$R$179,MATCH(Y$182,$I$176:$I$179,0),MATCH(Y$181,$J$175:$R$175,0))</f>
        <v>0</v>
      </c>
      <c r="Z190" s="699" cm="1">
        <f t="array" ref="Z190">INDEX($H190:$K190,0,MATCH(Z$182,$H$182:$K$182,0))*INDEX($J$176:$R$179,MATCH(Z$182,$I$176:$I$179,0),MATCH(Z$181,$J$175:$R$175,0))</f>
        <v>0</v>
      </c>
      <c r="AA190" s="699" cm="1">
        <f t="array" ref="AA190">INDEX($H190:$K190,0,MATCH(AA$182,$H$182:$K$182,0))*INDEX($J$176:$R$179,MATCH(AA$182,$I$176:$I$179,0),MATCH(AA$181,$J$175:$R$175,0))</f>
        <v>0</v>
      </c>
      <c r="AB190" s="699" cm="1">
        <f t="array" ref="AB190">INDEX($H190:$K190,0,MATCH(AB$182,$H$182:$K$182,0))*INDEX($J$176:$R$179,MATCH(AB$182,$I$176:$I$179,0),MATCH(AB$181,$J$175:$R$175,0))</f>
        <v>0</v>
      </c>
      <c r="AC190" s="699" cm="1">
        <f t="array" ref="AC190">INDEX($H190:$K190,0,MATCH(AC$182,$H$182:$K$182,0))*INDEX($J$176:$R$179,MATCH(AC$182,$I$176:$I$179,0),MATCH(AC$181,$J$175:$R$175,0))</f>
        <v>0</v>
      </c>
      <c r="AD190" s="699" cm="1">
        <f t="array" ref="AD190">INDEX($H190:$K190,0,MATCH(AD$182,$H$182:$K$182,0))*INDEX($J$176:$R$179,MATCH(AD$182,$I$176:$I$179,0),MATCH(AD$181,$J$175:$R$175,0))</f>
        <v>0</v>
      </c>
      <c r="AE190" s="699" cm="1">
        <f t="array" ref="AE190">INDEX($H190:$K190,0,MATCH(AE$182,$H$182:$K$182,0))*INDEX($J$176:$R$179,MATCH(AE$182,$I$176:$I$179,0),MATCH(AE$181,$J$175:$R$175,0))</f>
        <v>0</v>
      </c>
      <c r="AF190" s="699" cm="1">
        <f t="array" ref="AF190">INDEX($H190:$K190,0,MATCH(AF$182,$H$182:$K$182,0))*INDEX($J$176:$R$179,MATCH(AF$182,$I$176:$I$179,0),MATCH(AF$181,$J$175:$R$175,0))</f>
        <v>0</v>
      </c>
      <c r="AG190" s="699" cm="1">
        <f t="array" ref="AG190">INDEX($H190:$K190,0,MATCH(AG$182,$H$182:$K$182,0))*INDEX($J$176:$R$179,MATCH(AG$182,$I$176:$I$179,0),MATCH(AG$181,$J$175:$R$175,0))</f>
        <v>0</v>
      </c>
      <c r="AH190" s="699" cm="1">
        <f t="array" ref="AH190">INDEX($H190:$K190,0,MATCH(AH$182,$H$182:$K$182,0))*INDEX($J$176:$R$179,MATCH(AH$182,$I$176:$I$179,0),MATCH(AH$181,$J$175:$R$175,0))</f>
        <v>0</v>
      </c>
      <c r="AI190" s="699" cm="1">
        <f t="array" ref="AI190">INDEX($H190:$K190,0,MATCH(AI$182,$H$182:$K$182,0))*INDEX($J$176:$R$179,MATCH(AI$182,$I$176:$I$179,0),MATCH(AI$181,$J$175:$R$175,0))</f>
        <v>0</v>
      </c>
      <c r="AJ190" s="699" cm="1">
        <f t="array" ref="AJ190">INDEX($H190:$K190,0,MATCH(AJ$182,$H$182:$K$182,0))*INDEX($J$176:$R$179,MATCH(AJ$182,$I$176:$I$179,0),MATCH(AJ$181,$J$175:$R$175,0))</f>
        <v>0</v>
      </c>
      <c r="AK190" s="699" cm="1">
        <f t="array" ref="AK190">INDEX($H190:$K190,0,MATCH(AK$182,$H$182:$K$182,0))*INDEX($J$176:$R$179,MATCH(AK$182,$I$176:$I$179,0),MATCH(AK$181,$J$175:$R$175,0))</f>
        <v>0</v>
      </c>
      <c r="AL190" s="699" cm="1">
        <f t="array" ref="AL190">INDEX($H190:$K190,0,MATCH(AL$182,$H$182:$K$182,0))*INDEX($J$176:$R$179,MATCH(AL$182,$I$176:$I$179,0),MATCH(AL$181,$J$175:$R$175,0))</f>
        <v>0</v>
      </c>
      <c r="AM190" s="699" cm="1">
        <f t="array" ref="AM190">INDEX($H190:$K190,0,MATCH(AM$182,$H$182:$K$182,0))*INDEX($J$176:$R$179,MATCH(AM$182,$I$176:$I$179,0),MATCH(AM$181,$J$175:$R$175,0))</f>
        <v>0</v>
      </c>
      <c r="AN190" s="699" cm="1">
        <f t="array" ref="AN190">INDEX($H190:$K190,0,MATCH(AN$182,$H$182:$K$182,0))*INDEX($J$176:$R$179,MATCH(AN$182,$I$176:$I$179,0),MATCH(AN$181,$J$175:$R$175,0))</f>
        <v>0</v>
      </c>
      <c r="AO190" s="699" cm="1">
        <f t="array" ref="AO190">INDEX($H190:$K190,0,MATCH(AO$182,$H$182:$K$182,0))*INDEX($J$176:$R$179,MATCH(AO$182,$I$176:$I$179,0),MATCH(AO$181,$J$175:$R$175,0))</f>
        <v>0</v>
      </c>
      <c r="AP190" s="699" cm="1">
        <f t="array" ref="AP190">INDEX($H190:$K190,0,MATCH(AP$182,$H$182:$K$182,0))*INDEX($J$176:$R$179,MATCH(AP$182,$I$176:$I$179,0),MATCH(AP$181,$J$175:$R$175,0))</f>
        <v>0</v>
      </c>
      <c r="AQ190" s="699" cm="1">
        <f t="array" ref="AQ190">INDEX($H190:$K190,0,MATCH(AQ$182,$H$182:$K$182,0))*INDEX($J$176:$R$179,MATCH(AQ$182,$I$176:$I$179,0),MATCH(AQ$181,$J$175:$R$175,0))</f>
        <v>0</v>
      </c>
      <c r="AR190" s="699" cm="1">
        <f t="array" ref="AR190">INDEX($H190:$K190,0,MATCH(AR$182,$H$182:$K$182,0))*INDEX($J$176:$R$179,MATCH(AR$182,$I$176:$I$179,0),MATCH(AR$181,$J$175:$R$175,0))</f>
        <v>0</v>
      </c>
      <c r="AS190" s="699" cm="1">
        <f t="array" ref="AS190">INDEX($H190:$K190,0,MATCH(AS$182,$H$182:$K$182,0))*INDEX($J$176:$R$179,MATCH(AS$182,$I$176:$I$179,0),MATCH(AS$181,$J$175:$R$175,0))</f>
        <v>0</v>
      </c>
      <c r="AT190" s="699" cm="1">
        <f t="array" ref="AT190">INDEX($H190:$K190,0,MATCH(AT$182,$H$182:$K$182,0))*INDEX($J$176:$R$179,MATCH(AT$182,$I$176:$I$179,0),MATCH(AT$181,$J$175:$R$175,0))</f>
        <v>0</v>
      </c>
      <c r="AU190" s="699" cm="1">
        <f t="array" ref="AU190">INDEX($H190:$K190,0,MATCH(AU$182,$H$182:$K$182,0))*INDEX($J$176:$R$179,MATCH(AU$182,$I$176:$I$179,0),MATCH(AU$181,$J$175:$R$175,0))</f>
        <v>0</v>
      </c>
      <c r="AV190" s="193"/>
      <c r="AW190" s="193"/>
      <c r="AX190" s="16"/>
      <c r="AY190" s="8"/>
      <c r="AZ190" s="8"/>
      <c r="BA190" s="8"/>
    </row>
    <row r="191" spans="1:53" ht="14.5" outlineLevel="1" x14ac:dyDescent="0.35">
      <c r="A191" s="6"/>
      <c r="B191" s="7"/>
      <c r="C191" s="17"/>
      <c r="D191" s="17"/>
      <c r="E191" s="17"/>
      <c r="F191" s="26"/>
      <c r="G191" s="26" t="str">
        <f t="shared" si="41"/>
        <v>GGGC1Pa2</v>
      </c>
      <c r="H191" s="229">
        <v>0</v>
      </c>
      <c r="I191" s="229">
        <v>0</v>
      </c>
      <c r="J191" s="229">
        <v>0</v>
      </c>
      <c r="K191" s="229">
        <v>0</v>
      </c>
      <c r="L191" s="699" cm="1">
        <f t="array" ref="L191">INDEX($H191:$K191,0,MATCH(L$182,$H$182:$K$182,0))*INDEX($J$176:$R$179,MATCH(L$182,$I$176:$I$179,0),MATCH(L$181,$J$175:$R$175,0))</f>
        <v>0</v>
      </c>
      <c r="M191" s="699" cm="1">
        <f t="array" ref="M191">INDEX($H191:$K191,0,MATCH(M$182,$H$182:$K$182,0))*INDEX($J$176:$R$179,MATCH(M$182,$I$176:$I$179,0),MATCH(M$181,$J$175:$R$175,0))</f>
        <v>0</v>
      </c>
      <c r="N191" s="699" cm="1">
        <f t="array" ref="N191">INDEX($H191:$K191,0,MATCH(N$182,$H$182:$K$182,0))*INDEX($J$176:$R$179,MATCH(N$182,$I$176:$I$179,0),MATCH(N$181,$J$175:$R$175,0))</f>
        <v>0</v>
      </c>
      <c r="O191" s="699" cm="1">
        <f t="array" ref="O191">INDEX($H191:$K191,0,MATCH(O$182,$H$182:$K$182,0))*INDEX($J$176:$R$179,MATCH(O$182,$I$176:$I$179,0),MATCH(O$181,$J$175:$R$175,0))</f>
        <v>0</v>
      </c>
      <c r="P191" s="699" cm="1">
        <f t="array" ref="P191">INDEX($H191:$K191,0,MATCH(P$182,$H$182:$K$182,0))*INDEX($J$176:$R$179,MATCH(P$182,$I$176:$I$179,0),MATCH(P$181,$J$175:$R$175,0))</f>
        <v>0</v>
      </c>
      <c r="Q191" s="699" cm="1">
        <f t="array" ref="Q191">INDEX($H191:$K191,0,MATCH(Q$182,$H$182:$K$182,0))*INDEX($J$176:$R$179,MATCH(Q$182,$I$176:$I$179,0),MATCH(Q$181,$J$175:$R$175,0))</f>
        <v>0</v>
      </c>
      <c r="R191" s="699" cm="1">
        <f t="array" ref="R191">INDEX($H191:$K191,0,MATCH(R$182,$H$182:$K$182,0))*INDEX($J$176:$R$179,MATCH(R$182,$I$176:$I$179,0),MATCH(R$181,$J$175:$R$175,0))</f>
        <v>0</v>
      </c>
      <c r="S191" s="699" cm="1">
        <f t="array" ref="S191">INDEX($H191:$K191,0,MATCH(S$182,$H$182:$K$182,0))*INDEX($J$176:$R$179,MATCH(S$182,$I$176:$I$179,0),MATCH(S$181,$J$175:$R$175,0))</f>
        <v>0</v>
      </c>
      <c r="T191" s="699" cm="1">
        <f t="array" ref="T191">INDEX($H191:$K191,0,MATCH(T$182,$H$182:$K$182,0))*INDEX($J$176:$R$179,MATCH(T$182,$I$176:$I$179,0),MATCH(T$181,$J$175:$R$175,0))</f>
        <v>0</v>
      </c>
      <c r="U191" s="699" cm="1">
        <f t="array" ref="U191">INDEX($H191:$K191,0,MATCH(U$182,$H$182:$K$182,0))*INDEX($J$176:$R$179,MATCH(U$182,$I$176:$I$179,0),MATCH(U$181,$J$175:$R$175,0))</f>
        <v>0</v>
      </c>
      <c r="V191" s="699" cm="1">
        <f t="array" ref="V191">INDEX($H191:$K191,0,MATCH(V$182,$H$182:$K$182,0))*INDEX($J$176:$R$179,MATCH(V$182,$I$176:$I$179,0),MATCH(V$181,$J$175:$R$175,0))</f>
        <v>0</v>
      </c>
      <c r="W191" s="699" cm="1">
        <f t="array" ref="W191">INDEX($H191:$K191,0,MATCH(W$182,$H$182:$K$182,0))*INDEX($J$176:$R$179,MATCH(W$182,$I$176:$I$179,0),MATCH(W$181,$J$175:$R$175,0))</f>
        <v>0</v>
      </c>
      <c r="X191" s="699" cm="1">
        <f t="array" ref="X191">INDEX($H191:$K191,0,MATCH(X$182,$H$182:$K$182,0))*INDEX($J$176:$R$179,MATCH(X$182,$I$176:$I$179,0),MATCH(X$181,$J$175:$R$175,0))</f>
        <v>0</v>
      </c>
      <c r="Y191" s="699" cm="1">
        <f t="array" ref="Y191">INDEX($H191:$K191,0,MATCH(Y$182,$H$182:$K$182,0))*INDEX($J$176:$R$179,MATCH(Y$182,$I$176:$I$179,0),MATCH(Y$181,$J$175:$R$175,0))</f>
        <v>0</v>
      </c>
      <c r="Z191" s="699" cm="1">
        <f t="array" ref="Z191">INDEX($H191:$K191,0,MATCH(Z$182,$H$182:$K$182,0))*INDEX($J$176:$R$179,MATCH(Z$182,$I$176:$I$179,0),MATCH(Z$181,$J$175:$R$175,0))</f>
        <v>0</v>
      </c>
      <c r="AA191" s="699" cm="1">
        <f t="array" ref="AA191">INDEX($H191:$K191,0,MATCH(AA$182,$H$182:$K$182,0))*INDEX($J$176:$R$179,MATCH(AA$182,$I$176:$I$179,0),MATCH(AA$181,$J$175:$R$175,0))</f>
        <v>0</v>
      </c>
      <c r="AB191" s="699" cm="1">
        <f t="array" ref="AB191">INDEX($H191:$K191,0,MATCH(AB$182,$H$182:$K$182,0))*INDEX($J$176:$R$179,MATCH(AB$182,$I$176:$I$179,0),MATCH(AB$181,$J$175:$R$175,0))</f>
        <v>0</v>
      </c>
      <c r="AC191" s="699" cm="1">
        <f t="array" ref="AC191">INDEX($H191:$K191,0,MATCH(AC$182,$H$182:$K$182,0))*INDEX($J$176:$R$179,MATCH(AC$182,$I$176:$I$179,0),MATCH(AC$181,$J$175:$R$175,0))</f>
        <v>0</v>
      </c>
      <c r="AD191" s="699" cm="1">
        <f t="array" ref="AD191">INDEX($H191:$K191,0,MATCH(AD$182,$H$182:$K$182,0))*INDEX($J$176:$R$179,MATCH(AD$182,$I$176:$I$179,0),MATCH(AD$181,$J$175:$R$175,0))</f>
        <v>0</v>
      </c>
      <c r="AE191" s="699" cm="1">
        <f t="array" ref="AE191">INDEX($H191:$K191,0,MATCH(AE$182,$H$182:$K$182,0))*INDEX($J$176:$R$179,MATCH(AE$182,$I$176:$I$179,0),MATCH(AE$181,$J$175:$R$175,0))</f>
        <v>0</v>
      </c>
      <c r="AF191" s="699" cm="1">
        <f t="array" ref="AF191">INDEX($H191:$K191,0,MATCH(AF$182,$H$182:$K$182,0))*INDEX($J$176:$R$179,MATCH(AF$182,$I$176:$I$179,0),MATCH(AF$181,$J$175:$R$175,0))</f>
        <v>0</v>
      </c>
      <c r="AG191" s="699" cm="1">
        <f t="array" ref="AG191">INDEX($H191:$K191,0,MATCH(AG$182,$H$182:$K$182,0))*INDEX($J$176:$R$179,MATCH(AG$182,$I$176:$I$179,0),MATCH(AG$181,$J$175:$R$175,0))</f>
        <v>0</v>
      </c>
      <c r="AH191" s="699" cm="1">
        <f t="array" ref="AH191">INDEX($H191:$K191,0,MATCH(AH$182,$H$182:$K$182,0))*INDEX($J$176:$R$179,MATCH(AH$182,$I$176:$I$179,0),MATCH(AH$181,$J$175:$R$175,0))</f>
        <v>0</v>
      </c>
      <c r="AI191" s="699" cm="1">
        <f t="array" ref="AI191">INDEX($H191:$K191,0,MATCH(AI$182,$H$182:$K$182,0))*INDEX($J$176:$R$179,MATCH(AI$182,$I$176:$I$179,0),MATCH(AI$181,$J$175:$R$175,0))</f>
        <v>0</v>
      </c>
      <c r="AJ191" s="699" cm="1">
        <f t="array" ref="AJ191">INDEX($H191:$K191,0,MATCH(AJ$182,$H$182:$K$182,0))*INDEX($J$176:$R$179,MATCH(AJ$182,$I$176:$I$179,0),MATCH(AJ$181,$J$175:$R$175,0))</f>
        <v>0</v>
      </c>
      <c r="AK191" s="699" cm="1">
        <f t="array" ref="AK191">INDEX($H191:$K191,0,MATCH(AK$182,$H$182:$K$182,0))*INDEX($J$176:$R$179,MATCH(AK$182,$I$176:$I$179,0),MATCH(AK$181,$J$175:$R$175,0))</f>
        <v>0</v>
      </c>
      <c r="AL191" s="699" cm="1">
        <f t="array" ref="AL191">INDEX($H191:$K191,0,MATCH(AL$182,$H$182:$K$182,0))*INDEX($J$176:$R$179,MATCH(AL$182,$I$176:$I$179,0),MATCH(AL$181,$J$175:$R$175,0))</f>
        <v>0</v>
      </c>
      <c r="AM191" s="699" cm="1">
        <f t="array" ref="AM191">INDEX($H191:$K191,0,MATCH(AM$182,$H$182:$K$182,0))*INDEX($J$176:$R$179,MATCH(AM$182,$I$176:$I$179,0),MATCH(AM$181,$J$175:$R$175,0))</f>
        <v>0</v>
      </c>
      <c r="AN191" s="699" cm="1">
        <f t="array" ref="AN191">INDEX($H191:$K191,0,MATCH(AN$182,$H$182:$K$182,0))*INDEX($J$176:$R$179,MATCH(AN$182,$I$176:$I$179,0),MATCH(AN$181,$J$175:$R$175,0))</f>
        <v>0</v>
      </c>
      <c r="AO191" s="699" cm="1">
        <f t="array" ref="AO191">INDEX($H191:$K191,0,MATCH(AO$182,$H$182:$K$182,0))*INDEX($J$176:$R$179,MATCH(AO$182,$I$176:$I$179,0),MATCH(AO$181,$J$175:$R$175,0))</f>
        <v>0</v>
      </c>
      <c r="AP191" s="699" cm="1">
        <f t="array" ref="AP191">INDEX($H191:$K191,0,MATCH(AP$182,$H$182:$K$182,0))*INDEX($J$176:$R$179,MATCH(AP$182,$I$176:$I$179,0),MATCH(AP$181,$J$175:$R$175,0))</f>
        <v>0</v>
      </c>
      <c r="AQ191" s="699" cm="1">
        <f t="array" ref="AQ191">INDEX($H191:$K191,0,MATCH(AQ$182,$H$182:$K$182,0))*INDEX($J$176:$R$179,MATCH(AQ$182,$I$176:$I$179,0),MATCH(AQ$181,$J$175:$R$175,0))</f>
        <v>0</v>
      </c>
      <c r="AR191" s="699" cm="1">
        <f t="array" ref="AR191">INDEX($H191:$K191,0,MATCH(AR$182,$H$182:$K$182,0))*INDEX($J$176:$R$179,MATCH(AR$182,$I$176:$I$179,0),MATCH(AR$181,$J$175:$R$175,0))</f>
        <v>0</v>
      </c>
      <c r="AS191" s="699" cm="1">
        <f t="array" ref="AS191">INDEX($H191:$K191,0,MATCH(AS$182,$H$182:$K$182,0))*INDEX($J$176:$R$179,MATCH(AS$182,$I$176:$I$179,0),MATCH(AS$181,$J$175:$R$175,0))</f>
        <v>0</v>
      </c>
      <c r="AT191" s="699" cm="1">
        <f t="array" ref="AT191">INDEX($H191:$K191,0,MATCH(AT$182,$H$182:$K$182,0))*INDEX($J$176:$R$179,MATCH(AT$182,$I$176:$I$179,0),MATCH(AT$181,$J$175:$R$175,0))</f>
        <v>0</v>
      </c>
      <c r="AU191" s="699" cm="1">
        <f t="array" ref="AU191">INDEX($H191:$K191,0,MATCH(AU$182,$H$182:$K$182,0))*INDEX($J$176:$R$179,MATCH(AU$182,$I$176:$I$179,0),MATCH(AU$181,$J$175:$R$175,0))</f>
        <v>0</v>
      </c>
      <c r="AV191" s="193"/>
      <c r="AW191" s="193"/>
      <c r="AX191" s="16"/>
      <c r="AY191" s="8"/>
      <c r="AZ191" s="8"/>
      <c r="BA191" s="8"/>
    </row>
    <row r="192" spans="1:53" ht="14.5" outlineLevel="1" x14ac:dyDescent="0.35">
      <c r="A192" s="6"/>
      <c r="B192" s="7"/>
      <c r="C192" s="17"/>
      <c r="D192" s="17"/>
      <c r="E192" s="17"/>
      <c r="F192" s="26"/>
      <c r="G192" s="26" t="str">
        <f t="shared" si="41"/>
        <v>GGGC1OFa2</v>
      </c>
      <c r="H192" s="229">
        <v>0</v>
      </c>
      <c r="I192" s="229">
        <v>0</v>
      </c>
      <c r="J192" s="229">
        <v>0</v>
      </c>
      <c r="K192" s="229">
        <v>0</v>
      </c>
      <c r="L192" s="699" cm="1">
        <f t="array" ref="L192">INDEX($H192:$K192,0,MATCH(L$182,$H$182:$K$182,0))*INDEX($J$176:$R$179,MATCH(L$182,$I$176:$I$179,0),MATCH(L$181,$J$175:$R$175,0))</f>
        <v>0</v>
      </c>
      <c r="M192" s="699" cm="1">
        <f t="array" ref="M192">INDEX($H192:$K192,0,MATCH(M$182,$H$182:$K$182,0))*INDEX($J$176:$R$179,MATCH(M$182,$I$176:$I$179,0),MATCH(M$181,$J$175:$R$175,0))</f>
        <v>0</v>
      </c>
      <c r="N192" s="699" cm="1">
        <f t="array" ref="N192">INDEX($H192:$K192,0,MATCH(N$182,$H$182:$K$182,0))*INDEX($J$176:$R$179,MATCH(N$182,$I$176:$I$179,0),MATCH(N$181,$J$175:$R$175,0))</f>
        <v>0</v>
      </c>
      <c r="O192" s="699" cm="1">
        <f t="array" ref="O192">INDEX($H192:$K192,0,MATCH(O$182,$H$182:$K$182,0))*INDEX($J$176:$R$179,MATCH(O$182,$I$176:$I$179,0),MATCH(O$181,$J$175:$R$175,0))</f>
        <v>0</v>
      </c>
      <c r="P192" s="699" cm="1">
        <f t="array" ref="P192">INDEX($H192:$K192,0,MATCH(P$182,$H$182:$K$182,0))*INDEX($J$176:$R$179,MATCH(P$182,$I$176:$I$179,0),MATCH(P$181,$J$175:$R$175,0))</f>
        <v>0</v>
      </c>
      <c r="Q192" s="699" cm="1">
        <f t="array" ref="Q192">INDEX($H192:$K192,0,MATCH(Q$182,$H$182:$K$182,0))*INDEX($J$176:$R$179,MATCH(Q$182,$I$176:$I$179,0),MATCH(Q$181,$J$175:$R$175,0))</f>
        <v>0</v>
      </c>
      <c r="R192" s="699" cm="1">
        <f t="array" ref="R192">INDEX($H192:$K192,0,MATCH(R$182,$H$182:$K$182,0))*INDEX($J$176:$R$179,MATCH(R$182,$I$176:$I$179,0),MATCH(R$181,$J$175:$R$175,0))</f>
        <v>0</v>
      </c>
      <c r="S192" s="699" cm="1">
        <f t="array" ref="S192">INDEX($H192:$K192,0,MATCH(S$182,$H$182:$K$182,0))*INDEX($J$176:$R$179,MATCH(S$182,$I$176:$I$179,0),MATCH(S$181,$J$175:$R$175,0))</f>
        <v>0</v>
      </c>
      <c r="T192" s="699" cm="1">
        <f t="array" ref="T192">INDEX($H192:$K192,0,MATCH(T$182,$H$182:$K$182,0))*INDEX($J$176:$R$179,MATCH(T$182,$I$176:$I$179,0),MATCH(T$181,$J$175:$R$175,0))</f>
        <v>0</v>
      </c>
      <c r="U192" s="699" cm="1">
        <f t="array" ref="U192">INDEX($H192:$K192,0,MATCH(U$182,$H$182:$K$182,0))*INDEX($J$176:$R$179,MATCH(U$182,$I$176:$I$179,0),MATCH(U$181,$J$175:$R$175,0))</f>
        <v>0</v>
      </c>
      <c r="V192" s="699" cm="1">
        <f t="array" ref="V192">INDEX($H192:$K192,0,MATCH(V$182,$H$182:$K$182,0))*INDEX($J$176:$R$179,MATCH(V$182,$I$176:$I$179,0),MATCH(V$181,$J$175:$R$175,0))</f>
        <v>0</v>
      </c>
      <c r="W192" s="699" cm="1">
        <f t="array" ref="W192">INDEX($H192:$K192,0,MATCH(W$182,$H$182:$K$182,0))*INDEX($J$176:$R$179,MATCH(W$182,$I$176:$I$179,0),MATCH(W$181,$J$175:$R$175,0))</f>
        <v>0</v>
      </c>
      <c r="X192" s="699" cm="1">
        <f t="array" ref="X192">INDEX($H192:$K192,0,MATCH(X$182,$H$182:$K$182,0))*INDEX($J$176:$R$179,MATCH(X$182,$I$176:$I$179,0),MATCH(X$181,$J$175:$R$175,0))</f>
        <v>0</v>
      </c>
      <c r="Y192" s="699" cm="1">
        <f t="array" ref="Y192">INDEX($H192:$K192,0,MATCH(Y$182,$H$182:$K$182,0))*INDEX($J$176:$R$179,MATCH(Y$182,$I$176:$I$179,0),MATCH(Y$181,$J$175:$R$175,0))</f>
        <v>0</v>
      </c>
      <c r="Z192" s="699" cm="1">
        <f t="array" ref="Z192">INDEX($H192:$K192,0,MATCH(Z$182,$H$182:$K$182,0))*INDEX($J$176:$R$179,MATCH(Z$182,$I$176:$I$179,0),MATCH(Z$181,$J$175:$R$175,0))</f>
        <v>0</v>
      </c>
      <c r="AA192" s="699" cm="1">
        <f t="array" ref="AA192">INDEX($H192:$K192,0,MATCH(AA$182,$H$182:$K$182,0))*INDEX($J$176:$R$179,MATCH(AA$182,$I$176:$I$179,0),MATCH(AA$181,$J$175:$R$175,0))</f>
        <v>0</v>
      </c>
      <c r="AB192" s="699" cm="1">
        <f t="array" ref="AB192">INDEX($H192:$K192,0,MATCH(AB$182,$H$182:$K$182,0))*INDEX($J$176:$R$179,MATCH(AB$182,$I$176:$I$179,0),MATCH(AB$181,$J$175:$R$175,0))</f>
        <v>0</v>
      </c>
      <c r="AC192" s="699" cm="1">
        <f t="array" ref="AC192">INDEX($H192:$K192,0,MATCH(AC$182,$H$182:$K$182,0))*INDEX($J$176:$R$179,MATCH(AC$182,$I$176:$I$179,0),MATCH(AC$181,$J$175:$R$175,0))</f>
        <v>0</v>
      </c>
      <c r="AD192" s="699" cm="1">
        <f t="array" ref="AD192">INDEX($H192:$K192,0,MATCH(AD$182,$H$182:$K$182,0))*INDEX($J$176:$R$179,MATCH(AD$182,$I$176:$I$179,0),MATCH(AD$181,$J$175:$R$175,0))</f>
        <v>0</v>
      </c>
      <c r="AE192" s="699" cm="1">
        <f t="array" ref="AE192">INDEX($H192:$K192,0,MATCH(AE$182,$H$182:$K$182,0))*INDEX($J$176:$R$179,MATCH(AE$182,$I$176:$I$179,0),MATCH(AE$181,$J$175:$R$175,0))</f>
        <v>0</v>
      </c>
      <c r="AF192" s="699" cm="1">
        <f t="array" ref="AF192">INDEX($H192:$K192,0,MATCH(AF$182,$H$182:$K$182,0))*INDEX($J$176:$R$179,MATCH(AF$182,$I$176:$I$179,0),MATCH(AF$181,$J$175:$R$175,0))</f>
        <v>0</v>
      </c>
      <c r="AG192" s="699" cm="1">
        <f t="array" ref="AG192">INDEX($H192:$K192,0,MATCH(AG$182,$H$182:$K$182,0))*INDEX($J$176:$R$179,MATCH(AG$182,$I$176:$I$179,0),MATCH(AG$181,$J$175:$R$175,0))</f>
        <v>0</v>
      </c>
      <c r="AH192" s="699" cm="1">
        <f t="array" ref="AH192">INDEX($H192:$K192,0,MATCH(AH$182,$H$182:$K$182,0))*INDEX($J$176:$R$179,MATCH(AH$182,$I$176:$I$179,0),MATCH(AH$181,$J$175:$R$175,0))</f>
        <v>0</v>
      </c>
      <c r="AI192" s="699" cm="1">
        <f t="array" ref="AI192">INDEX($H192:$K192,0,MATCH(AI$182,$H$182:$K$182,0))*INDEX($J$176:$R$179,MATCH(AI$182,$I$176:$I$179,0),MATCH(AI$181,$J$175:$R$175,0))</f>
        <v>0</v>
      </c>
      <c r="AJ192" s="699" cm="1">
        <f t="array" ref="AJ192">INDEX($H192:$K192,0,MATCH(AJ$182,$H$182:$K$182,0))*INDEX($J$176:$R$179,MATCH(AJ$182,$I$176:$I$179,0),MATCH(AJ$181,$J$175:$R$175,0))</f>
        <v>0</v>
      </c>
      <c r="AK192" s="699" cm="1">
        <f t="array" ref="AK192">INDEX($H192:$K192,0,MATCH(AK$182,$H$182:$K$182,0))*INDEX($J$176:$R$179,MATCH(AK$182,$I$176:$I$179,0),MATCH(AK$181,$J$175:$R$175,0))</f>
        <v>0</v>
      </c>
      <c r="AL192" s="699" cm="1">
        <f t="array" ref="AL192">INDEX($H192:$K192,0,MATCH(AL$182,$H$182:$K$182,0))*INDEX($J$176:$R$179,MATCH(AL$182,$I$176:$I$179,0),MATCH(AL$181,$J$175:$R$175,0))</f>
        <v>0</v>
      </c>
      <c r="AM192" s="699" cm="1">
        <f t="array" ref="AM192">INDEX($H192:$K192,0,MATCH(AM$182,$H$182:$K$182,0))*INDEX($J$176:$R$179,MATCH(AM$182,$I$176:$I$179,0),MATCH(AM$181,$J$175:$R$175,0))</f>
        <v>0</v>
      </c>
      <c r="AN192" s="699" cm="1">
        <f t="array" ref="AN192">INDEX($H192:$K192,0,MATCH(AN$182,$H$182:$K$182,0))*INDEX($J$176:$R$179,MATCH(AN$182,$I$176:$I$179,0),MATCH(AN$181,$J$175:$R$175,0))</f>
        <v>0</v>
      </c>
      <c r="AO192" s="699" cm="1">
        <f t="array" ref="AO192">INDEX($H192:$K192,0,MATCH(AO$182,$H$182:$K$182,0))*INDEX($J$176:$R$179,MATCH(AO$182,$I$176:$I$179,0),MATCH(AO$181,$J$175:$R$175,0))</f>
        <v>0</v>
      </c>
      <c r="AP192" s="699" cm="1">
        <f t="array" ref="AP192">INDEX($H192:$K192,0,MATCH(AP$182,$H$182:$K$182,0))*INDEX($J$176:$R$179,MATCH(AP$182,$I$176:$I$179,0),MATCH(AP$181,$J$175:$R$175,0))</f>
        <v>0</v>
      </c>
      <c r="AQ192" s="699" cm="1">
        <f t="array" ref="AQ192">INDEX($H192:$K192,0,MATCH(AQ$182,$H$182:$K$182,0))*INDEX($J$176:$R$179,MATCH(AQ$182,$I$176:$I$179,0),MATCH(AQ$181,$J$175:$R$175,0))</f>
        <v>0</v>
      </c>
      <c r="AR192" s="699" cm="1">
        <f t="array" ref="AR192">INDEX($H192:$K192,0,MATCH(AR$182,$H$182:$K$182,0))*INDEX($J$176:$R$179,MATCH(AR$182,$I$176:$I$179,0),MATCH(AR$181,$J$175:$R$175,0))</f>
        <v>0</v>
      </c>
      <c r="AS192" s="699" cm="1">
        <f t="array" ref="AS192">INDEX($H192:$K192,0,MATCH(AS$182,$H$182:$K$182,0))*INDEX($J$176:$R$179,MATCH(AS$182,$I$176:$I$179,0),MATCH(AS$181,$J$175:$R$175,0))</f>
        <v>0</v>
      </c>
      <c r="AT192" s="699" cm="1">
        <f t="array" ref="AT192">INDEX($H192:$K192,0,MATCH(AT$182,$H$182:$K$182,0))*INDEX($J$176:$R$179,MATCH(AT$182,$I$176:$I$179,0),MATCH(AT$181,$J$175:$R$175,0))</f>
        <v>0</v>
      </c>
      <c r="AU192" s="699" cm="1">
        <f t="array" ref="AU192">INDEX($H192:$K192,0,MATCH(AU$182,$H$182:$K$182,0))*INDEX($J$176:$R$179,MATCH(AU$182,$I$176:$I$179,0),MATCH(AU$181,$J$175:$R$175,0))</f>
        <v>0</v>
      </c>
      <c r="AV192" s="193"/>
      <c r="AW192" s="193"/>
      <c r="AX192" s="16"/>
      <c r="AY192" s="8"/>
      <c r="AZ192" s="8"/>
      <c r="BA192" s="8"/>
    </row>
    <row r="193" spans="1:53" ht="14.5" outlineLevel="1" x14ac:dyDescent="0.35">
      <c r="A193" s="6"/>
      <c r="B193" s="7"/>
      <c r="C193" s="17"/>
      <c r="D193" s="17"/>
      <c r="E193" s="17"/>
      <c r="F193" s="26"/>
      <c r="G193" s="26" t="str">
        <f t="shared" si="41"/>
        <v>SPSPSPSPSPsp</v>
      </c>
      <c r="H193" s="229">
        <v>0</v>
      </c>
      <c r="I193" s="229">
        <v>0</v>
      </c>
      <c r="J193" s="229">
        <v>0</v>
      </c>
      <c r="K193" s="229">
        <v>0</v>
      </c>
      <c r="L193" s="699" cm="1">
        <f t="array" ref="L193">INDEX($H193:$K193,0,MATCH(L$182,$H$182:$K$182,0))*INDEX($J$176:$R$179,MATCH(L$182,$I$176:$I$179,0),MATCH(L$181,$J$175:$R$175,0))</f>
        <v>0</v>
      </c>
      <c r="M193" s="699" cm="1">
        <f t="array" ref="M193">INDEX($H193:$K193,0,MATCH(M$182,$H$182:$K$182,0))*INDEX($J$176:$R$179,MATCH(M$182,$I$176:$I$179,0),MATCH(M$181,$J$175:$R$175,0))</f>
        <v>0</v>
      </c>
      <c r="N193" s="699" cm="1">
        <f t="array" ref="N193">INDEX($H193:$K193,0,MATCH(N$182,$H$182:$K$182,0))*INDEX($J$176:$R$179,MATCH(N$182,$I$176:$I$179,0),MATCH(N$181,$J$175:$R$175,0))</f>
        <v>0</v>
      </c>
      <c r="O193" s="699" cm="1">
        <f t="array" ref="O193">INDEX($H193:$K193,0,MATCH(O$182,$H$182:$K$182,0))*INDEX($J$176:$R$179,MATCH(O$182,$I$176:$I$179,0),MATCH(O$181,$J$175:$R$175,0))</f>
        <v>0</v>
      </c>
      <c r="P193" s="699" cm="1">
        <f t="array" ref="P193">INDEX($H193:$K193,0,MATCH(P$182,$H$182:$K$182,0))*INDEX($J$176:$R$179,MATCH(P$182,$I$176:$I$179,0),MATCH(P$181,$J$175:$R$175,0))</f>
        <v>0</v>
      </c>
      <c r="Q193" s="699" cm="1">
        <f t="array" ref="Q193">INDEX($H193:$K193,0,MATCH(Q$182,$H$182:$K$182,0))*INDEX($J$176:$R$179,MATCH(Q$182,$I$176:$I$179,0),MATCH(Q$181,$J$175:$R$175,0))</f>
        <v>0</v>
      </c>
      <c r="R193" s="699" cm="1">
        <f t="array" ref="R193">INDEX($H193:$K193,0,MATCH(R$182,$H$182:$K$182,0))*INDEX($J$176:$R$179,MATCH(R$182,$I$176:$I$179,0),MATCH(R$181,$J$175:$R$175,0))</f>
        <v>0</v>
      </c>
      <c r="S193" s="699" cm="1">
        <f t="array" ref="S193">INDEX($H193:$K193,0,MATCH(S$182,$H$182:$K$182,0))*INDEX($J$176:$R$179,MATCH(S$182,$I$176:$I$179,0),MATCH(S$181,$J$175:$R$175,0))</f>
        <v>0</v>
      </c>
      <c r="T193" s="699" cm="1">
        <f t="array" ref="T193">INDEX($H193:$K193,0,MATCH(T$182,$H$182:$K$182,0))*INDEX($J$176:$R$179,MATCH(T$182,$I$176:$I$179,0),MATCH(T$181,$J$175:$R$175,0))</f>
        <v>0</v>
      </c>
      <c r="U193" s="699" cm="1">
        <f t="array" ref="U193">INDEX($H193:$K193,0,MATCH(U$182,$H$182:$K$182,0))*INDEX($J$176:$R$179,MATCH(U$182,$I$176:$I$179,0),MATCH(U$181,$J$175:$R$175,0))</f>
        <v>0</v>
      </c>
      <c r="V193" s="699" cm="1">
        <f t="array" ref="V193">INDEX($H193:$K193,0,MATCH(V$182,$H$182:$K$182,0))*INDEX($J$176:$R$179,MATCH(V$182,$I$176:$I$179,0),MATCH(V$181,$J$175:$R$175,0))</f>
        <v>0</v>
      </c>
      <c r="W193" s="699" cm="1">
        <f t="array" ref="W193">INDEX($H193:$K193,0,MATCH(W$182,$H$182:$K$182,0))*INDEX($J$176:$R$179,MATCH(W$182,$I$176:$I$179,0),MATCH(W$181,$J$175:$R$175,0))</f>
        <v>0</v>
      </c>
      <c r="X193" s="699" cm="1">
        <f t="array" ref="X193">INDEX($H193:$K193,0,MATCH(X$182,$H$182:$K$182,0))*INDEX($J$176:$R$179,MATCH(X$182,$I$176:$I$179,0),MATCH(X$181,$J$175:$R$175,0))</f>
        <v>0</v>
      </c>
      <c r="Y193" s="699" cm="1">
        <f t="array" ref="Y193">INDEX($H193:$K193,0,MATCH(Y$182,$H$182:$K$182,0))*INDEX($J$176:$R$179,MATCH(Y$182,$I$176:$I$179,0),MATCH(Y$181,$J$175:$R$175,0))</f>
        <v>0</v>
      </c>
      <c r="Z193" s="699" cm="1">
        <f t="array" ref="Z193">INDEX($H193:$K193,0,MATCH(Z$182,$H$182:$K$182,0))*INDEX($J$176:$R$179,MATCH(Z$182,$I$176:$I$179,0),MATCH(Z$181,$J$175:$R$175,0))</f>
        <v>0</v>
      </c>
      <c r="AA193" s="699" cm="1">
        <f t="array" ref="AA193">INDEX($H193:$K193,0,MATCH(AA$182,$H$182:$K$182,0))*INDEX($J$176:$R$179,MATCH(AA$182,$I$176:$I$179,0),MATCH(AA$181,$J$175:$R$175,0))</f>
        <v>0</v>
      </c>
      <c r="AB193" s="699" cm="1">
        <f t="array" ref="AB193">INDEX($H193:$K193,0,MATCH(AB$182,$H$182:$K$182,0))*INDEX($J$176:$R$179,MATCH(AB$182,$I$176:$I$179,0),MATCH(AB$181,$J$175:$R$175,0))</f>
        <v>0</v>
      </c>
      <c r="AC193" s="699" cm="1">
        <f t="array" ref="AC193">INDEX($H193:$K193,0,MATCH(AC$182,$H$182:$K$182,0))*INDEX($J$176:$R$179,MATCH(AC$182,$I$176:$I$179,0),MATCH(AC$181,$J$175:$R$175,0))</f>
        <v>0</v>
      </c>
      <c r="AD193" s="699" cm="1">
        <f t="array" ref="AD193">INDEX($H193:$K193,0,MATCH(AD$182,$H$182:$K$182,0))*INDEX($J$176:$R$179,MATCH(AD$182,$I$176:$I$179,0),MATCH(AD$181,$J$175:$R$175,0))</f>
        <v>0</v>
      </c>
      <c r="AE193" s="699" cm="1">
        <f t="array" ref="AE193">INDEX($H193:$K193,0,MATCH(AE$182,$H$182:$K$182,0))*INDEX($J$176:$R$179,MATCH(AE$182,$I$176:$I$179,0),MATCH(AE$181,$J$175:$R$175,0))</f>
        <v>0</v>
      </c>
      <c r="AF193" s="699" cm="1">
        <f t="array" ref="AF193">INDEX($H193:$K193,0,MATCH(AF$182,$H$182:$K$182,0))*INDEX($J$176:$R$179,MATCH(AF$182,$I$176:$I$179,0),MATCH(AF$181,$J$175:$R$175,0))</f>
        <v>0</v>
      </c>
      <c r="AG193" s="699" cm="1">
        <f t="array" ref="AG193">INDEX($H193:$K193,0,MATCH(AG$182,$H$182:$K$182,0))*INDEX($J$176:$R$179,MATCH(AG$182,$I$176:$I$179,0),MATCH(AG$181,$J$175:$R$175,0))</f>
        <v>0</v>
      </c>
      <c r="AH193" s="699" cm="1">
        <f t="array" ref="AH193">INDEX($H193:$K193,0,MATCH(AH$182,$H$182:$K$182,0))*INDEX($J$176:$R$179,MATCH(AH$182,$I$176:$I$179,0),MATCH(AH$181,$J$175:$R$175,0))</f>
        <v>0</v>
      </c>
      <c r="AI193" s="699" cm="1">
        <f t="array" ref="AI193">INDEX($H193:$K193,0,MATCH(AI$182,$H$182:$K$182,0))*INDEX($J$176:$R$179,MATCH(AI$182,$I$176:$I$179,0),MATCH(AI$181,$J$175:$R$175,0))</f>
        <v>0</v>
      </c>
      <c r="AJ193" s="699" cm="1">
        <f t="array" ref="AJ193">INDEX($H193:$K193,0,MATCH(AJ$182,$H$182:$K$182,0))*INDEX($J$176:$R$179,MATCH(AJ$182,$I$176:$I$179,0),MATCH(AJ$181,$J$175:$R$175,0))</f>
        <v>0</v>
      </c>
      <c r="AK193" s="699" cm="1">
        <f t="array" ref="AK193">INDEX($H193:$K193,0,MATCH(AK$182,$H$182:$K$182,0))*INDEX($J$176:$R$179,MATCH(AK$182,$I$176:$I$179,0),MATCH(AK$181,$J$175:$R$175,0))</f>
        <v>0</v>
      </c>
      <c r="AL193" s="699" cm="1">
        <f t="array" ref="AL193">INDEX($H193:$K193,0,MATCH(AL$182,$H$182:$K$182,0))*INDEX($J$176:$R$179,MATCH(AL$182,$I$176:$I$179,0),MATCH(AL$181,$J$175:$R$175,0))</f>
        <v>0</v>
      </c>
      <c r="AM193" s="699" cm="1">
        <f t="array" ref="AM193">INDEX($H193:$K193,0,MATCH(AM$182,$H$182:$K$182,0))*INDEX($J$176:$R$179,MATCH(AM$182,$I$176:$I$179,0),MATCH(AM$181,$J$175:$R$175,0))</f>
        <v>0</v>
      </c>
      <c r="AN193" s="699" cm="1">
        <f t="array" ref="AN193">INDEX($H193:$K193,0,MATCH(AN$182,$H$182:$K$182,0))*INDEX($J$176:$R$179,MATCH(AN$182,$I$176:$I$179,0),MATCH(AN$181,$J$175:$R$175,0))</f>
        <v>0</v>
      </c>
      <c r="AO193" s="699" cm="1">
        <f t="array" ref="AO193">INDEX($H193:$K193,0,MATCH(AO$182,$H$182:$K$182,0))*INDEX($J$176:$R$179,MATCH(AO$182,$I$176:$I$179,0),MATCH(AO$181,$J$175:$R$175,0))</f>
        <v>0</v>
      </c>
      <c r="AP193" s="699" cm="1">
        <f t="array" ref="AP193">INDEX($H193:$K193,0,MATCH(AP$182,$H$182:$K$182,0))*INDEX($J$176:$R$179,MATCH(AP$182,$I$176:$I$179,0),MATCH(AP$181,$J$175:$R$175,0))</f>
        <v>0</v>
      </c>
      <c r="AQ193" s="699" cm="1">
        <f t="array" ref="AQ193">INDEX($H193:$K193,0,MATCH(AQ$182,$H$182:$K$182,0))*INDEX($J$176:$R$179,MATCH(AQ$182,$I$176:$I$179,0),MATCH(AQ$181,$J$175:$R$175,0))</f>
        <v>0</v>
      </c>
      <c r="AR193" s="699" cm="1">
        <f t="array" ref="AR193">INDEX($H193:$K193,0,MATCH(AR$182,$H$182:$K$182,0))*INDEX($J$176:$R$179,MATCH(AR$182,$I$176:$I$179,0),MATCH(AR$181,$J$175:$R$175,0))</f>
        <v>0</v>
      </c>
      <c r="AS193" s="699" cm="1">
        <f t="array" ref="AS193">INDEX($H193:$K193,0,MATCH(AS$182,$H$182:$K$182,0))*INDEX($J$176:$R$179,MATCH(AS$182,$I$176:$I$179,0),MATCH(AS$181,$J$175:$R$175,0))</f>
        <v>0</v>
      </c>
      <c r="AT193" s="699" cm="1">
        <f t="array" ref="AT193">INDEX($H193:$K193,0,MATCH(AT$182,$H$182:$K$182,0))*INDEX($J$176:$R$179,MATCH(AT$182,$I$176:$I$179,0),MATCH(AT$181,$J$175:$R$175,0))</f>
        <v>0</v>
      </c>
      <c r="AU193" s="699" cm="1">
        <f t="array" ref="AU193">INDEX($H193:$K193,0,MATCH(AU$182,$H$182:$K$182,0))*INDEX($J$176:$R$179,MATCH(AU$182,$I$176:$I$179,0),MATCH(AU$181,$J$175:$R$175,0))</f>
        <v>0</v>
      </c>
      <c r="AV193" s="193"/>
      <c r="AW193" s="193"/>
      <c r="AX193" s="16"/>
      <c r="AY193" s="8"/>
      <c r="AZ193" s="8"/>
      <c r="BA193" s="8"/>
    </row>
    <row r="194" spans="1:53" ht="14.5" outlineLevel="1" x14ac:dyDescent="0.35">
      <c r="A194" s="6"/>
      <c r="B194" s="7"/>
      <c r="C194" s="17"/>
      <c r="D194" s="17"/>
      <c r="E194" s="17"/>
      <c r="F194" s="26"/>
      <c r="G194" s="26"/>
      <c r="I194" s="26"/>
      <c r="J194" s="26"/>
      <c r="K194" s="26"/>
      <c r="N194" s="502"/>
      <c r="O194" s="193"/>
      <c r="P194" s="193"/>
      <c r="Q194" s="193"/>
      <c r="R194" s="193"/>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26"/>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503" t="s">
        <v>1192</v>
      </c>
      <c r="J196" s="697" t="s">
        <v>387</v>
      </c>
      <c r="K196" s="697" t="s">
        <v>782</v>
      </c>
      <c r="L196" s="697" t="s">
        <v>783</v>
      </c>
      <c r="M196" s="697" t="s">
        <v>784</v>
      </c>
      <c r="N196" s="697" t="s">
        <v>785</v>
      </c>
      <c r="O196" s="697" t="s">
        <v>786</v>
      </c>
      <c r="P196" s="697" t="s">
        <v>787</v>
      </c>
      <c r="Q196" s="697" t="s">
        <v>788</v>
      </c>
      <c r="R196" s="697" t="s">
        <v>789</v>
      </c>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503"/>
      <c r="I197" t="s">
        <v>1039</v>
      </c>
      <c r="J197" s="698">
        <v>1</v>
      </c>
      <c r="K197" s="698">
        <v>1</v>
      </c>
      <c r="L197" s="698">
        <v>1</v>
      </c>
      <c r="M197" s="698">
        <v>1</v>
      </c>
      <c r="N197" s="698">
        <v>1</v>
      </c>
      <c r="O197" s="698">
        <v>1</v>
      </c>
      <c r="P197" s="698">
        <v>1</v>
      </c>
      <c r="Q197" s="698">
        <v>1</v>
      </c>
      <c r="R197" s="698">
        <v>1</v>
      </c>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503"/>
      <c r="N198" s="502"/>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
        <v>795</v>
      </c>
      <c r="H199" t="s">
        <v>810</v>
      </c>
      <c r="I199" t="s">
        <v>810</v>
      </c>
      <c r="J199" t="s">
        <v>810</v>
      </c>
      <c r="K199" t="s">
        <v>810</v>
      </c>
      <c r="L199" t="s">
        <v>387</v>
      </c>
      <c r="M199" t="s">
        <v>387</v>
      </c>
      <c r="N199" t="s">
        <v>387</v>
      </c>
      <c r="O199" t="s">
        <v>387</v>
      </c>
      <c r="P199" t="s">
        <v>782</v>
      </c>
      <c r="Q199" t="s">
        <v>782</v>
      </c>
      <c r="R199" t="s">
        <v>782</v>
      </c>
      <c r="S199" t="s">
        <v>782</v>
      </c>
      <c r="T199" t="s">
        <v>783</v>
      </c>
      <c r="U199" t="s">
        <v>783</v>
      </c>
      <c r="V199" t="s">
        <v>783</v>
      </c>
      <c r="W199" t="s">
        <v>783</v>
      </c>
      <c r="X199" t="s">
        <v>784</v>
      </c>
      <c r="Y199" t="s">
        <v>784</v>
      </c>
      <c r="Z199" t="s">
        <v>784</v>
      </c>
      <c r="AA199" t="s">
        <v>784</v>
      </c>
      <c r="AB199" t="s">
        <v>785</v>
      </c>
      <c r="AC199" t="s">
        <v>785</v>
      </c>
      <c r="AD199" t="s">
        <v>785</v>
      </c>
      <c r="AE199" t="s">
        <v>785</v>
      </c>
      <c r="AF199" t="s">
        <v>786</v>
      </c>
      <c r="AG199" t="s">
        <v>786</v>
      </c>
      <c r="AH199" t="s">
        <v>786</v>
      </c>
      <c r="AI199" t="s">
        <v>786</v>
      </c>
      <c r="AJ199" t="s">
        <v>787</v>
      </c>
      <c r="AK199" t="s">
        <v>787</v>
      </c>
      <c r="AL199" t="s">
        <v>787</v>
      </c>
      <c r="AM199" t="s">
        <v>787</v>
      </c>
      <c r="AN199" t="s">
        <v>788</v>
      </c>
      <c r="AO199" t="s">
        <v>788</v>
      </c>
      <c r="AP199" t="s">
        <v>788</v>
      </c>
      <c r="AQ199" t="s">
        <v>788</v>
      </c>
      <c r="AR199" t="s">
        <v>789</v>
      </c>
      <c r="AS199" t="s">
        <v>789</v>
      </c>
      <c r="AT199" t="s">
        <v>789</v>
      </c>
      <c r="AU199" t="s">
        <v>789</v>
      </c>
      <c r="AV199" s="193"/>
      <c r="AW199" s="193"/>
      <c r="AX199" s="16"/>
      <c r="AY199" s="8"/>
      <c r="AZ199" s="8"/>
      <c r="BA199" s="8"/>
    </row>
    <row r="200" spans="1:53" ht="14.5" outlineLevel="1" x14ac:dyDescent="0.35">
      <c r="A200" s="6"/>
      <c r="B200" s="7"/>
      <c r="C200" s="17"/>
      <c r="D200" s="17"/>
      <c r="E200" s="17"/>
      <c r="F200" s="26"/>
      <c r="G200" s="26" t="s">
        <v>61</v>
      </c>
      <c r="H200" t="s">
        <v>758</v>
      </c>
      <c r="I200" t="s">
        <v>1173</v>
      </c>
      <c r="J200" t="s">
        <v>1174</v>
      </c>
      <c r="K200" t="s">
        <v>760</v>
      </c>
      <c r="L200" t="str">
        <f>H200</f>
        <v>early</v>
      </c>
      <c r="M200" t="str">
        <f t="shared" ref="M200:AU200" si="42">I200</f>
        <v>at_seeding</v>
      </c>
      <c r="N200" t="str">
        <f t="shared" si="42"/>
        <v>mid</v>
      </c>
      <c r="O200" t="str">
        <f t="shared" si="42"/>
        <v>late</v>
      </c>
      <c r="P200" t="str">
        <f t="shared" si="42"/>
        <v>early</v>
      </c>
      <c r="Q200" t="str">
        <f t="shared" si="42"/>
        <v>at_seeding</v>
      </c>
      <c r="R200" t="str">
        <f t="shared" si="42"/>
        <v>mid</v>
      </c>
      <c r="S200" t="str">
        <f t="shared" si="42"/>
        <v>late</v>
      </c>
      <c r="T200" t="str">
        <f t="shared" si="42"/>
        <v>early</v>
      </c>
      <c r="U200" t="str">
        <f t="shared" si="42"/>
        <v>at_seeding</v>
      </c>
      <c r="V200" t="str">
        <f t="shared" si="42"/>
        <v>mid</v>
      </c>
      <c r="W200" t="str">
        <f t="shared" si="42"/>
        <v>late</v>
      </c>
      <c r="X200" t="str">
        <f t="shared" si="42"/>
        <v>early</v>
      </c>
      <c r="Y200" t="str">
        <f t="shared" si="42"/>
        <v>at_seeding</v>
      </c>
      <c r="Z200" t="str">
        <f t="shared" si="42"/>
        <v>mid</v>
      </c>
      <c r="AA200" t="str">
        <f t="shared" si="42"/>
        <v>late</v>
      </c>
      <c r="AB200" t="str">
        <f t="shared" si="42"/>
        <v>early</v>
      </c>
      <c r="AC200" t="str">
        <f t="shared" si="42"/>
        <v>at_seeding</v>
      </c>
      <c r="AD200" t="str">
        <f t="shared" si="42"/>
        <v>mid</v>
      </c>
      <c r="AE200" t="str">
        <f t="shared" si="42"/>
        <v>late</v>
      </c>
      <c r="AF200" t="str">
        <f t="shared" si="42"/>
        <v>early</v>
      </c>
      <c r="AG200" t="str">
        <f t="shared" si="42"/>
        <v>at_seeding</v>
      </c>
      <c r="AH200" t="str">
        <f t="shared" si="42"/>
        <v>mid</v>
      </c>
      <c r="AI200" t="str">
        <f t="shared" si="42"/>
        <v>late</v>
      </c>
      <c r="AJ200" t="str">
        <f t="shared" si="42"/>
        <v>early</v>
      </c>
      <c r="AK200" t="str">
        <f t="shared" si="42"/>
        <v>at_seeding</v>
      </c>
      <c r="AL200" t="str">
        <f t="shared" si="42"/>
        <v>mid</v>
      </c>
      <c r="AM200" t="str">
        <f t="shared" si="42"/>
        <v>late</v>
      </c>
      <c r="AN200" t="str">
        <f t="shared" si="42"/>
        <v>early</v>
      </c>
      <c r="AO200" t="str">
        <f t="shared" si="42"/>
        <v>at_seeding</v>
      </c>
      <c r="AP200" t="str">
        <f t="shared" si="42"/>
        <v>mid</v>
      </c>
      <c r="AQ200" t="str">
        <f t="shared" si="42"/>
        <v>late</v>
      </c>
      <c r="AR200" t="str">
        <f t="shared" si="42"/>
        <v>early</v>
      </c>
      <c r="AS200" t="str">
        <f t="shared" si="42"/>
        <v>at_seeding</v>
      </c>
      <c r="AT200" t="str">
        <f t="shared" si="42"/>
        <v>mid</v>
      </c>
      <c r="AU200" t="str">
        <f t="shared" si="42"/>
        <v>late</v>
      </c>
      <c r="AV200" s="193"/>
      <c r="AW200" s="193"/>
      <c r="AX200" s="16"/>
      <c r="AY200" s="8"/>
      <c r="AZ200" s="8"/>
      <c r="BA200" s="8"/>
    </row>
    <row r="201" spans="1:53" ht="14.5" outlineLevel="1" x14ac:dyDescent="0.35">
      <c r="A201" s="6"/>
      <c r="B201" s="7"/>
      <c r="C201" s="17"/>
      <c r="D201" s="17"/>
      <c r="E201" s="17"/>
      <c r="F201" s="26"/>
      <c r="G201" s="26" t="str">
        <f t="shared" ref="G201:G211" si="43">_xlfn.CONCAT(H125:M125)</f>
        <v>AAAA2A1a</v>
      </c>
      <c r="H201" s="229">
        <v>43</v>
      </c>
      <c r="I201" s="229">
        <v>0</v>
      </c>
      <c r="J201" s="229">
        <v>34</v>
      </c>
      <c r="K201" s="229">
        <v>0</v>
      </c>
      <c r="L201" s="699" cm="1">
        <f t="array" ref="L201">INDEX($H201:$K201,0,MATCH(L$200,$H$200:$K$200,0))*HLOOKUP(L$199,$J$196:$R$197,2)</f>
        <v>43</v>
      </c>
      <c r="M201" s="699" cm="1">
        <f t="array" ref="M201">INDEX($H201:$K201,0,MATCH(M$200,$H$200:$K$200,0))*HLOOKUP(M$199,$J$196:$R$197,2)</f>
        <v>0</v>
      </c>
      <c r="N201" s="699" cm="1">
        <f t="array" ref="N201">INDEX($H201:$K201,0,MATCH(N$200,$H$200:$K$200,0))*HLOOKUP(N$199,$J$196:$R$197,2)</f>
        <v>34</v>
      </c>
      <c r="O201" s="699" cm="1">
        <f t="array" ref="O201">INDEX($H201:$K201,0,MATCH(O$200,$H$200:$K$200,0))*HLOOKUP(O$199,$J$196:$R$197,2)</f>
        <v>0</v>
      </c>
      <c r="P201" s="699" cm="1">
        <f t="array" ref="P201">INDEX($H201:$K201,0,MATCH(P$200,$H$200:$K$200,0))*HLOOKUP(P$199,$J$196:$R$197,2)</f>
        <v>43</v>
      </c>
      <c r="Q201" s="699" cm="1">
        <f t="array" ref="Q201">INDEX($H201:$K201,0,MATCH(Q$200,$H$200:$K$200,0))*HLOOKUP(Q$199,$J$196:$R$197,2)</f>
        <v>0</v>
      </c>
      <c r="R201" s="699" cm="1">
        <f t="array" ref="R201">INDEX($H201:$K201,0,MATCH(R$200,$H$200:$K$200,0))*HLOOKUP(R$199,$J$196:$R$197,2)</f>
        <v>34</v>
      </c>
      <c r="S201" s="699" cm="1">
        <f t="array" ref="S201">INDEX($H201:$K201,0,MATCH(S$200,$H$200:$K$200,0))*HLOOKUP(S$199,$J$196:$R$197,2)</f>
        <v>0</v>
      </c>
      <c r="T201" s="699" cm="1">
        <f t="array" ref="T201">INDEX($H201:$K201,0,MATCH(T$200,$H$200:$K$200,0))*HLOOKUP(T$199,$J$196:$R$197,2)</f>
        <v>43</v>
      </c>
      <c r="U201" s="699" cm="1">
        <f t="array" ref="U201">INDEX($H201:$K201,0,MATCH(U$200,$H$200:$K$200,0))*HLOOKUP(U$199,$J$196:$R$197,2)</f>
        <v>0</v>
      </c>
      <c r="V201" s="699" cm="1">
        <f t="array" ref="V201">INDEX($H201:$K201,0,MATCH(V$200,$H$200:$K$200,0))*HLOOKUP(V$199,$J$196:$R$197,2)</f>
        <v>34</v>
      </c>
      <c r="W201" s="699" cm="1">
        <f t="array" ref="W201">INDEX($H201:$K201,0,MATCH(W$200,$H$200:$K$200,0))*HLOOKUP(W$199,$J$196:$R$197,2)</f>
        <v>0</v>
      </c>
      <c r="X201" s="699" cm="1">
        <f t="array" ref="X201">INDEX($H201:$K201,0,MATCH(X$200,$H$200:$K$200,0))*HLOOKUP(X$199,$J$196:$R$197,2)</f>
        <v>43</v>
      </c>
      <c r="Y201" s="699" cm="1">
        <f t="array" ref="Y201">INDEX($H201:$K201,0,MATCH(Y$200,$H$200:$K$200,0))*HLOOKUP(Y$199,$J$196:$R$197,2)</f>
        <v>0</v>
      </c>
      <c r="Z201" s="699" cm="1">
        <f t="array" ref="Z201">INDEX($H201:$K201,0,MATCH(Z$200,$H$200:$K$200,0))*HLOOKUP(Z$199,$J$196:$R$197,2)</f>
        <v>34</v>
      </c>
      <c r="AA201" s="699" cm="1">
        <f t="array" ref="AA201">INDEX($H201:$K201,0,MATCH(AA$200,$H$200:$K$200,0))*HLOOKUP(AA$199,$J$196:$R$197,2)</f>
        <v>0</v>
      </c>
      <c r="AB201" s="699" cm="1">
        <f t="array" ref="AB201">INDEX($H201:$K201,0,MATCH(AB$200,$H$200:$K$200,0))*HLOOKUP(AB$199,$J$196:$R$197,2)</f>
        <v>43</v>
      </c>
      <c r="AC201" s="699" cm="1">
        <f t="array" ref="AC201">INDEX($H201:$K201,0,MATCH(AC$200,$H$200:$K$200,0))*HLOOKUP(AC$199,$J$196:$R$197,2)</f>
        <v>0</v>
      </c>
      <c r="AD201" s="699" cm="1">
        <f t="array" ref="AD201">INDEX($H201:$K201,0,MATCH(AD$200,$H$200:$K$200,0))*HLOOKUP(AD$199,$J$196:$R$197,2)</f>
        <v>34</v>
      </c>
      <c r="AE201" s="699" cm="1">
        <f t="array" ref="AE201">INDEX($H201:$K201,0,MATCH(AE$200,$H$200:$K$200,0))*HLOOKUP(AE$199,$J$196:$R$197,2)</f>
        <v>0</v>
      </c>
      <c r="AF201" s="699" cm="1">
        <f t="array" ref="AF201">INDEX($H201:$K201,0,MATCH(AF$200,$H$200:$K$200,0))*HLOOKUP(AF$199,$J$196:$R$197,2)</f>
        <v>43</v>
      </c>
      <c r="AG201" s="699" cm="1">
        <f t="array" ref="AG201">INDEX($H201:$K201,0,MATCH(AG$200,$H$200:$K$200,0))*HLOOKUP(AG$199,$J$196:$R$197,2)</f>
        <v>0</v>
      </c>
      <c r="AH201" s="699" cm="1">
        <f t="array" ref="AH201">INDEX($H201:$K201,0,MATCH(AH$200,$H$200:$K$200,0))*HLOOKUP(AH$199,$J$196:$R$197,2)</f>
        <v>34</v>
      </c>
      <c r="AI201" s="699" cm="1">
        <f t="array" ref="AI201">INDEX($H201:$K201,0,MATCH(AI$200,$H$200:$K$200,0))*HLOOKUP(AI$199,$J$196:$R$197,2)</f>
        <v>0</v>
      </c>
      <c r="AJ201" s="699" cm="1">
        <f t="array" ref="AJ201">INDEX($H201:$K201,0,MATCH(AJ$200,$H$200:$K$200,0))*HLOOKUP(AJ$199,$J$196:$R$197,2)</f>
        <v>43</v>
      </c>
      <c r="AK201" s="699" cm="1">
        <f t="array" ref="AK201">INDEX($H201:$K201,0,MATCH(AK$200,$H$200:$K$200,0))*HLOOKUP(AK$199,$J$196:$R$197,2)</f>
        <v>0</v>
      </c>
      <c r="AL201" s="699" cm="1">
        <f t="array" ref="AL201">INDEX($H201:$K201,0,MATCH(AL$200,$H$200:$K$200,0))*HLOOKUP(AL$199,$J$196:$R$197,2)</f>
        <v>34</v>
      </c>
      <c r="AM201" s="699" cm="1">
        <f t="array" ref="AM201">INDEX($H201:$K201,0,MATCH(AM$200,$H$200:$K$200,0))*HLOOKUP(AM$199,$J$196:$R$197,2)</f>
        <v>0</v>
      </c>
      <c r="AN201" s="699" cm="1">
        <f t="array" ref="AN201">INDEX($H201:$K201,0,MATCH(AN$200,$H$200:$K$200,0))*HLOOKUP(AN$199,$J$196:$R$197,2)</f>
        <v>43</v>
      </c>
      <c r="AO201" s="699" cm="1">
        <f t="array" ref="AO201">INDEX($H201:$K201,0,MATCH(AO$200,$H$200:$K$200,0))*HLOOKUP(AO$199,$J$196:$R$197,2)</f>
        <v>0</v>
      </c>
      <c r="AP201" s="699" cm="1">
        <f t="array" ref="AP201">INDEX($H201:$K201,0,MATCH(AP$200,$H$200:$K$200,0))*HLOOKUP(AP$199,$J$196:$R$197,2)</f>
        <v>34</v>
      </c>
      <c r="AQ201" s="699" cm="1">
        <f t="array" ref="AQ201">INDEX($H201:$K201,0,MATCH(AQ$200,$H$200:$K$200,0))*HLOOKUP(AQ$199,$J$196:$R$197,2)</f>
        <v>0</v>
      </c>
      <c r="AR201" s="699" cm="1">
        <f t="array" ref="AR201">INDEX($H201:$K201,0,MATCH(AR$200,$H$200:$K$200,0))*HLOOKUP(AR$199,$J$196:$R$197,2)</f>
        <v>43</v>
      </c>
      <c r="AS201" s="699" cm="1">
        <f t="array" ref="AS201">INDEX($H201:$K201,0,MATCH(AS$200,$H$200:$K$200,0))*HLOOKUP(AS$199,$J$196:$R$197,2)</f>
        <v>0</v>
      </c>
      <c r="AT201" s="699" cm="1">
        <f t="array" ref="AT201">INDEX($H201:$K201,0,MATCH(AT$200,$H$200:$K$200,0))*HLOOKUP(AT$199,$J$196:$R$197,2)</f>
        <v>34</v>
      </c>
      <c r="AU201" s="699" cm="1">
        <f t="array" ref="AU201">INDEX($H201:$K201,0,MATCH(AU$200,$H$200:$K$200,0))*HLOOKUP(AU$199,$J$196:$R$197,2)</f>
        <v>0</v>
      </c>
      <c r="AV201" s="193"/>
      <c r="AW201" s="193"/>
      <c r="AX201" s="16"/>
      <c r="AY201" s="8"/>
      <c r="AZ201" s="8"/>
      <c r="BA201" s="8"/>
    </row>
    <row r="202" spans="1:53" ht="14.5" outlineLevel="1" x14ac:dyDescent="0.35">
      <c r="A202" s="6"/>
      <c r="B202" s="7"/>
      <c r="C202" s="17"/>
      <c r="D202" s="17"/>
      <c r="E202" s="17"/>
      <c r="F202" s="26"/>
      <c r="G202" s="26" t="str">
        <f t="shared" si="43"/>
        <v>GGGGAg1a2</v>
      </c>
      <c r="H202" s="229">
        <v>0</v>
      </c>
      <c r="I202" s="229">
        <v>0</v>
      </c>
      <c r="J202" s="229">
        <v>0</v>
      </c>
      <c r="K202" s="229">
        <v>0</v>
      </c>
      <c r="L202" s="699" cm="1">
        <f t="array" ref="L202">INDEX($H202:$K202,0,MATCH(L$200,$H$200:$K$200,0))*HLOOKUP(L$199,$J$196:$R$197,2)</f>
        <v>0</v>
      </c>
      <c r="M202" s="699" cm="1">
        <f t="array" ref="M202">INDEX($H202:$K202,0,MATCH(M$200,$H$200:$K$200,0))*HLOOKUP(M$199,$J$196:$R$197,2)</f>
        <v>0</v>
      </c>
      <c r="N202" s="699" cm="1">
        <f t="array" ref="N202">INDEX($H202:$K202,0,MATCH(N$200,$H$200:$K$200,0))*HLOOKUP(N$199,$J$196:$R$197,2)</f>
        <v>0</v>
      </c>
      <c r="O202" s="699" cm="1">
        <f t="array" ref="O202">INDEX($H202:$K202,0,MATCH(O$200,$H$200:$K$200,0))*HLOOKUP(O$199,$J$196:$R$197,2)</f>
        <v>0</v>
      </c>
      <c r="P202" s="699" cm="1">
        <f t="array" ref="P202">INDEX($H202:$K202,0,MATCH(P$200,$H$200:$K$200,0))*HLOOKUP(P$199,$J$196:$R$197,2)</f>
        <v>0</v>
      </c>
      <c r="Q202" s="699" cm="1">
        <f t="array" ref="Q202">INDEX($H202:$K202,0,MATCH(Q$200,$H$200:$K$200,0))*HLOOKUP(Q$199,$J$196:$R$197,2)</f>
        <v>0</v>
      </c>
      <c r="R202" s="699" cm="1">
        <f t="array" ref="R202">INDEX($H202:$K202,0,MATCH(R$200,$H$200:$K$200,0))*HLOOKUP(R$199,$J$196:$R$197,2)</f>
        <v>0</v>
      </c>
      <c r="S202" s="699" cm="1">
        <f t="array" ref="S202">INDEX($H202:$K202,0,MATCH(S$200,$H$200:$K$200,0))*HLOOKUP(S$199,$J$196:$R$197,2)</f>
        <v>0</v>
      </c>
      <c r="T202" s="699" cm="1">
        <f t="array" ref="T202">INDEX($H202:$K202,0,MATCH(T$200,$H$200:$K$200,0))*HLOOKUP(T$199,$J$196:$R$197,2)</f>
        <v>0</v>
      </c>
      <c r="U202" s="699" cm="1">
        <f t="array" ref="U202">INDEX($H202:$K202,0,MATCH(U$200,$H$200:$K$200,0))*HLOOKUP(U$199,$J$196:$R$197,2)</f>
        <v>0</v>
      </c>
      <c r="V202" s="699" cm="1">
        <f t="array" ref="V202">INDEX($H202:$K202,0,MATCH(V$200,$H$200:$K$200,0))*HLOOKUP(V$199,$J$196:$R$197,2)</f>
        <v>0</v>
      </c>
      <c r="W202" s="699" cm="1">
        <f t="array" ref="W202">INDEX($H202:$K202,0,MATCH(W$200,$H$200:$K$200,0))*HLOOKUP(W$199,$J$196:$R$197,2)</f>
        <v>0</v>
      </c>
      <c r="X202" s="699" cm="1">
        <f t="array" ref="X202">INDEX($H202:$K202,0,MATCH(X$200,$H$200:$K$200,0))*HLOOKUP(X$199,$J$196:$R$197,2)</f>
        <v>0</v>
      </c>
      <c r="Y202" s="699" cm="1">
        <f t="array" ref="Y202">INDEX($H202:$K202,0,MATCH(Y$200,$H$200:$K$200,0))*HLOOKUP(Y$199,$J$196:$R$197,2)</f>
        <v>0</v>
      </c>
      <c r="Z202" s="699" cm="1">
        <f t="array" ref="Z202">INDEX($H202:$K202,0,MATCH(Z$200,$H$200:$K$200,0))*HLOOKUP(Z$199,$J$196:$R$197,2)</f>
        <v>0</v>
      </c>
      <c r="AA202" s="699" cm="1">
        <f t="array" ref="AA202">INDEX($H202:$K202,0,MATCH(AA$200,$H$200:$K$200,0))*HLOOKUP(AA$199,$J$196:$R$197,2)</f>
        <v>0</v>
      </c>
      <c r="AB202" s="699" cm="1">
        <f t="array" ref="AB202">INDEX($H202:$K202,0,MATCH(AB$200,$H$200:$K$200,0))*HLOOKUP(AB$199,$J$196:$R$197,2)</f>
        <v>0</v>
      </c>
      <c r="AC202" s="699" cm="1">
        <f t="array" ref="AC202">INDEX($H202:$K202,0,MATCH(AC$200,$H$200:$K$200,0))*HLOOKUP(AC$199,$J$196:$R$197,2)</f>
        <v>0</v>
      </c>
      <c r="AD202" s="699" cm="1">
        <f t="array" ref="AD202">INDEX($H202:$K202,0,MATCH(AD$200,$H$200:$K$200,0))*HLOOKUP(AD$199,$J$196:$R$197,2)</f>
        <v>0</v>
      </c>
      <c r="AE202" s="699" cm="1">
        <f t="array" ref="AE202">INDEX($H202:$K202,0,MATCH(AE$200,$H$200:$K$200,0))*HLOOKUP(AE$199,$J$196:$R$197,2)</f>
        <v>0</v>
      </c>
      <c r="AF202" s="699" cm="1">
        <f t="array" ref="AF202">INDEX($H202:$K202,0,MATCH(AF$200,$H$200:$K$200,0))*HLOOKUP(AF$199,$J$196:$R$197,2)</f>
        <v>0</v>
      </c>
      <c r="AG202" s="699" cm="1">
        <f t="array" ref="AG202">INDEX($H202:$K202,0,MATCH(AG$200,$H$200:$K$200,0))*HLOOKUP(AG$199,$J$196:$R$197,2)</f>
        <v>0</v>
      </c>
      <c r="AH202" s="699" cm="1">
        <f t="array" ref="AH202">INDEX($H202:$K202,0,MATCH(AH$200,$H$200:$K$200,0))*HLOOKUP(AH$199,$J$196:$R$197,2)</f>
        <v>0</v>
      </c>
      <c r="AI202" s="699" cm="1">
        <f t="array" ref="AI202">INDEX($H202:$K202,0,MATCH(AI$200,$H$200:$K$200,0))*HLOOKUP(AI$199,$J$196:$R$197,2)</f>
        <v>0</v>
      </c>
      <c r="AJ202" s="699" cm="1">
        <f t="array" ref="AJ202">INDEX($H202:$K202,0,MATCH(AJ$200,$H$200:$K$200,0))*HLOOKUP(AJ$199,$J$196:$R$197,2)</f>
        <v>0</v>
      </c>
      <c r="AK202" s="699" cm="1">
        <f t="array" ref="AK202">INDEX($H202:$K202,0,MATCH(AK$200,$H$200:$K$200,0))*HLOOKUP(AK$199,$J$196:$R$197,2)</f>
        <v>0</v>
      </c>
      <c r="AL202" s="699" cm="1">
        <f t="array" ref="AL202">INDEX($H202:$K202,0,MATCH(AL$200,$H$200:$K$200,0))*HLOOKUP(AL$199,$J$196:$R$197,2)</f>
        <v>0</v>
      </c>
      <c r="AM202" s="699" cm="1">
        <f t="array" ref="AM202">INDEX($H202:$K202,0,MATCH(AM$200,$H$200:$K$200,0))*HLOOKUP(AM$199,$J$196:$R$197,2)</f>
        <v>0</v>
      </c>
      <c r="AN202" s="699" cm="1">
        <f t="array" ref="AN202">INDEX($H202:$K202,0,MATCH(AN$200,$H$200:$K$200,0))*HLOOKUP(AN$199,$J$196:$R$197,2)</f>
        <v>0</v>
      </c>
      <c r="AO202" s="699" cm="1">
        <f t="array" ref="AO202">INDEX($H202:$K202,0,MATCH(AO$200,$H$200:$K$200,0))*HLOOKUP(AO$199,$J$196:$R$197,2)</f>
        <v>0</v>
      </c>
      <c r="AP202" s="699" cm="1">
        <f t="array" ref="AP202">INDEX($H202:$K202,0,MATCH(AP$200,$H$200:$K$200,0))*HLOOKUP(AP$199,$J$196:$R$197,2)</f>
        <v>0</v>
      </c>
      <c r="AQ202" s="699" cm="1">
        <f t="array" ref="AQ202">INDEX($H202:$K202,0,MATCH(AQ$200,$H$200:$K$200,0))*HLOOKUP(AQ$199,$J$196:$R$197,2)</f>
        <v>0</v>
      </c>
      <c r="AR202" s="699" cm="1">
        <f t="array" ref="AR202">INDEX($H202:$K202,0,MATCH(AR$200,$H$200:$K$200,0))*HLOOKUP(AR$199,$J$196:$R$197,2)</f>
        <v>0</v>
      </c>
      <c r="AS202" s="699" cm="1">
        <f t="array" ref="AS202">INDEX($H202:$K202,0,MATCH(AS$200,$H$200:$K$200,0))*HLOOKUP(AS$199,$J$196:$R$197,2)</f>
        <v>0</v>
      </c>
      <c r="AT202" s="699" cm="1">
        <f t="array" ref="AT202">INDEX($H202:$K202,0,MATCH(AT$200,$H$200:$K$200,0))*HLOOKUP(AT$199,$J$196:$R$197,2)</f>
        <v>0</v>
      </c>
      <c r="AU202" s="699" cm="1">
        <f t="array" ref="AU202">INDEX($H202:$K202,0,MATCH(AU$200,$H$200:$K$200,0))*HLOOKUP(AU$199,$J$196:$R$197,2)</f>
        <v>0</v>
      </c>
      <c r="AV202" s="193"/>
      <c r="AW202" s="193"/>
      <c r="AX202" s="16"/>
      <c r="AY202" s="8"/>
      <c r="AZ202" s="8"/>
      <c r="BA202" s="8"/>
    </row>
    <row r="203" spans="1:53" ht="14.5" outlineLevel="1" x14ac:dyDescent="0.35">
      <c r="A203" s="6"/>
      <c r="B203" s="7"/>
      <c r="C203" s="17"/>
      <c r="D203" s="17"/>
      <c r="E203" s="17"/>
      <c r="F203" s="26"/>
      <c r="G203" s="26" t="str">
        <f t="shared" si="43"/>
        <v>GGGGSg1a2</v>
      </c>
      <c r="H203" s="229">
        <v>0</v>
      </c>
      <c r="I203" s="229">
        <v>0</v>
      </c>
      <c r="J203" s="229">
        <v>0</v>
      </c>
      <c r="K203" s="229">
        <v>0</v>
      </c>
      <c r="L203" s="699" cm="1">
        <f t="array" ref="L203">INDEX($H203:$K203,0,MATCH(L$200,$H$200:$K$200,0))*HLOOKUP(L$199,$J$196:$R$197,2)</f>
        <v>0</v>
      </c>
      <c r="M203" s="699" cm="1">
        <f t="array" ref="M203">INDEX($H203:$K203,0,MATCH(M$200,$H$200:$K$200,0))*HLOOKUP(M$199,$J$196:$R$197,2)</f>
        <v>0</v>
      </c>
      <c r="N203" s="699" cm="1">
        <f t="array" ref="N203">INDEX($H203:$K203,0,MATCH(N$200,$H$200:$K$200,0))*HLOOKUP(N$199,$J$196:$R$197,2)</f>
        <v>0</v>
      </c>
      <c r="O203" s="699" cm="1">
        <f t="array" ref="O203">INDEX($H203:$K203,0,MATCH(O$200,$H$200:$K$200,0))*HLOOKUP(O$199,$J$196:$R$197,2)</f>
        <v>0</v>
      </c>
      <c r="P203" s="699" cm="1">
        <f t="array" ref="P203">INDEX($H203:$K203,0,MATCH(P$200,$H$200:$K$200,0))*HLOOKUP(P$199,$J$196:$R$197,2)</f>
        <v>0</v>
      </c>
      <c r="Q203" s="699" cm="1">
        <f t="array" ref="Q203">INDEX($H203:$K203,0,MATCH(Q$200,$H$200:$K$200,0))*HLOOKUP(Q$199,$J$196:$R$197,2)</f>
        <v>0</v>
      </c>
      <c r="R203" s="699" cm="1">
        <f t="array" ref="R203">INDEX($H203:$K203,0,MATCH(R$200,$H$200:$K$200,0))*HLOOKUP(R$199,$J$196:$R$197,2)</f>
        <v>0</v>
      </c>
      <c r="S203" s="699" cm="1">
        <f t="array" ref="S203">INDEX($H203:$K203,0,MATCH(S$200,$H$200:$K$200,0))*HLOOKUP(S$199,$J$196:$R$197,2)</f>
        <v>0</v>
      </c>
      <c r="T203" s="699" cm="1">
        <f t="array" ref="T203">INDEX($H203:$K203,0,MATCH(T$200,$H$200:$K$200,0))*HLOOKUP(T$199,$J$196:$R$197,2)</f>
        <v>0</v>
      </c>
      <c r="U203" s="699" cm="1">
        <f t="array" ref="U203">INDEX($H203:$K203,0,MATCH(U$200,$H$200:$K$200,0))*HLOOKUP(U$199,$J$196:$R$197,2)</f>
        <v>0</v>
      </c>
      <c r="V203" s="699" cm="1">
        <f t="array" ref="V203">INDEX($H203:$K203,0,MATCH(V$200,$H$200:$K$200,0))*HLOOKUP(V$199,$J$196:$R$197,2)</f>
        <v>0</v>
      </c>
      <c r="W203" s="699" cm="1">
        <f t="array" ref="W203">INDEX($H203:$K203,0,MATCH(W$200,$H$200:$K$200,0))*HLOOKUP(W$199,$J$196:$R$197,2)</f>
        <v>0</v>
      </c>
      <c r="X203" s="699" cm="1">
        <f t="array" ref="X203">INDEX($H203:$K203,0,MATCH(X$200,$H$200:$K$200,0))*HLOOKUP(X$199,$J$196:$R$197,2)</f>
        <v>0</v>
      </c>
      <c r="Y203" s="699" cm="1">
        <f t="array" ref="Y203">INDEX($H203:$K203,0,MATCH(Y$200,$H$200:$K$200,0))*HLOOKUP(Y$199,$J$196:$R$197,2)</f>
        <v>0</v>
      </c>
      <c r="Z203" s="699" cm="1">
        <f t="array" ref="Z203">INDEX($H203:$K203,0,MATCH(Z$200,$H$200:$K$200,0))*HLOOKUP(Z$199,$J$196:$R$197,2)</f>
        <v>0</v>
      </c>
      <c r="AA203" s="699" cm="1">
        <f t="array" ref="AA203">INDEX($H203:$K203,0,MATCH(AA$200,$H$200:$K$200,0))*HLOOKUP(AA$199,$J$196:$R$197,2)</f>
        <v>0</v>
      </c>
      <c r="AB203" s="699" cm="1">
        <f t="array" ref="AB203">INDEX($H203:$K203,0,MATCH(AB$200,$H$200:$K$200,0))*HLOOKUP(AB$199,$J$196:$R$197,2)</f>
        <v>0</v>
      </c>
      <c r="AC203" s="699" cm="1">
        <f t="array" ref="AC203">INDEX($H203:$K203,0,MATCH(AC$200,$H$200:$K$200,0))*HLOOKUP(AC$199,$J$196:$R$197,2)</f>
        <v>0</v>
      </c>
      <c r="AD203" s="699" cm="1">
        <f t="array" ref="AD203">INDEX($H203:$K203,0,MATCH(AD$200,$H$200:$K$200,0))*HLOOKUP(AD$199,$J$196:$R$197,2)</f>
        <v>0</v>
      </c>
      <c r="AE203" s="699" cm="1">
        <f t="array" ref="AE203">INDEX($H203:$K203,0,MATCH(AE$200,$H$200:$K$200,0))*HLOOKUP(AE$199,$J$196:$R$197,2)</f>
        <v>0</v>
      </c>
      <c r="AF203" s="699" cm="1">
        <f t="array" ref="AF203">INDEX($H203:$K203,0,MATCH(AF$200,$H$200:$K$200,0))*HLOOKUP(AF$199,$J$196:$R$197,2)</f>
        <v>0</v>
      </c>
      <c r="AG203" s="699" cm="1">
        <f t="array" ref="AG203">INDEX($H203:$K203,0,MATCH(AG$200,$H$200:$K$200,0))*HLOOKUP(AG$199,$J$196:$R$197,2)</f>
        <v>0</v>
      </c>
      <c r="AH203" s="699" cm="1">
        <f t="array" ref="AH203">INDEX($H203:$K203,0,MATCH(AH$200,$H$200:$K$200,0))*HLOOKUP(AH$199,$J$196:$R$197,2)</f>
        <v>0</v>
      </c>
      <c r="AI203" s="699" cm="1">
        <f t="array" ref="AI203">INDEX($H203:$K203,0,MATCH(AI$200,$H$200:$K$200,0))*HLOOKUP(AI$199,$J$196:$R$197,2)</f>
        <v>0</v>
      </c>
      <c r="AJ203" s="699" cm="1">
        <f t="array" ref="AJ203">INDEX($H203:$K203,0,MATCH(AJ$200,$H$200:$K$200,0))*HLOOKUP(AJ$199,$J$196:$R$197,2)</f>
        <v>0</v>
      </c>
      <c r="AK203" s="699" cm="1">
        <f t="array" ref="AK203">INDEX($H203:$K203,0,MATCH(AK$200,$H$200:$K$200,0))*HLOOKUP(AK$199,$J$196:$R$197,2)</f>
        <v>0</v>
      </c>
      <c r="AL203" s="699" cm="1">
        <f t="array" ref="AL203">INDEX($H203:$K203,0,MATCH(AL$200,$H$200:$K$200,0))*HLOOKUP(AL$199,$J$196:$R$197,2)</f>
        <v>0</v>
      </c>
      <c r="AM203" s="699" cm="1">
        <f t="array" ref="AM203">INDEX($H203:$K203,0,MATCH(AM$200,$H$200:$K$200,0))*HLOOKUP(AM$199,$J$196:$R$197,2)</f>
        <v>0</v>
      </c>
      <c r="AN203" s="699" cm="1">
        <f t="array" ref="AN203">INDEX($H203:$K203,0,MATCH(AN$200,$H$200:$K$200,0))*HLOOKUP(AN$199,$J$196:$R$197,2)</f>
        <v>0</v>
      </c>
      <c r="AO203" s="699" cm="1">
        <f t="array" ref="AO203">INDEX($H203:$K203,0,MATCH(AO$200,$H$200:$K$200,0))*HLOOKUP(AO$199,$J$196:$R$197,2)</f>
        <v>0</v>
      </c>
      <c r="AP203" s="699" cm="1">
        <f t="array" ref="AP203">INDEX($H203:$K203,0,MATCH(AP$200,$H$200:$K$200,0))*HLOOKUP(AP$199,$J$196:$R$197,2)</f>
        <v>0</v>
      </c>
      <c r="AQ203" s="699" cm="1">
        <f t="array" ref="AQ203">INDEX($H203:$K203,0,MATCH(AQ$200,$H$200:$K$200,0))*HLOOKUP(AQ$199,$J$196:$R$197,2)</f>
        <v>0</v>
      </c>
      <c r="AR203" s="699" cm="1">
        <f t="array" ref="AR203">INDEX($H203:$K203,0,MATCH(AR$200,$H$200:$K$200,0))*HLOOKUP(AR$199,$J$196:$R$197,2)</f>
        <v>0</v>
      </c>
      <c r="AS203" s="699" cm="1">
        <f t="array" ref="AS203">INDEX($H203:$K203,0,MATCH(AS$200,$H$200:$K$200,0))*HLOOKUP(AS$199,$J$196:$R$197,2)</f>
        <v>0</v>
      </c>
      <c r="AT203" s="699" cm="1">
        <f t="array" ref="AT203">INDEX($H203:$K203,0,MATCH(AT$200,$H$200:$K$200,0))*HLOOKUP(AT$199,$J$196:$R$197,2)</f>
        <v>0</v>
      </c>
      <c r="AU203" s="699" cm="1">
        <f t="array" ref="AU203">INDEX($H203:$K203,0,MATCH(AU$200,$H$200:$K$200,0))*HLOOKUP(AU$199,$J$196:$R$197,2)</f>
        <v>0</v>
      </c>
      <c r="AV203" s="193"/>
      <c r="AW203" s="193"/>
      <c r="AX203" s="16"/>
      <c r="AY203" s="8"/>
      <c r="AZ203" s="8"/>
      <c r="BA203" s="8"/>
    </row>
    <row r="204" spans="1:53" ht="14.5" outlineLevel="1" x14ac:dyDescent="0.35">
      <c r="A204" s="6"/>
      <c r="B204" s="7"/>
      <c r="C204" s="17"/>
      <c r="D204" s="17"/>
      <c r="E204" s="17"/>
      <c r="F204" s="26"/>
      <c r="G204" s="26" t="str">
        <f t="shared" si="43"/>
        <v>GGGAg2Na2</v>
      </c>
      <c r="H204" s="229">
        <v>0</v>
      </c>
      <c r="I204" s="229">
        <v>0</v>
      </c>
      <c r="J204" s="229">
        <v>0</v>
      </c>
      <c r="K204" s="229">
        <v>0</v>
      </c>
      <c r="L204" s="699" cm="1">
        <f t="array" ref="L204">INDEX($H204:$K204,0,MATCH(L$200,$H$200:$K$200,0))*HLOOKUP(L$199,$J$196:$R$197,2)</f>
        <v>0</v>
      </c>
      <c r="M204" s="699" cm="1">
        <f t="array" ref="M204">INDEX($H204:$K204,0,MATCH(M$200,$H$200:$K$200,0))*HLOOKUP(M$199,$J$196:$R$197,2)</f>
        <v>0</v>
      </c>
      <c r="N204" s="699" cm="1">
        <f t="array" ref="N204">INDEX($H204:$K204,0,MATCH(N$200,$H$200:$K$200,0))*HLOOKUP(N$199,$J$196:$R$197,2)</f>
        <v>0</v>
      </c>
      <c r="O204" s="699" cm="1">
        <f t="array" ref="O204">INDEX($H204:$K204,0,MATCH(O$200,$H$200:$K$200,0))*HLOOKUP(O$199,$J$196:$R$197,2)</f>
        <v>0</v>
      </c>
      <c r="P204" s="699" cm="1">
        <f t="array" ref="P204">INDEX($H204:$K204,0,MATCH(P$200,$H$200:$K$200,0))*HLOOKUP(P$199,$J$196:$R$197,2)</f>
        <v>0</v>
      </c>
      <c r="Q204" s="699" cm="1">
        <f t="array" ref="Q204">INDEX($H204:$K204,0,MATCH(Q$200,$H$200:$K$200,0))*HLOOKUP(Q$199,$J$196:$R$197,2)</f>
        <v>0</v>
      </c>
      <c r="R204" s="699" cm="1">
        <f t="array" ref="R204">INDEX($H204:$K204,0,MATCH(R$200,$H$200:$K$200,0))*HLOOKUP(R$199,$J$196:$R$197,2)</f>
        <v>0</v>
      </c>
      <c r="S204" s="699" cm="1">
        <f t="array" ref="S204">INDEX($H204:$K204,0,MATCH(S$200,$H$200:$K$200,0))*HLOOKUP(S$199,$J$196:$R$197,2)</f>
        <v>0</v>
      </c>
      <c r="T204" s="699" cm="1">
        <f t="array" ref="T204">INDEX($H204:$K204,0,MATCH(T$200,$H$200:$K$200,0))*HLOOKUP(T$199,$J$196:$R$197,2)</f>
        <v>0</v>
      </c>
      <c r="U204" s="699" cm="1">
        <f t="array" ref="U204">INDEX($H204:$K204,0,MATCH(U$200,$H$200:$K$200,0))*HLOOKUP(U$199,$J$196:$R$197,2)</f>
        <v>0</v>
      </c>
      <c r="V204" s="699" cm="1">
        <f t="array" ref="V204">INDEX($H204:$K204,0,MATCH(V$200,$H$200:$K$200,0))*HLOOKUP(V$199,$J$196:$R$197,2)</f>
        <v>0</v>
      </c>
      <c r="W204" s="699" cm="1">
        <f t="array" ref="W204">INDEX($H204:$K204,0,MATCH(W$200,$H$200:$K$200,0))*HLOOKUP(W$199,$J$196:$R$197,2)</f>
        <v>0</v>
      </c>
      <c r="X204" s="699" cm="1">
        <f t="array" ref="X204">INDEX($H204:$K204,0,MATCH(X$200,$H$200:$K$200,0))*HLOOKUP(X$199,$J$196:$R$197,2)</f>
        <v>0</v>
      </c>
      <c r="Y204" s="699" cm="1">
        <f t="array" ref="Y204">INDEX($H204:$K204,0,MATCH(Y$200,$H$200:$K$200,0))*HLOOKUP(Y$199,$J$196:$R$197,2)</f>
        <v>0</v>
      </c>
      <c r="Z204" s="699" cm="1">
        <f t="array" ref="Z204">INDEX($H204:$K204,0,MATCH(Z$200,$H$200:$K$200,0))*HLOOKUP(Z$199,$J$196:$R$197,2)</f>
        <v>0</v>
      </c>
      <c r="AA204" s="699" cm="1">
        <f t="array" ref="AA204">INDEX($H204:$K204,0,MATCH(AA$200,$H$200:$K$200,0))*HLOOKUP(AA$199,$J$196:$R$197,2)</f>
        <v>0</v>
      </c>
      <c r="AB204" s="699" cm="1">
        <f t="array" ref="AB204">INDEX($H204:$K204,0,MATCH(AB$200,$H$200:$K$200,0))*HLOOKUP(AB$199,$J$196:$R$197,2)</f>
        <v>0</v>
      </c>
      <c r="AC204" s="699" cm="1">
        <f t="array" ref="AC204">INDEX($H204:$K204,0,MATCH(AC$200,$H$200:$K$200,0))*HLOOKUP(AC$199,$J$196:$R$197,2)</f>
        <v>0</v>
      </c>
      <c r="AD204" s="699" cm="1">
        <f t="array" ref="AD204">INDEX($H204:$K204,0,MATCH(AD$200,$H$200:$K$200,0))*HLOOKUP(AD$199,$J$196:$R$197,2)</f>
        <v>0</v>
      </c>
      <c r="AE204" s="699" cm="1">
        <f t="array" ref="AE204">INDEX($H204:$K204,0,MATCH(AE$200,$H$200:$K$200,0))*HLOOKUP(AE$199,$J$196:$R$197,2)</f>
        <v>0</v>
      </c>
      <c r="AF204" s="699" cm="1">
        <f t="array" ref="AF204">INDEX($H204:$K204,0,MATCH(AF$200,$H$200:$K$200,0))*HLOOKUP(AF$199,$J$196:$R$197,2)</f>
        <v>0</v>
      </c>
      <c r="AG204" s="699" cm="1">
        <f t="array" ref="AG204">INDEX($H204:$K204,0,MATCH(AG$200,$H$200:$K$200,0))*HLOOKUP(AG$199,$J$196:$R$197,2)</f>
        <v>0</v>
      </c>
      <c r="AH204" s="699" cm="1">
        <f t="array" ref="AH204">INDEX($H204:$K204,0,MATCH(AH$200,$H$200:$K$200,0))*HLOOKUP(AH$199,$J$196:$R$197,2)</f>
        <v>0</v>
      </c>
      <c r="AI204" s="699" cm="1">
        <f t="array" ref="AI204">INDEX($H204:$K204,0,MATCH(AI$200,$H$200:$K$200,0))*HLOOKUP(AI$199,$J$196:$R$197,2)</f>
        <v>0</v>
      </c>
      <c r="AJ204" s="699" cm="1">
        <f t="array" ref="AJ204">INDEX($H204:$K204,0,MATCH(AJ$200,$H$200:$K$200,0))*HLOOKUP(AJ$199,$J$196:$R$197,2)</f>
        <v>0</v>
      </c>
      <c r="AK204" s="699" cm="1">
        <f t="array" ref="AK204">INDEX($H204:$K204,0,MATCH(AK$200,$H$200:$K$200,0))*HLOOKUP(AK$199,$J$196:$R$197,2)</f>
        <v>0</v>
      </c>
      <c r="AL204" s="699" cm="1">
        <f t="array" ref="AL204">INDEX($H204:$K204,0,MATCH(AL$200,$H$200:$K$200,0))*HLOOKUP(AL$199,$J$196:$R$197,2)</f>
        <v>0</v>
      </c>
      <c r="AM204" s="699" cm="1">
        <f t="array" ref="AM204">INDEX($H204:$K204,0,MATCH(AM$200,$H$200:$K$200,0))*HLOOKUP(AM$199,$J$196:$R$197,2)</f>
        <v>0</v>
      </c>
      <c r="AN204" s="699" cm="1">
        <f t="array" ref="AN204">INDEX($H204:$K204,0,MATCH(AN$200,$H$200:$K$200,0))*HLOOKUP(AN$199,$J$196:$R$197,2)</f>
        <v>0</v>
      </c>
      <c r="AO204" s="699" cm="1">
        <f t="array" ref="AO204">INDEX($H204:$K204,0,MATCH(AO$200,$H$200:$K$200,0))*HLOOKUP(AO$199,$J$196:$R$197,2)</f>
        <v>0</v>
      </c>
      <c r="AP204" s="699" cm="1">
        <f t="array" ref="AP204">INDEX($H204:$K204,0,MATCH(AP$200,$H$200:$K$200,0))*HLOOKUP(AP$199,$J$196:$R$197,2)</f>
        <v>0</v>
      </c>
      <c r="AQ204" s="699" cm="1">
        <f t="array" ref="AQ204">INDEX($H204:$K204,0,MATCH(AQ$200,$H$200:$K$200,0))*HLOOKUP(AQ$199,$J$196:$R$197,2)</f>
        <v>0</v>
      </c>
      <c r="AR204" s="699" cm="1">
        <f t="array" ref="AR204">INDEX($H204:$K204,0,MATCH(AR$200,$H$200:$K$200,0))*HLOOKUP(AR$199,$J$196:$R$197,2)</f>
        <v>0</v>
      </c>
      <c r="AS204" s="699" cm="1">
        <f t="array" ref="AS204">INDEX($H204:$K204,0,MATCH(AS$200,$H$200:$K$200,0))*HLOOKUP(AS$199,$J$196:$R$197,2)</f>
        <v>0</v>
      </c>
      <c r="AT204" s="699" cm="1">
        <f t="array" ref="AT204">INDEX($H204:$K204,0,MATCH(AT$200,$H$200:$K$200,0))*HLOOKUP(AT$199,$J$196:$R$197,2)</f>
        <v>0</v>
      </c>
      <c r="AU204" s="699" cm="1">
        <f t="array" ref="AU204">INDEX($H204:$K204,0,MATCH(AU$200,$H$200:$K$200,0))*HLOOKUP(AU$199,$J$196:$R$197,2)</f>
        <v>0</v>
      </c>
      <c r="AV204" s="193"/>
      <c r="AW204" s="193"/>
      <c r="AX204" s="16"/>
      <c r="AY204" s="8"/>
      <c r="AZ204" s="8"/>
      <c r="BA204" s="8"/>
    </row>
    <row r="205" spans="1:53" ht="14.5" outlineLevel="1" x14ac:dyDescent="0.35">
      <c r="A205" s="6"/>
      <c r="B205" s="7"/>
      <c r="C205" s="17"/>
      <c r="D205" s="17"/>
      <c r="E205" s="17"/>
      <c r="F205" s="26"/>
      <c r="G205" s="26" t="str">
        <f t="shared" si="43"/>
        <v>GGGAg2Ea2</v>
      </c>
      <c r="H205" s="229">
        <v>0</v>
      </c>
      <c r="I205" s="229">
        <v>0</v>
      </c>
      <c r="J205" s="229">
        <v>0</v>
      </c>
      <c r="K205" s="229">
        <v>0</v>
      </c>
      <c r="L205" s="699" cm="1">
        <f t="array" ref="L205">INDEX($H205:$K205,0,MATCH(L$200,$H$200:$K$200,0))*HLOOKUP(L$199,$J$196:$R$197,2)</f>
        <v>0</v>
      </c>
      <c r="M205" s="699" cm="1">
        <f t="array" ref="M205">INDEX($H205:$K205,0,MATCH(M$200,$H$200:$K$200,0))*HLOOKUP(M$199,$J$196:$R$197,2)</f>
        <v>0</v>
      </c>
      <c r="N205" s="699" cm="1">
        <f t="array" ref="N205">INDEX($H205:$K205,0,MATCH(N$200,$H$200:$K$200,0))*HLOOKUP(N$199,$J$196:$R$197,2)</f>
        <v>0</v>
      </c>
      <c r="O205" s="699" cm="1">
        <f t="array" ref="O205">INDEX($H205:$K205,0,MATCH(O$200,$H$200:$K$200,0))*HLOOKUP(O$199,$J$196:$R$197,2)</f>
        <v>0</v>
      </c>
      <c r="P205" s="699" cm="1">
        <f t="array" ref="P205">INDEX($H205:$K205,0,MATCH(P$200,$H$200:$K$200,0))*HLOOKUP(P$199,$J$196:$R$197,2)</f>
        <v>0</v>
      </c>
      <c r="Q205" s="699" cm="1">
        <f t="array" ref="Q205">INDEX($H205:$K205,0,MATCH(Q$200,$H$200:$K$200,0))*HLOOKUP(Q$199,$J$196:$R$197,2)</f>
        <v>0</v>
      </c>
      <c r="R205" s="699" cm="1">
        <f t="array" ref="R205">INDEX($H205:$K205,0,MATCH(R$200,$H$200:$K$200,0))*HLOOKUP(R$199,$J$196:$R$197,2)</f>
        <v>0</v>
      </c>
      <c r="S205" s="699" cm="1">
        <f t="array" ref="S205">INDEX($H205:$K205,0,MATCH(S$200,$H$200:$K$200,0))*HLOOKUP(S$199,$J$196:$R$197,2)</f>
        <v>0</v>
      </c>
      <c r="T205" s="699" cm="1">
        <f t="array" ref="T205">INDEX($H205:$K205,0,MATCH(T$200,$H$200:$K$200,0))*HLOOKUP(T$199,$J$196:$R$197,2)</f>
        <v>0</v>
      </c>
      <c r="U205" s="699" cm="1">
        <f t="array" ref="U205">INDEX($H205:$K205,0,MATCH(U$200,$H$200:$K$200,0))*HLOOKUP(U$199,$J$196:$R$197,2)</f>
        <v>0</v>
      </c>
      <c r="V205" s="699" cm="1">
        <f t="array" ref="V205">INDEX($H205:$K205,0,MATCH(V$200,$H$200:$K$200,0))*HLOOKUP(V$199,$J$196:$R$197,2)</f>
        <v>0</v>
      </c>
      <c r="W205" s="699" cm="1">
        <f t="array" ref="W205">INDEX($H205:$K205,0,MATCH(W$200,$H$200:$K$200,0))*HLOOKUP(W$199,$J$196:$R$197,2)</f>
        <v>0</v>
      </c>
      <c r="X205" s="699" cm="1">
        <f t="array" ref="X205">INDEX($H205:$K205,0,MATCH(X$200,$H$200:$K$200,0))*HLOOKUP(X$199,$J$196:$R$197,2)</f>
        <v>0</v>
      </c>
      <c r="Y205" s="699" cm="1">
        <f t="array" ref="Y205">INDEX($H205:$K205,0,MATCH(Y$200,$H$200:$K$200,0))*HLOOKUP(Y$199,$J$196:$R$197,2)</f>
        <v>0</v>
      </c>
      <c r="Z205" s="699" cm="1">
        <f t="array" ref="Z205">INDEX($H205:$K205,0,MATCH(Z$200,$H$200:$K$200,0))*HLOOKUP(Z$199,$J$196:$R$197,2)</f>
        <v>0</v>
      </c>
      <c r="AA205" s="699" cm="1">
        <f t="array" ref="AA205">INDEX($H205:$K205,0,MATCH(AA$200,$H$200:$K$200,0))*HLOOKUP(AA$199,$J$196:$R$197,2)</f>
        <v>0</v>
      </c>
      <c r="AB205" s="699" cm="1">
        <f t="array" ref="AB205">INDEX($H205:$K205,0,MATCH(AB$200,$H$200:$K$200,0))*HLOOKUP(AB$199,$J$196:$R$197,2)</f>
        <v>0</v>
      </c>
      <c r="AC205" s="699" cm="1">
        <f t="array" ref="AC205">INDEX($H205:$K205,0,MATCH(AC$200,$H$200:$K$200,0))*HLOOKUP(AC$199,$J$196:$R$197,2)</f>
        <v>0</v>
      </c>
      <c r="AD205" s="699" cm="1">
        <f t="array" ref="AD205">INDEX($H205:$K205,0,MATCH(AD$200,$H$200:$K$200,0))*HLOOKUP(AD$199,$J$196:$R$197,2)</f>
        <v>0</v>
      </c>
      <c r="AE205" s="699" cm="1">
        <f t="array" ref="AE205">INDEX($H205:$K205,0,MATCH(AE$200,$H$200:$K$200,0))*HLOOKUP(AE$199,$J$196:$R$197,2)</f>
        <v>0</v>
      </c>
      <c r="AF205" s="699" cm="1">
        <f t="array" ref="AF205">INDEX($H205:$K205,0,MATCH(AF$200,$H$200:$K$200,0))*HLOOKUP(AF$199,$J$196:$R$197,2)</f>
        <v>0</v>
      </c>
      <c r="AG205" s="699" cm="1">
        <f t="array" ref="AG205">INDEX($H205:$K205,0,MATCH(AG$200,$H$200:$K$200,0))*HLOOKUP(AG$199,$J$196:$R$197,2)</f>
        <v>0</v>
      </c>
      <c r="AH205" s="699" cm="1">
        <f t="array" ref="AH205">INDEX($H205:$K205,0,MATCH(AH$200,$H$200:$K$200,0))*HLOOKUP(AH$199,$J$196:$R$197,2)</f>
        <v>0</v>
      </c>
      <c r="AI205" s="699" cm="1">
        <f t="array" ref="AI205">INDEX($H205:$K205,0,MATCH(AI$200,$H$200:$K$200,0))*HLOOKUP(AI$199,$J$196:$R$197,2)</f>
        <v>0</v>
      </c>
      <c r="AJ205" s="699" cm="1">
        <f t="array" ref="AJ205">INDEX($H205:$K205,0,MATCH(AJ$200,$H$200:$K$200,0))*HLOOKUP(AJ$199,$J$196:$R$197,2)</f>
        <v>0</v>
      </c>
      <c r="AK205" s="699" cm="1">
        <f t="array" ref="AK205">INDEX($H205:$K205,0,MATCH(AK$200,$H$200:$K$200,0))*HLOOKUP(AK$199,$J$196:$R$197,2)</f>
        <v>0</v>
      </c>
      <c r="AL205" s="699" cm="1">
        <f t="array" ref="AL205">INDEX($H205:$K205,0,MATCH(AL$200,$H$200:$K$200,0))*HLOOKUP(AL$199,$J$196:$R$197,2)</f>
        <v>0</v>
      </c>
      <c r="AM205" s="699" cm="1">
        <f t="array" ref="AM205">INDEX($H205:$K205,0,MATCH(AM$200,$H$200:$K$200,0))*HLOOKUP(AM$199,$J$196:$R$197,2)</f>
        <v>0</v>
      </c>
      <c r="AN205" s="699" cm="1">
        <f t="array" ref="AN205">INDEX($H205:$K205,0,MATCH(AN$200,$H$200:$K$200,0))*HLOOKUP(AN$199,$J$196:$R$197,2)</f>
        <v>0</v>
      </c>
      <c r="AO205" s="699" cm="1">
        <f t="array" ref="AO205">INDEX($H205:$K205,0,MATCH(AO$200,$H$200:$K$200,0))*HLOOKUP(AO$199,$J$196:$R$197,2)</f>
        <v>0</v>
      </c>
      <c r="AP205" s="699" cm="1">
        <f t="array" ref="AP205">INDEX($H205:$K205,0,MATCH(AP$200,$H$200:$K$200,0))*HLOOKUP(AP$199,$J$196:$R$197,2)</f>
        <v>0</v>
      </c>
      <c r="AQ205" s="699" cm="1">
        <f t="array" ref="AQ205">INDEX($H205:$K205,0,MATCH(AQ$200,$H$200:$K$200,0))*HLOOKUP(AQ$199,$J$196:$R$197,2)</f>
        <v>0</v>
      </c>
      <c r="AR205" s="699" cm="1">
        <f t="array" ref="AR205">INDEX($H205:$K205,0,MATCH(AR$200,$H$200:$K$200,0))*HLOOKUP(AR$199,$J$196:$R$197,2)</f>
        <v>0</v>
      </c>
      <c r="AS205" s="699" cm="1">
        <f t="array" ref="AS205">INDEX($H205:$K205,0,MATCH(AS$200,$H$200:$K$200,0))*HLOOKUP(AS$199,$J$196:$R$197,2)</f>
        <v>0</v>
      </c>
      <c r="AT205" s="699" cm="1">
        <f t="array" ref="AT205">INDEX($H205:$K205,0,MATCH(AT$200,$H$200:$K$200,0))*HLOOKUP(AT$199,$J$196:$R$197,2)</f>
        <v>0</v>
      </c>
      <c r="AU205" s="699" cm="1">
        <f t="array" ref="AU205">INDEX($H205:$K205,0,MATCH(AU$200,$H$200:$K$200,0))*HLOOKUP(AU$199,$J$196:$R$197,2)</f>
        <v>0</v>
      </c>
      <c r="AV205" s="193"/>
      <c r="AW205" s="193"/>
      <c r="AX205" s="16"/>
      <c r="AY205" s="8"/>
      <c r="AZ205" s="8"/>
      <c r="BA205" s="8"/>
    </row>
    <row r="206" spans="1:53" ht="14.5" outlineLevel="1" x14ac:dyDescent="0.35">
      <c r="A206" s="6"/>
      <c r="B206" s="7"/>
      <c r="C206" s="17"/>
      <c r="D206" s="17"/>
      <c r="E206" s="17"/>
      <c r="F206" s="26"/>
      <c r="G206" s="26" t="str">
        <f t="shared" si="43"/>
        <v>GGGAg2OFa2</v>
      </c>
      <c r="H206" s="229">
        <v>0</v>
      </c>
      <c r="I206" s="229">
        <v>0</v>
      </c>
      <c r="J206" s="229">
        <v>0</v>
      </c>
      <c r="K206" s="229">
        <v>0</v>
      </c>
      <c r="L206" s="699" cm="1">
        <f t="array" ref="L206">INDEX($H206:$K206,0,MATCH(L$200,$H$200:$K$200,0))*HLOOKUP(L$199,$J$196:$R$197,2)</f>
        <v>0</v>
      </c>
      <c r="M206" s="699" cm="1">
        <f t="array" ref="M206">INDEX($H206:$K206,0,MATCH(M$200,$H$200:$K$200,0))*HLOOKUP(M$199,$J$196:$R$197,2)</f>
        <v>0</v>
      </c>
      <c r="N206" s="699" cm="1">
        <f t="array" ref="N206">INDEX($H206:$K206,0,MATCH(N$200,$H$200:$K$200,0))*HLOOKUP(N$199,$J$196:$R$197,2)</f>
        <v>0</v>
      </c>
      <c r="O206" s="699" cm="1">
        <f t="array" ref="O206">INDEX($H206:$K206,0,MATCH(O$200,$H$200:$K$200,0))*HLOOKUP(O$199,$J$196:$R$197,2)</f>
        <v>0</v>
      </c>
      <c r="P206" s="699" cm="1">
        <f t="array" ref="P206">INDEX($H206:$K206,0,MATCH(P$200,$H$200:$K$200,0))*HLOOKUP(P$199,$J$196:$R$197,2)</f>
        <v>0</v>
      </c>
      <c r="Q206" s="699" cm="1">
        <f t="array" ref="Q206">INDEX($H206:$K206,0,MATCH(Q$200,$H$200:$K$200,0))*HLOOKUP(Q$199,$J$196:$R$197,2)</f>
        <v>0</v>
      </c>
      <c r="R206" s="699" cm="1">
        <f t="array" ref="R206">INDEX($H206:$K206,0,MATCH(R$200,$H$200:$K$200,0))*HLOOKUP(R$199,$J$196:$R$197,2)</f>
        <v>0</v>
      </c>
      <c r="S206" s="699" cm="1">
        <f t="array" ref="S206">INDEX($H206:$K206,0,MATCH(S$200,$H$200:$K$200,0))*HLOOKUP(S$199,$J$196:$R$197,2)</f>
        <v>0</v>
      </c>
      <c r="T206" s="699" cm="1">
        <f t="array" ref="T206">INDEX($H206:$K206,0,MATCH(T$200,$H$200:$K$200,0))*HLOOKUP(T$199,$J$196:$R$197,2)</f>
        <v>0</v>
      </c>
      <c r="U206" s="699" cm="1">
        <f t="array" ref="U206">INDEX($H206:$K206,0,MATCH(U$200,$H$200:$K$200,0))*HLOOKUP(U$199,$J$196:$R$197,2)</f>
        <v>0</v>
      </c>
      <c r="V206" s="699" cm="1">
        <f t="array" ref="V206">INDEX($H206:$K206,0,MATCH(V$200,$H$200:$K$200,0))*HLOOKUP(V$199,$J$196:$R$197,2)</f>
        <v>0</v>
      </c>
      <c r="W206" s="699" cm="1">
        <f t="array" ref="W206">INDEX($H206:$K206,0,MATCH(W$200,$H$200:$K$200,0))*HLOOKUP(W$199,$J$196:$R$197,2)</f>
        <v>0</v>
      </c>
      <c r="X206" s="699" cm="1">
        <f t="array" ref="X206">INDEX($H206:$K206,0,MATCH(X$200,$H$200:$K$200,0))*HLOOKUP(X$199,$J$196:$R$197,2)</f>
        <v>0</v>
      </c>
      <c r="Y206" s="699" cm="1">
        <f t="array" ref="Y206">INDEX($H206:$K206,0,MATCH(Y$200,$H$200:$K$200,0))*HLOOKUP(Y$199,$J$196:$R$197,2)</f>
        <v>0</v>
      </c>
      <c r="Z206" s="699" cm="1">
        <f t="array" ref="Z206">INDEX($H206:$K206,0,MATCH(Z$200,$H$200:$K$200,0))*HLOOKUP(Z$199,$J$196:$R$197,2)</f>
        <v>0</v>
      </c>
      <c r="AA206" s="699" cm="1">
        <f t="array" ref="AA206">INDEX($H206:$K206,0,MATCH(AA$200,$H$200:$K$200,0))*HLOOKUP(AA$199,$J$196:$R$197,2)</f>
        <v>0</v>
      </c>
      <c r="AB206" s="699" cm="1">
        <f t="array" ref="AB206">INDEX($H206:$K206,0,MATCH(AB$200,$H$200:$K$200,0))*HLOOKUP(AB$199,$J$196:$R$197,2)</f>
        <v>0</v>
      </c>
      <c r="AC206" s="699" cm="1">
        <f t="array" ref="AC206">INDEX($H206:$K206,0,MATCH(AC$200,$H$200:$K$200,0))*HLOOKUP(AC$199,$J$196:$R$197,2)</f>
        <v>0</v>
      </c>
      <c r="AD206" s="699" cm="1">
        <f t="array" ref="AD206">INDEX($H206:$K206,0,MATCH(AD$200,$H$200:$K$200,0))*HLOOKUP(AD$199,$J$196:$R$197,2)</f>
        <v>0</v>
      </c>
      <c r="AE206" s="699" cm="1">
        <f t="array" ref="AE206">INDEX($H206:$K206,0,MATCH(AE$200,$H$200:$K$200,0))*HLOOKUP(AE$199,$J$196:$R$197,2)</f>
        <v>0</v>
      </c>
      <c r="AF206" s="699" cm="1">
        <f t="array" ref="AF206">INDEX($H206:$K206,0,MATCH(AF$200,$H$200:$K$200,0))*HLOOKUP(AF$199,$J$196:$R$197,2)</f>
        <v>0</v>
      </c>
      <c r="AG206" s="699" cm="1">
        <f t="array" ref="AG206">INDEX($H206:$K206,0,MATCH(AG$200,$H$200:$K$200,0))*HLOOKUP(AG$199,$J$196:$R$197,2)</f>
        <v>0</v>
      </c>
      <c r="AH206" s="699" cm="1">
        <f t="array" ref="AH206">INDEX($H206:$K206,0,MATCH(AH$200,$H$200:$K$200,0))*HLOOKUP(AH$199,$J$196:$R$197,2)</f>
        <v>0</v>
      </c>
      <c r="AI206" s="699" cm="1">
        <f t="array" ref="AI206">INDEX($H206:$K206,0,MATCH(AI$200,$H$200:$K$200,0))*HLOOKUP(AI$199,$J$196:$R$197,2)</f>
        <v>0</v>
      </c>
      <c r="AJ206" s="699" cm="1">
        <f t="array" ref="AJ206">INDEX($H206:$K206,0,MATCH(AJ$200,$H$200:$K$200,0))*HLOOKUP(AJ$199,$J$196:$R$197,2)</f>
        <v>0</v>
      </c>
      <c r="AK206" s="699" cm="1">
        <f t="array" ref="AK206">INDEX($H206:$K206,0,MATCH(AK$200,$H$200:$K$200,0))*HLOOKUP(AK$199,$J$196:$R$197,2)</f>
        <v>0</v>
      </c>
      <c r="AL206" s="699" cm="1">
        <f t="array" ref="AL206">INDEX($H206:$K206,0,MATCH(AL$200,$H$200:$K$200,0))*HLOOKUP(AL$199,$J$196:$R$197,2)</f>
        <v>0</v>
      </c>
      <c r="AM206" s="699" cm="1">
        <f t="array" ref="AM206">INDEX($H206:$K206,0,MATCH(AM$200,$H$200:$K$200,0))*HLOOKUP(AM$199,$J$196:$R$197,2)</f>
        <v>0</v>
      </c>
      <c r="AN206" s="699" cm="1">
        <f t="array" ref="AN206">INDEX($H206:$K206,0,MATCH(AN$200,$H$200:$K$200,0))*HLOOKUP(AN$199,$J$196:$R$197,2)</f>
        <v>0</v>
      </c>
      <c r="AO206" s="699" cm="1">
        <f t="array" ref="AO206">INDEX($H206:$K206,0,MATCH(AO$200,$H$200:$K$200,0))*HLOOKUP(AO$199,$J$196:$R$197,2)</f>
        <v>0</v>
      </c>
      <c r="AP206" s="699" cm="1">
        <f t="array" ref="AP206">INDEX($H206:$K206,0,MATCH(AP$200,$H$200:$K$200,0))*HLOOKUP(AP$199,$J$196:$R$197,2)</f>
        <v>0</v>
      </c>
      <c r="AQ206" s="699" cm="1">
        <f t="array" ref="AQ206">INDEX($H206:$K206,0,MATCH(AQ$200,$H$200:$K$200,0))*HLOOKUP(AQ$199,$J$196:$R$197,2)</f>
        <v>0</v>
      </c>
      <c r="AR206" s="699" cm="1">
        <f t="array" ref="AR206">INDEX($H206:$K206,0,MATCH(AR$200,$H$200:$K$200,0))*HLOOKUP(AR$199,$J$196:$R$197,2)</f>
        <v>0</v>
      </c>
      <c r="AS206" s="699" cm="1">
        <f t="array" ref="AS206">INDEX($H206:$K206,0,MATCH(AS$200,$H$200:$K$200,0))*HLOOKUP(AS$199,$J$196:$R$197,2)</f>
        <v>0</v>
      </c>
      <c r="AT206" s="699" cm="1">
        <f t="array" ref="AT206">INDEX($H206:$K206,0,MATCH(AT$200,$H$200:$K$200,0))*HLOOKUP(AT$199,$J$196:$R$197,2)</f>
        <v>0</v>
      </c>
      <c r="AU206" s="699" cm="1">
        <f t="array" ref="AU206">INDEX($H206:$K206,0,MATCH(AU$200,$H$200:$K$200,0))*HLOOKUP(AU$199,$J$196:$R$197,2)</f>
        <v>0</v>
      </c>
      <c r="AV206" s="193"/>
      <c r="AW206" s="193"/>
      <c r="AX206" s="16"/>
      <c r="AY206" s="8"/>
      <c r="AZ206" s="8"/>
      <c r="BA206" s="8"/>
    </row>
    <row r="207" spans="1:53" ht="14.5" outlineLevel="1" x14ac:dyDescent="0.35">
      <c r="A207" s="6"/>
      <c r="B207" s="7"/>
      <c r="C207" s="17"/>
      <c r="D207" s="17"/>
      <c r="E207" s="17"/>
      <c r="F207" s="26"/>
      <c r="G207" s="26" t="str">
        <f t="shared" si="43"/>
        <v>GGGC1Na2</v>
      </c>
      <c r="H207" s="229">
        <v>0</v>
      </c>
      <c r="I207" s="229">
        <v>0</v>
      </c>
      <c r="J207" s="229">
        <v>0</v>
      </c>
      <c r="K207" s="229">
        <v>0</v>
      </c>
      <c r="L207" s="699" cm="1">
        <f t="array" ref="L207">INDEX($H207:$K207,0,MATCH(L$200,$H$200:$K$200,0))*HLOOKUP(L$199,$J$196:$R$197,2)</f>
        <v>0</v>
      </c>
      <c r="M207" s="699" cm="1">
        <f t="array" ref="M207">INDEX($H207:$K207,0,MATCH(M$200,$H$200:$K$200,0))*HLOOKUP(M$199,$J$196:$R$197,2)</f>
        <v>0</v>
      </c>
      <c r="N207" s="699" cm="1">
        <f t="array" ref="N207">INDEX($H207:$K207,0,MATCH(N$200,$H$200:$K$200,0))*HLOOKUP(N$199,$J$196:$R$197,2)</f>
        <v>0</v>
      </c>
      <c r="O207" s="699" cm="1">
        <f t="array" ref="O207">INDEX($H207:$K207,0,MATCH(O$200,$H$200:$K$200,0))*HLOOKUP(O$199,$J$196:$R$197,2)</f>
        <v>0</v>
      </c>
      <c r="P207" s="699" cm="1">
        <f t="array" ref="P207">INDEX($H207:$K207,0,MATCH(P$200,$H$200:$K$200,0))*HLOOKUP(P$199,$J$196:$R$197,2)</f>
        <v>0</v>
      </c>
      <c r="Q207" s="699" cm="1">
        <f t="array" ref="Q207">INDEX($H207:$K207,0,MATCH(Q$200,$H$200:$K$200,0))*HLOOKUP(Q$199,$J$196:$R$197,2)</f>
        <v>0</v>
      </c>
      <c r="R207" s="699" cm="1">
        <f t="array" ref="R207">INDEX($H207:$K207,0,MATCH(R$200,$H$200:$K$200,0))*HLOOKUP(R$199,$J$196:$R$197,2)</f>
        <v>0</v>
      </c>
      <c r="S207" s="699" cm="1">
        <f t="array" ref="S207">INDEX($H207:$K207,0,MATCH(S$200,$H$200:$K$200,0))*HLOOKUP(S$199,$J$196:$R$197,2)</f>
        <v>0</v>
      </c>
      <c r="T207" s="699" cm="1">
        <f t="array" ref="T207">INDEX($H207:$K207,0,MATCH(T$200,$H$200:$K$200,0))*HLOOKUP(T$199,$J$196:$R$197,2)</f>
        <v>0</v>
      </c>
      <c r="U207" s="699" cm="1">
        <f t="array" ref="U207">INDEX($H207:$K207,0,MATCH(U$200,$H$200:$K$200,0))*HLOOKUP(U$199,$J$196:$R$197,2)</f>
        <v>0</v>
      </c>
      <c r="V207" s="699" cm="1">
        <f t="array" ref="V207">INDEX($H207:$K207,0,MATCH(V$200,$H$200:$K$200,0))*HLOOKUP(V$199,$J$196:$R$197,2)</f>
        <v>0</v>
      </c>
      <c r="W207" s="699" cm="1">
        <f t="array" ref="W207">INDEX($H207:$K207,0,MATCH(W$200,$H$200:$K$200,0))*HLOOKUP(W$199,$J$196:$R$197,2)</f>
        <v>0</v>
      </c>
      <c r="X207" s="699" cm="1">
        <f t="array" ref="X207">INDEX($H207:$K207,0,MATCH(X$200,$H$200:$K$200,0))*HLOOKUP(X$199,$J$196:$R$197,2)</f>
        <v>0</v>
      </c>
      <c r="Y207" s="699" cm="1">
        <f t="array" ref="Y207">INDEX($H207:$K207,0,MATCH(Y$200,$H$200:$K$200,0))*HLOOKUP(Y$199,$J$196:$R$197,2)</f>
        <v>0</v>
      </c>
      <c r="Z207" s="699" cm="1">
        <f t="array" ref="Z207">INDEX($H207:$K207,0,MATCH(Z$200,$H$200:$K$200,0))*HLOOKUP(Z$199,$J$196:$R$197,2)</f>
        <v>0</v>
      </c>
      <c r="AA207" s="699" cm="1">
        <f t="array" ref="AA207">INDEX($H207:$K207,0,MATCH(AA$200,$H$200:$K$200,0))*HLOOKUP(AA$199,$J$196:$R$197,2)</f>
        <v>0</v>
      </c>
      <c r="AB207" s="699" cm="1">
        <f t="array" ref="AB207">INDEX($H207:$K207,0,MATCH(AB$200,$H$200:$K$200,0))*HLOOKUP(AB$199,$J$196:$R$197,2)</f>
        <v>0</v>
      </c>
      <c r="AC207" s="699" cm="1">
        <f t="array" ref="AC207">INDEX($H207:$K207,0,MATCH(AC$200,$H$200:$K$200,0))*HLOOKUP(AC$199,$J$196:$R$197,2)</f>
        <v>0</v>
      </c>
      <c r="AD207" s="699" cm="1">
        <f t="array" ref="AD207">INDEX($H207:$K207,0,MATCH(AD$200,$H$200:$K$200,0))*HLOOKUP(AD$199,$J$196:$R$197,2)</f>
        <v>0</v>
      </c>
      <c r="AE207" s="699" cm="1">
        <f t="array" ref="AE207">INDEX($H207:$K207,0,MATCH(AE$200,$H$200:$K$200,0))*HLOOKUP(AE$199,$J$196:$R$197,2)</f>
        <v>0</v>
      </c>
      <c r="AF207" s="699" cm="1">
        <f t="array" ref="AF207">INDEX($H207:$K207,0,MATCH(AF$200,$H$200:$K$200,0))*HLOOKUP(AF$199,$J$196:$R$197,2)</f>
        <v>0</v>
      </c>
      <c r="AG207" s="699" cm="1">
        <f t="array" ref="AG207">INDEX($H207:$K207,0,MATCH(AG$200,$H$200:$K$200,0))*HLOOKUP(AG$199,$J$196:$R$197,2)</f>
        <v>0</v>
      </c>
      <c r="AH207" s="699" cm="1">
        <f t="array" ref="AH207">INDEX($H207:$K207,0,MATCH(AH$200,$H$200:$K$200,0))*HLOOKUP(AH$199,$J$196:$R$197,2)</f>
        <v>0</v>
      </c>
      <c r="AI207" s="699" cm="1">
        <f t="array" ref="AI207">INDEX($H207:$K207,0,MATCH(AI$200,$H$200:$K$200,0))*HLOOKUP(AI$199,$J$196:$R$197,2)</f>
        <v>0</v>
      </c>
      <c r="AJ207" s="699" cm="1">
        <f t="array" ref="AJ207">INDEX($H207:$K207,0,MATCH(AJ$200,$H$200:$K$200,0))*HLOOKUP(AJ$199,$J$196:$R$197,2)</f>
        <v>0</v>
      </c>
      <c r="AK207" s="699" cm="1">
        <f t="array" ref="AK207">INDEX($H207:$K207,0,MATCH(AK$200,$H$200:$K$200,0))*HLOOKUP(AK$199,$J$196:$R$197,2)</f>
        <v>0</v>
      </c>
      <c r="AL207" s="699" cm="1">
        <f t="array" ref="AL207">INDEX($H207:$K207,0,MATCH(AL$200,$H$200:$K$200,0))*HLOOKUP(AL$199,$J$196:$R$197,2)</f>
        <v>0</v>
      </c>
      <c r="AM207" s="699" cm="1">
        <f t="array" ref="AM207">INDEX($H207:$K207,0,MATCH(AM$200,$H$200:$K$200,0))*HLOOKUP(AM$199,$J$196:$R$197,2)</f>
        <v>0</v>
      </c>
      <c r="AN207" s="699" cm="1">
        <f t="array" ref="AN207">INDEX($H207:$K207,0,MATCH(AN$200,$H$200:$K$200,0))*HLOOKUP(AN$199,$J$196:$R$197,2)</f>
        <v>0</v>
      </c>
      <c r="AO207" s="699" cm="1">
        <f t="array" ref="AO207">INDEX($H207:$K207,0,MATCH(AO$200,$H$200:$K$200,0))*HLOOKUP(AO$199,$J$196:$R$197,2)</f>
        <v>0</v>
      </c>
      <c r="AP207" s="699" cm="1">
        <f t="array" ref="AP207">INDEX($H207:$K207,0,MATCH(AP$200,$H$200:$K$200,0))*HLOOKUP(AP$199,$J$196:$R$197,2)</f>
        <v>0</v>
      </c>
      <c r="AQ207" s="699" cm="1">
        <f t="array" ref="AQ207">INDEX($H207:$K207,0,MATCH(AQ$200,$H$200:$K$200,0))*HLOOKUP(AQ$199,$J$196:$R$197,2)</f>
        <v>0</v>
      </c>
      <c r="AR207" s="699" cm="1">
        <f t="array" ref="AR207">INDEX($H207:$K207,0,MATCH(AR$200,$H$200:$K$200,0))*HLOOKUP(AR$199,$J$196:$R$197,2)</f>
        <v>0</v>
      </c>
      <c r="AS207" s="699" cm="1">
        <f t="array" ref="AS207">INDEX($H207:$K207,0,MATCH(AS$200,$H$200:$K$200,0))*HLOOKUP(AS$199,$J$196:$R$197,2)</f>
        <v>0</v>
      </c>
      <c r="AT207" s="699" cm="1">
        <f t="array" ref="AT207">INDEX($H207:$K207,0,MATCH(AT$200,$H$200:$K$200,0))*HLOOKUP(AT$199,$J$196:$R$197,2)</f>
        <v>0</v>
      </c>
      <c r="AU207" s="699" cm="1">
        <f t="array" ref="AU207">INDEX($H207:$K207,0,MATCH(AU$200,$H$200:$K$200,0))*HLOOKUP(AU$199,$J$196:$R$197,2)</f>
        <v>0</v>
      </c>
      <c r="AV207" s="193"/>
      <c r="AW207" s="193"/>
      <c r="AX207" s="16"/>
      <c r="AY207" s="8"/>
      <c r="AZ207" s="8"/>
      <c r="BA207" s="8"/>
    </row>
    <row r="208" spans="1:53" ht="14.5" outlineLevel="1" x14ac:dyDescent="0.35">
      <c r="A208" s="6"/>
      <c r="B208" s="7"/>
      <c r="C208" s="17"/>
      <c r="D208" s="17"/>
      <c r="E208" s="17"/>
      <c r="F208" s="26"/>
      <c r="G208" s="26" t="str">
        <f t="shared" si="43"/>
        <v>GGGC1Ea2</v>
      </c>
      <c r="H208" s="229">
        <v>0</v>
      </c>
      <c r="I208" s="229">
        <v>0</v>
      </c>
      <c r="J208" s="229">
        <v>0</v>
      </c>
      <c r="K208" s="229">
        <v>0</v>
      </c>
      <c r="L208" s="699" cm="1">
        <f t="array" ref="L208">INDEX($H208:$K208,0,MATCH(L$200,$H$200:$K$200,0))*HLOOKUP(L$199,$J$196:$R$197,2)</f>
        <v>0</v>
      </c>
      <c r="M208" s="699" cm="1">
        <f t="array" ref="M208">INDEX($H208:$K208,0,MATCH(M$200,$H$200:$K$200,0))*HLOOKUP(M$199,$J$196:$R$197,2)</f>
        <v>0</v>
      </c>
      <c r="N208" s="699" cm="1">
        <f t="array" ref="N208">INDEX($H208:$K208,0,MATCH(N$200,$H$200:$K$200,0))*HLOOKUP(N$199,$J$196:$R$197,2)</f>
        <v>0</v>
      </c>
      <c r="O208" s="699" cm="1">
        <f t="array" ref="O208">INDEX($H208:$K208,0,MATCH(O$200,$H$200:$K$200,0))*HLOOKUP(O$199,$J$196:$R$197,2)</f>
        <v>0</v>
      </c>
      <c r="P208" s="699" cm="1">
        <f t="array" ref="P208">INDEX($H208:$K208,0,MATCH(P$200,$H$200:$K$200,0))*HLOOKUP(P$199,$J$196:$R$197,2)</f>
        <v>0</v>
      </c>
      <c r="Q208" s="699" cm="1">
        <f t="array" ref="Q208">INDEX($H208:$K208,0,MATCH(Q$200,$H$200:$K$200,0))*HLOOKUP(Q$199,$J$196:$R$197,2)</f>
        <v>0</v>
      </c>
      <c r="R208" s="699" cm="1">
        <f t="array" ref="R208">INDEX($H208:$K208,0,MATCH(R$200,$H$200:$K$200,0))*HLOOKUP(R$199,$J$196:$R$197,2)</f>
        <v>0</v>
      </c>
      <c r="S208" s="699" cm="1">
        <f t="array" ref="S208">INDEX($H208:$K208,0,MATCH(S$200,$H$200:$K$200,0))*HLOOKUP(S$199,$J$196:$R$197,2)</f>
        <v>0</v>
      </c>
      <c r="T208" s="699" cm="1">
        <f t="array" ref="T208">INDEX($H208:$K208,0,MATCH(T$200,$H$200:$K$200,0))*HLOOKUP(T$199,$J$196:$R$197,2)</f>
        <v>0</v>
      </c>
      <c r="U208" s="699" cm="1">
        <f t="array" ref="U208">INDEX($H208:$K208,0,MATCH(U$200,$H$200:$K$200,0))*HLOOKUP(U$199,$J$196:$R$197,2)</f>
        <v>0</v>
      </c>
      <c r="V208" s="699" cm="1">
        <f t="array" ref="V208">INDEX($H208:$K208,0,MATCH(V$200,$H$200:$K$200,0))*HLOOKUP(V$199,$J$196:$R$197,2)</f>
        <v>0</v>
      </c>
      <c r="W208" s="699" cm="1">
        <f t="array" ref="W208">INDEX($H208:$K208,0,MATCH(W$200,$H$200:$K$200,0))*HLOOKUP(W$199,$J$196:$R$197,2)</f>
        <v>0</v>
      </c>
      <c r="X208" s="699" cm="1">
        <f t="array" ref="X208">INDEX($H208:$K208,0,MATCH(X$200,$H$200:$K$200,0))*HLOOKUP(X$199,$J$196:$R$197,2)</f>
        <v>0</v>
      </c>
      <c r="Y208" s="699" cm="1">
        <f t="array" ref="Y208">INDEX($H208:$K208,0,MATCH(Y$200,$H$200:$K$200,0))*HLOOKUP(Y$199,$J$196:$R$197,2)</f>
        <v>0</v>
      </c>
      <c r="Z208" s="699" cm="1">
        <f t="array" ref="Z208">INDEX($H208:$K208,0,MATCH(Z$200,$H$200:$K$200,0))*HLOOKUP(Z$199,$J$196:$R$197,2)</f>
        <v>0</v>
      </c>
      <c r="AA208" s="699" cm="1">
        <f t="array" ref="AA208">INDEX($H208:$K208,0,MATCH(AA$200,$H$200:$K$200,0))*HLOOKUP(AA$199,$J$196:$R$197,2)</f>
        <v>0</v>
      </c>
      <c r="AB208" s="699" cm="1">
        <f t="array" ref="AB208">INDEX($H208:$K208,0,MATCH(AB$200,$H$200:$K$200,0))*HLOOKUP(AB$199,$J$196:$R$197,2)</f>
        <v>0</v>
      </c>
      <c r="AC208" s="699" cm="1">
        <f t="array" ref="AC208">INDEX($H208:$K208,0,MATCH(AC$200,$H$200:$K$200,0))*HLOOKUP(AC$199,$J$196:$R$197,2)</f>
        <v>0</v>
      </c>
      <c r="AD208" s="699" cm="1">
        <f t="array" ref="AD208">INDEX($H208:$K208,0,MATCH(AD$200,$H$200:$K$200,0))*HLOOKUP(AD$199,$J$196:$R$197,2)</f>
        <v>0</v>
      </c>
      <c r="AE208" s="699" cm="1">
        <f t="array" ref="AE208">INDEX($H208:$K208,0,MATCH(AE$200,$H$200:$K$200,0))*HLOOKUP(AE$199,$J$196:$R$197,2)</f>
        <v>0</v>
      </c>
      <c r="AF208" s="699" cm="1">
        <f t="array" ref="AF208">INDEX($H208:$K208,0,MATCH(AF$200,$H$200:$K$200,0))*HLOOKUP(AF$199,$J$196:$R$197,2)</f>
        <v>0</v>
      </c>
      <c r="AG208" s="699" cm="1">
        <f t="array" ref="AG208">INDEX($H208:$K208,0,MATCH(AG$200,$H$200:$K$200,0))*HLOOKUP(AG$199,$J$196:$R$197,2)</f>
        <v>0</v>
      </c>
      <c r="AH208" s="699" cm="1">
        <f t="array" ref="AH208">INDEX($H208:$K208,0,MATCH(AH$200,$H$200:$K$200,0))*HLOOKUP(AH$199,$J$196:$R$197,2)</f>
        <v>0</v>
      </c>
      <c r="AI208" s="699" cm="1">
        <f t="array" ref="AI208">INDEX($H208:$K208,0,MATCH(AI$200,$H$200:$K$200,0))*HLOOKUP(AI$199,$J$196:$R$197,2)</f>
        <v>0</v>
      </c>
      <c r="AJ208" s="699" cm="1">
        <f t="array" ref="AJ208">INDEX($H208:$K208,0,MATCH(AJ$200,$H$200:$K$200,0))*HLOOKUP(AJ$199,$J$196:$R$197,2)</f>
        <v>0</v>
      </c>
      <c r="AK208" s="699" cm="1">
        <f t="array" ref="AK208">INDEX($H208:$K208,0,MATCH(AK$200,$H$200:$K$200,0))*HLOOKUP(AK$199,$J$196:$R$197,2)</f>
        <v>0</v>
      </c>
      <c r="AL208" s="699" cm="1">
        <f t="array" ref="AL208">INDEX($H208:$K208,0,MATCH(AL$200,$H$200:$K$200,0))*HLOOKUP(AL$199,$J$196:$R$197,2)</f>
        <v>0</v>
      </c>
      <c r="AM208" s="699" cm="1">
        <f t="array" ref="AM208">INDEX($H208:$K208,0,MATCH(AM$200,$H$200:$K$200,0))*HLOOKUP(AM$199,$J$196:$R$197,2)</f>
        <v>0</v>
      </c>
      <c r="AN208" s="699" cm="1">
        <f t="array" ref="AN208">INDEX($H208:$K208,0,MATCH(AN$200,$H$200:$K$200,0))*HLOOKUP(AN$199,$J$196:$R$197,2)</f>
        <v>0</v>
      </c>
      <c r="AO208" s="699" cm="1">
        <f t="array" ref="AO208">INDEX($H208:$K208,0,MATCH(AO$200,$H$200:$K$200,0))*HLOOKUP(AO$199,$J$196:$R$197,2)</f>
        <v>0</v>
      </c>
      <c r="AP208" s="699" cm="1">
        <f t="array" ref="AP208">INDEX($H208:$K208,0,MATCH(AP$200,$H$200:$K$200,0))*HLOOKUP(AP$199,$J$196:$R$197,2)</f>
        <v>0</v>
      </c>
      <c r="AQ208" s="699" cm="1">
        <f t="array" ref="AQ208">INDEX($H208:$K208,0,MATCH(AQ$200,$H$200:$K$200,0))*HLOOKUP(AQ$199,$J$196:$R$197,2)</f>
        <v>0</v>
      </c>
      <c r="AR208" s="699" cm="1">
        <f t="array" ref="AR208">INDEX($H208:$K208,0,MATCH(AR$200,$H$200:$K$200,0))*HLOOKUP(AR$199,$J$196:$R$197,2)</f>
        <v>0</v>
      </c>
      <c r="AS208" s="699" cm="1">
        <f t="array" ref="AS208">INDEX($H208:$K208,0,MATCH(AS$200,$H$200:$K$200,0))*HLOOKUP(AS$199,$J$196:$R$197,2)</f>
        <v>0</v>
      </c>
      <c r="AT208" s="699" cm="1">
        <f t="array" ref="AT208">INDEX($H208:$K208,0,MATCH(AT$200,$H$200:$K$200,0))*HLOOKUP(AT$199,$J$196:$R$197,2)</f>
        <v>0</v>
      </c>
      <c r="AU208" s="699" cm="1">
        <f t="array" ref="AU208">INDEX($H208:$K208,0,MATCH(AU$200,$H$200:$K$200,0))*HLOOKUP(AU$199,$J$196:$R$197,2)</f>
        <v>0</v>
      </c>
      <c r="AV208" s="193"/>
      <c r="AW208" s="193"/>
      <c r="AX208" s="16"/>
      <c r="AY208" s="8"/>
      <c r="AZ208" s="8"/>
      <c r="BA208" s="8"/>
    </row>
    <row r="209" spans="1:53" ht="14.5" outlineLevel="1" x14ac:dyDescent="0.35">
      <c r="A209" s="6"/>
      <c r="B209" s="7"/>
      <c r="C209" s="17"/>
      <c r="D209" s="17"/>
      <c r="E209" s="17"/>
      <c r="F209" s="26"/>
      <c r="G209" s="26" t="str">
        <f t="shared" si="43"/>
        <v>GGGC1Pa2</v>
      </c>
      <c r="H209" s="229">
        <v>0</v>
      </c>
      <c r="I209" s="229">
        <v>0</v>
      </c>
      <c r="J209" s="229">
        <v>0</v>
      </c>
      <c r="K209" s="229">
        <v>0</v>
      </c>
      <c r="L209" s="699" cm="1">
        <f t="array" ref="L209">INDEX($H209:$K209,0,MATCH(L$200,$H$200:$K$200,0))*HLOOKUP(L$199,$J$196:$R$197,2)</f>
        <v>0</v>
      </c>
      <c r="M209" s="699" cm="1">
        <f t="array" ref="M209">INDEX($H209:$K209,0,MATCH(M$200,$H$200:$K$200,0))*HLOOKUP(M$199,$J$196:$R$197,2)</f>
        <v>0</v>
      </c>
      <c r="N209" s="699" cm="1">
        <f t="array" ref="N209">INDEX($H209:$K209,0,MATCH(N$200,$H$200:$K$200,0))*HLOOKUP(N$199,$J$196:$R$197,2)</f>
        <v>0</v>
      </c>
      <c r="O209" s="699" cm="1">
        <f t="array" ref="O209">INDEX($H209:$K209,0,MATCH(O$200,$H$200:$K$200,0))*HLOOKUP(O$199,$J$196:$R$197,2)</f>
        <v>0</v>
      </c>
      <c r="P209" s="699" cm="1">
        <f t="array" ref="P209">INDEX($H209:$K209,0,MATCH(P$200,$H$200:$K$200,0))*HLOOKUP(P$199,$J$196:$R$197,2)</f>
        <v>0</v>
      </c>
      <c r="Q209" s="699" cm="1">
        <f t="array" ref="Q209">INDEX($H209:$K209,0,MATCH(Q$200,$H$200:$K$200,0))*HLOOKUP(Q$199,$J$196:$R$197,2)</f>
        <v>0</v>
      </c>
      <c r="R209" s="699" cm="1">
        <f t="array" ref="R209">INDEX($H209:$K209,0,MATCH(R$200,$H$200:$K$200,0))*HLOOKUP(R$199,$J$196:$R$197,2)</f>
        <v>0</v>
      </c>
      <c r="S209" s="699" cm="1">
        <f t="array" ref="S209">INDEX($H209:$K209,0,MATCH(S$200,$H$200:$K$200,0))*HLOOKUP(S$199,$J$196:$R$197,2)</f>
        <v>0</v>
      </c>
      <c r="T209" s="699" cm="1">
        <f t="array" ref="T209">INDEX($H209:$K209,0,MATCH(T$200,$H$200:$K$200,0))*HLOOKUP(T$199,$J$196:$R$197,2)</f>
        <v>0</v>
      </c>
      <c r="U209" s="699" cm="1">
        <f t="array" ref="U209">INDEX($H209:$K209,0,MATCH(U$200,$H$200:$K$200,0))*HLOOKUP(U$199,$J$196:$R$197,2)</f>
        <v>0</v>
      </c>
      <c r="V209" s="699" cm="1">
        <f t="array" ref="V209">INDEX($H209:$K209,0,MATCH(V$200,$H$200:$K$200,0))*HLOOKUP(V$199,$J$196:$R$197,2)</f>
        <v>0</v>
      </c>
      <c r="W209" s="699" cm="1">
        <f t="array" ref="W209">INDEX($H209:$K209,0,MATCH(W$200,$H$200:$K$200,0))*HLOOKUP(W$199,$J$196:$R$197,2)</f>
        <v>0</v>
      </c>
      <c r="X209" s="699" cm="1">
        <f t="array" ref="X209">INDEX($H209:$K209,0,MATCH(X$200,$H$200:$K$200,0))*HLOOKUP(X$199,$J$196:$R$197,2)</f>
        <v>0</v>
      </c>
      <c r="Y209" s="699" cm="1">
        <f t="array" ref="Y209">INDEX($H209:$K209,0,MATCH(Y$200,$H$200:$K$200,0))*HLOOKUP(Y$199,$J$196:$R$197,2)</f>
        <v>0</v>
      </c>
      <c r="Z209" s="699" cm="1">
        <f t="array" ref="Z209">INDEX($H209:$K209,0,MATCH(Z$200,$H$200:$K$200,0))*HLOOKUP(Z$199,$J$196:$R$197,2)</f>
        <v>0</v>
      </c>
      <c r="AA209" s="699" cm="1">
        <f t="array" ref="AA209">INDEX($H209:$K209,0,MATCH(AA$200,$H$200:$K$200,0))*HLOOKUP(AA$199,$J$196:$R$197,2)</f>
        <v>0</v>
      </c>
      <c r="AB209" s="699" cm="1">
        <f t="array" ref="AB209">INDEX($H209:$K209,0,MATCH(AB$200,$H$200:$K$200,0))*HLOOKUP(AB$199,$J$196:$R$197,2)</f>
        <v>0</v>
      </c>
      <c r="AC209" s="699" cm="1">
        <f t="array" ref="AC209">INDEX($H209:$K209,0,MATCH(AC$200,$H$200:$K$200,0))*HLOOKUP(AC$199,$J$196:$R$197,2)</f>
        <v>0</v>
      </c>
      <c r="AD209" s="699" cm="1">
        <f t="array" ref="AD209">INDEX($H209:$K209,0,MATCH(AD$200,$H$200:$K$200,0))*HLOOKUP(AD$199,$J$196:$R$197,2)</f>
        <v>0</v>
      </c>
      <c r="AE209" s="699" cm="1">
        <f t="array" ref="AE209">INDEX($H209:$K209,0,MATCH(AE$200,$H$200:$K$200,0))*HLOOKUP(AE$199,$J$196:$R$197,2)</f>
        <v>0</v>
      </c>
      <c r="AF209" s="699" cm="1">
        <f t="array" ref="AF209">INDEX($H209:$K209,0,MATCH(AF$200,$H$200:$K$200,0))*HLOOKUP(AF$199,$J$196:$R$197,2)</f>
        <v>0</v>
      </c>
      <c r="AG209" s="699" cm="1">
        <f t="array" ref="AG209">INDEX($H209:$K209,0,MATCH(AG$200,$H$200:$K$200,0))*HLOOKUP(AG$199,$J$196:$R$197,2)</f>
        <v>0</v>
      </c>
      <c r="AH209" s="699" cm="1">
        <f t="array" ref="AH209">INDEX($H209:$K209,0,MATCH(AH$200,$H$200:$K$200,0))*HLOOKUP(AH$199,$J$196:$R$197,2)</f>
        <v>0</v>
      </c>
      <c r="AI209" s="699" cm="1">
        <f t="array" ref="AI209">INDEX($H209:$K209,0,MATCH(AI$200,$H$200:$K$200,0))*HLOOKUP(AI$199,$J$196:$R$197,2)</f>
        <v>0</v>
      </c>
      <c r="AJ209" s="699" cm="1">
        <f t="array" ref="AJ209">INDEX($H209:$K209,0,MATCH(AJ$200,$H$200:$K$200,0))*HLOOKUP(AJ$199,$J$196:$R$197,2)</f>
        <v>0</v>
      </c>
      <c r="AK209" s="699" cm="1">
        <f t="array" ref="AK209">INDEX($H209:$K209,0,MATCH(AK$200,$H$200:$K$200,0))*HLOOKUP(AK$199,$J$196:$R$197,2)</f>
        <v>0</v>
      </c>
      <c r="AL209" s="699" cm="1">
        <f t="array" ref="AL209">INDEX($H209:$K209,0,MATCH(AL$200,$H$200:$K$200,0))*HLOOKUP(AL$199,$J$196:$R$197,2)</f>
        <v>0</v>
      </c>
      <c r="AM209" s="699" cm="1">
        <f t="array" ref="AM209">INDEX($H209:$K209,0,MATCH(AM$200,$H$200:$K$200,0))*HLOOKUP(AM$199,$J$196:$R$197,2)</f>
        <v>0</v>
      </c>
      <c r="AN209" s="699" cm="1">
        <f t="array" ref="AN209">INDEX($H209:$K209,0,MATCH(AN$200,$H$200:$K$200,0))*HLOOKUP(AN$199,$J$196:$R$197,2)</f>
        <v>0</v>
      </c>
      <c r="AO209" s="699" cm="1">
        <f t="array" ref="AO209">INDEX($H209:$K209,0,MATCH(AO$200,$H$200:$K$200,0))*HLOOKUP(AO$199,$J$196:$R$197,2)</f>
        <v>0</v>
      </c>
      <c r="AP209" s="699" cm="1">
        <f t="array" ref="AP209">INDEX($H209:$K209,0,MATCH(AP$200,$H$200:$K$200,0))*HLOOKUP(AP$199,$J$196:$R$197,2)</f>
        <v>0</v>
      </c>
      <c r="AQ209" s="699" cm="1">
        <f t="array" ref="AQ209">INDEX($H209:$K209,0,MATCH(AQ$200,$H$200:$K$200,0))*HLOOKUP(AQ$199,$J$196:$R$197,2)</f>
        <v>0</v>
      </c>
      <c r="AR209" s="699" cm="1">
        <f t="array" ref="AR209">INDEX($H209:$K209,0,MATCH(AR$200,$H$200:$K$200,0))*HLOOKUP(AR$199,$J$196:$R$197,2)</f>
        <v>0</v>
      </c>
      <c r="AS209" s="699" cm="1">
        <f t="array" ref="AS209">INDEX($H209:$K209,0,MATCH(AS$200,$H$200:$K$200,0))*HLOOKUP(AS$199,$J$196:$R$197,2)</f>
        <v>0</v>
      </c>
      <c r="AT209" s="699" cm="1">
        <f t="array" ref="AT209">INDEX($H209:$K209,0,MATCH(AT$200,$H$200:$K$200,0))*HLOOKUP(AT$199,$J$196:$R$197,2)</f>
        <v>0</v>
      </c>
      <c r="AU209" s="699" cm="1">
        <f t="array" ref="AU209">INDEX($H209:$K209,0,MATCH(AU$200,$H$200:$K$200,0))*HLOOKUP(AU$199,$J$196:$R$197,2)</f>
        <v>0</v>
      </c>
      <c r="AV209" s="193"/>
      <c r="AW209" s="193"/>
      <c r="AX209" s="16"/>
      <c r="AY209" s="8"/>
      <c r="AZ209" s="8"/>
      <c r="BA209" s="8"/>
    </row>
    <row r="210" spans="1:53" ht="14.5" outlineLevel="1" x14ac:dyDescent="0.35">
      <c r="A210" s="6"/>
      <c r="B210" s="7"/>
      <c r="C210" s="17"/>
      <c r="D210" s="17"/>
      <c r="E210" s="17"/>
      <c r="F210" s="26"/>
      <c r="G210" s="26" t="str">
        <f t="shared" si="43"/>
        <v>GGGC1OFa2</v>
      </c>
      <c r="H210" s="229">
        <v>0</v>
      </c>
      <c r="I210" s="229">
        <v>0</v>
      </c>
      <c r="J210" s="229">
        <v>0</v>
      </c>
      <c r="K210" s="229">
        <v>0</v>
      </c>
      <c r="L210" s="699" cm="1">
        <f t="array" ref="L210">INDEX($H210:$K210,0,MATCH(L$200,$H$200:$K$200,0))*HLOOKUP(L$199,$J$196:$R$197,2)</f>
        <v>0</v>
      </c>
      <c r="M210" s="699" cm="1">
        <f t="array" ref="M210">INDEX($H210:$K210,0,MATCH(M$200,$H$200:$K$200,0))*HLOOKUP(M$199,$J$196:$R$197,2)</f>
        <v>0</v>
      </c>
      <c r="N210" s="699" cm="1">
        <f t="array" ref="N210">INDEX($H210:$K210,0,MATCH(N$200,$H$200:$K$200,0))*HLOOKUP(N$199,$J$196:$R$197,2)</f>
        <v>0</v>
      </c>
      <c r="O210" s="699" cm="1">
        <f t="array" ref="O210">INDEX($H210:$K210,0,MATCH(O$200,$H$200:$K$200,0))*HLOOKUP(O$199,$J$196:$R$197,2)</f>
        <v>0</v>
      </c>
      <c r="P210" s="699" cm="1">
        <f t="array" ref="P210">INDEX($H210:$K210,0,MATCH(P$200,$H$200:$K$200,0))*HLOOKUP(P$199,$J$196:$R$197,2)</f>
        <v>0</v>
      </c>
      <c r="Q210" s="699" cm="1">
        <f t="array" ref="Q210">INDEX($H210:$K210,0,MATCH(Q$200,$H$200:$K$200,0))*HLOOKUP(Q$199,$J$196:$R$197,2)</f>
        <v>0</v>
      </c>
      <c r="R210" s="699" cm="1">
        <f t="array" ref="R210">INDEX($H210:$K210,0,MATCH(R$200,$H$200:$K$200,0))*HLOOKUP(R$199,$J$196:$R$197,2)</f>
        <v>0</v>
      </c>
      <c r="S210" s="699" cm="1">
        <f t="array" ref="S210">INDEX($H210:$K210,0,MATCH(S$200,$H$200:$K$200,0))*HLOOKUP(S$199,$J$196:$R$197,2)</f>
        <v>0</v>
      </c>
      <c r="T210" s="699" cm="1">
        <f t="array" ref="T210">INDEX($H210:$K210,0,MATCH(T$200,$H$200:$K$200,0))*HLOOKUP(T$199,$J$196:$R$197,2)</f>
        <v>0</v>
      </c>
      <c r="U210" s="699" cm="1">
        <f t="array" ref="U210">INDEX($H210:$K210,0,MATCH(U$200,$H$200:$K$200,0))*HLOOKUP(U$199,$J$196:$R$197,2)</f>
        <v>0</v>
      </c>
      <c r="V210" s="699" cm="1">
        <f t="array" ref="V210">INDEX($H210:$K210,0,MATCH(V$200,$H$200:$K$200,0))*HLOOKUP(V$199,$J$196:$R$197,2)</f>
        <v>0</v>
      </c>
      <c r="W210" s="699" cm="1">
        <f t="array" ref="W210">INDEX($H210:$K210,0,MATCH(W$200,$H$200:$K$200,0))*HLOOKUP(W$199,$J$196:$R$197,2)</f>
        <v>0</v>
      </c>
      <c r="X210" s="699" cm="1">
        <f t="array" ref="X210">INDEX($H210:$K210,0,MATCH(X$200,$H$200:$K$200,0))*HLOOKUP(X$199,$J$196:$R$197,2)</f>
        <v>0</v>
      </c>
      <c r="Y210" s="699" cm="1">
        <f t="array" ref="Y210">INDEX($H210:$K210,0,MATCH(Y$200,$H$200:$K$200,0))*HLOOKUP(Y$199,$J$196:$R$197,2)</f>
        <v>0</v>
      </c>
      <c r="Z210" s="699" cm="1">
        <f t="array" ref="Z210">INDEX($H210:$K210,0,MATCH(Z$200,$H$200:$K$200,0))*HLOOKUP(Z$199,$J$196:$R$197,2)</f>
        <v>0</v>
      </c>
      <c r="AA210" s="699" cm="1">
        <f t="array" ref="AA210">INDEX($H210:$K210,0,MATCH(AA$200,$H$200:$K$200,0))*HLOOKUP(AA$199,$J$196:$R$197,2)</f>
        <v>0</v>
      </c>
      <c r="AB210" s="699" cm="1">
        <f t="array" ref="AB210">INDEX($H210:$K210,0,MATCH(AB$200,$H$200:$K$200,0))*HLOOKUP(AB$199,$J$196:$R$197,2)</f>
        <v>0</v>
      </c>
      <c r="AC210" s="699" cm="1">
        <f t="array" ref="AC210">INDEX($H210:$K210,0,MATCH(AC$200,$H$200:$K$200,0))*HLOOKUP(AC$199,$J$196:$R$197,2)</f>
        <v>0</v>
      </c>
      <c r="AD210" s="699" cm="1">
        <f t="array" ref="AD210">INDEX($H210:$K210,0,MATCH(AD$200,$H$200:$K$200,0))*HLOOKUP(AD$199,$J$196:$R$197,2)</f>
        <v>0</v>
      </c>
      <c r="AE210" s="699" cm="1">
        <f t="array" ref="AE210">INDEX($H210:$K210,0,MATCH(AE$200,$H$200:$K$200,0))*HLOOKUP(AE$199,$J$196:$R$197,2)</f>
        <v>0</v>
      </c>
      <c r="AF210" s="699" cm="1">
        <f t="array" ref="AF210">INDEX($H210:$K210,0,MATCH(AF$200,$H$200:$K$200,0))*HLOOKUP(AF$199,$J$196:$R$197,2)</f>
        <v>0</v>
      </c>
      <c r="AG210" s="699" cm="1">
        <f t="array" ref="AG210">INDEX($H210:$K210,0,MATCH(AG$200,$H$200:$K$200,0))*HLOOKUP(AG$199,$J$196:$R$197,2)</f>
        <v>0</v>
      </c>
      <c r="AH210" s="699" cm="1">
        <f t="array" ref="AH210">INDEX($H210:$K210,0,MATCH(AH$200,$H$200:$K$200,0))*HLOOKUP(AH$199,$J$196:$R$197,2)</f>
        <v>0</v>
      </c>
      <c r="AI210" s="699" cm="1">
        <f t="array" ref="AI210">INDEX($H210:$K210,0,MATCH(AI$200,$H$200:$K$200,0))*HLOOKUP(AI$199,$J$196:$R$197,2)</f>
        <v>0</v>
      </c>
      <c r="AJ210" s="699" cm="1">
        <f t="array" ref="AJ210">INDEX($H210:$K210,0,MATCH(AJ$200,$H$200:$K$200,0))*HLOOKUP(AJ$199,$J$196:$R$197,2)</f>
        <v>0</v>
      </c>
      <c r="AK210" s="699" cm="1">
        <f t="array" ref="AK210">INDEX($H210:$K210,0,MATCH(AK$200,$H$200:$K$200,0))*HLOOKUP(AK$199,$J$196:$R$197,2)</f>
        <v>0</v>
      </c>
      <c r="AL210" s="699" cm="1">
        <f t="array" ref="AL210">INDEX($H210:$K210,0,MATCH(AL$200,$H$200:$K$200,0))*HLOOKUP(AL$199,$J$196:$R$197,2)</f>
        <v>0</v>
      </c>
      <c r="AM210" s="699" cm="1">
        <f t="array" ref="AM210">INDEX($H210:$K210,0,MATCH(AM$200,$H$200:$K$200,0))*HLOOKUP(AM$199,$J$196:$R$197,2)</f>
        <v>0</v>
      </c>
      <c r="AN210" s="699" cm="1">
        <f t="array" ref="AN210">INDEX($H210:$K210,0,MATCH(AN$200,$H$200:$K$200,0))*HLOOKUP(AN$199,$J$196:$R$197,2)</f>
        <v>0</v>
      </c>
      <c r="AO210" s="699" cm="1">
        <f t="array" ref="AO210">INDEX($H210:$K210,0,MATCH(AO$200,$H$200:$K$200,0))*HLOOKUP(AO$199,$J$196:$R$197,2)</f>
        <v>0</v>
      </c>
      <c r="AP210" s="699" cm="1">
        <f t="array" ref="AP210">INDEX($H210:$K210,0,MATCH(AP$200,$H$200:$K$200,0))*HLOOKUP(AP$199,$J$196:$R$197,2)</f>
        <v>0</v>
      </c>
      <c r="AQ210" s="699" cm="1">
        <f t="array" ref="AQ210">INDEX($H210:$K210,0,MATCH(AQ$200,$H$200:$K$200,0))*HLOOKUP(AQ$199,$J$196:$R$197,2)</f>
        <v>0</v>
      </c>
      <c r="AR210" s="699" cm="1">
        <f t="array" ref="AR210">INDEX($H210:$K210,0,MATCH(AR$200,$H$200:$K$200,0))*HLOOKUP(AR$199,$J$196:$R$197,2)</f>
        <v>0</v>
      </c>
      <c r="AS210" s="699" cm="1">
        <f t="array" ref="AS210">INDEX($H210:$K210,0,MATCH(AS$200,$H$200:$K$200,0))*HLOOKUP(AS$199,$J$196:$R$197,2)</f>
        <v>0</v>
      </c>
      <c r="AT210" s="699" cm="1">
        <f t="array" ref="AT210">INDEX($H210:$K210,0,MATCH(AT$200,$H$200:$K$200,0))*HLOOKUP(AT$199,$J$196:$R$197,2)</f>
        <v>0</v>
      </c>
      <c r="AU210" s="699" cm="1">
        <f t="array" ref="AU210">INDEX($H210:$K210,0,MATCH(AU$200,$H$200:$K$200,0))*HLOOKUP(AU$199,$J$196:$R$197,2)</f>
        <v>0</v>
      </c>
      <c r="AV210" s="193"/>
      <c r="AW210" s="193"/>
      <c r="AX210" s="16"/>
      <c r="AY210" s="8"/>
      <c r="AZ210" s="8"/>
      <c r="BA210" s="8"/>
    </row>
    <row r="211" spans="1:53" ht="14.5" outlineLevel="1" x14ac:dyDescent="0.35">
      <c r="A211" s="6"/>
      <c r="B211" s="7"/>
      <c r="C211" s="17"/>
      <c r="D211" s="17"/>
      <c r="E211" s="17"/>
      <c r="F211" s="26"/>
      <c r="G211" s="26" t="str">
        <f t="shared" si="43"/>
        <v>SPSPSPSPSPsp</v>
      </c>
      <c r="H211" s="229">
        <v>43</v>
      </c>
      <c r="I211" s="229">
        <v>0</v>
      </c>
      <c r="J211" s="229">
        <v>34</v>
      </c>
      <c r="K211" s="229">
        <v>0</v>
      </c>
      <c r="L211" s="699" cm="1">
        <f t="array" ref="L211">INDEX($H211:$K211,0,MATCH(L$200,$H$200:$K$200,0))*HLOOKUP(L$199,$J$196:$R$197,2)</f>
        <v>43</v>
      </c>
      <c r="M211" s="699" cm="1">
        <f t="array" ref="M211">INDEX($H211:$K211,0,MATCH(M$200,$H$200:$K$200,0))*HLOOKUP(M$199,$J$196:$R$197,2)</f>
        <v>0</v>
      </c>
      <c r="N211" s="699" cm="1">
        <f t="array" ref="N211">INDEX($H211:$K211,0,MATCH(N$200,$H$200:$K$200,0))*HLOOKUP(N$199,$J$196:$R$197,2)</f>
        <v>34</v>
      </c>
      <c r="O211" s="699" cm="1">
        <f t="array" ref="O211">INDEX($H211:$K211,0,MATCH(O$200,$H$200:$K$200,0))*HLOOKUP(O$199,$J$196:$R$197,2)</f>
        <v>0</v>
      </c>
      <c r="P211" s="699" cm="1">
        <f t="array" ref="P211">INDEX($H211:$K211,0,MATCH(P$200,$H$200:$K$200,0))*HLOOKUP(P$199,$J$196:$R$197,2)</f>
        <v>43</v>
      </c>
      <c r="Q211" s="699" cm="1">
        <f t="array" ref="Q211">INDEX($H211:$K211,0,MATCH(Q$200,$H$200:$K$200,0))*HLOOKUP(Q$199,$J$196:$R$197,2)</f>
        <v>0</v>
      </c>
      <c r="R211" s="699" cm="1">
        <f t="array" ref="R211">INDEX($H211:$K211,0,MATCH(R$200,$H$200:$K$200,0))*HLOOKUP(R$199,$J$196:$R$197,2)</f>
        <v>34</v>
      </c>
      <c r="S211" s="699" cm="1">
        <f t="array" ref="S211">INDEX($H211:$K211,0,MATCH(S$200,$H$200:$K$200,0))*HLOOKUP(S$199,$J$196:$R$197,2)</f>
        <v>0</v>
      </c>
      <c r="T211" s="699" cm="1">
        <f t="array" ref="T211">INDEX($H211:$K211,0,MATCH(T$200,$H$200:$K$200,0))*HLOOKUP(T$199,$J$196:$R$197,2)</f>
        <v>43</v>
      </c>
      <c r="U211" s="699" cm="1">
        <f t="array" ref="U211">INDEX($H211:$K211,0,MATCH(U$200,$H$200:$K$200,0))*HLOOKUP(U$199,$J$196:$R$197,2)</f>
        <v>0</v>
      </c>
      <c r="V211" s="699" cm="1">
        <f t="array" ref="V211">INDEX($H211:$K211,0,MATCH(V$200,$H$200:$K$200,0))*HLOOKUP(V$199,$J$196:$R$197,2)</f>
        <v>34</v>
      </c>
      <c r="W211" s="699" cm="1">
        <f t="array" ref="W211">INDEX($H211:$K211,0,MATCH(W$200,$H$200:$K$200,0))*HLOOKUP(W$199,$J$196:$R$197,2)</f>
        <v>0</v>
      </c>
      <c r="X211" s="699" cm="1">
        <f t="array" ref="X211">INDEX($H211:$K211,0,MATCH(X$200,$H$200:$K$200,0))*HLOOKUP(X$199,$J$196:$R$197,2)</f>
        <v>43</v>
      </c>
      <c r="Y211" s="699" cm="1">
        <f t="array" ref="Y211">INDEX($H211:$K211,0,MATCH(Y$200,$H$200:$K$200,0))*HLOOKUP(Y$199,$J$196:$R$197,2)</f>
        <v>0</v>
      </c>
      <c r="Z211" s="699" cm="1">
        <f t="array" ref="Z211">INDEX($H211:$K211,0,MATCH(Z$200,$H$200:$K$200,0))*HLOOKUP(Z$199,$J$196:$R$197,2)</f>
        <v>34</v>
      </c>
      <c r="AA211" s="699" cm="1">
        <f t="array" ref="AA211">INDEX($H211:$K211,0,MATCH(AA$200,$H$200:$K$200,0))*HLOOKUP(AA$199,$J$196:$R$197,2)</f>
        <v>0</v>
      </c>
      <c r="AB211" s="699" cm="1">
        <f t="array" ref="AB211">INDEX($H211:$K211,0,MATCH(AB$200,$H$200:$K$200,0))*HLOOKUP(AB$199,$J$196:$R$197,2)</f>
        <v>43</v>
      </c>
      <c r="AC211" s="699" cm="1">
        <f t="array" ref="AC211">INDEX($H211:$K211,0,MATCH(AC$200,$H$200:$K$200,0))*HLOOKUP(AC$199,$J$196:$R$197,2)</f>
        <v>0</v>
      </c>
      <c r="AD211" s="699" cm="1">
        <f t="array" ref="AD211">INDEX($H211:$K211,0,MATCH(AD$200,$H$200:$K$200,0))*HLOOKUP(AD$199,$J$196:$R$197,2)</f>
        <v>34</v>
      </c>
      <c r="AE211" s="699" cm="1">
        <f t="array" ref="AE211">INDEX($H211:$K211,0,MATCH(AE$200,$H$200:$K$200,0))*HLOOKUP(AE$199,$J$196:$R$197,2)</f>
        <v>0</v>
      </c>
      <c r="AF211" s="699" cm="1">
        <f t="array" ref="AF211">INDEX($H211:$K211,0,MATCH(AF$200,$H$200:$K$200,0))*HLOOKUP(AF$199,$J$196:$R$197,2)</f>
        <v>43</v>
      </c>
      <c r="AG211" s="699" cm="1">
        <f t="array" ref="AG211">INDEX($H211:$K211,0,MATCH(AG$200,$H$200:$K$200,0))*HLOOKUP(AG$199,$J$196:$R$197,2)</f>
        <v>0</v>
      </c>
      <c r="AH211" s="699" cm="1">
        <f t="array" ref="AH211">INDEX($H211:$K211,0,MATCH(AH$200,$H$200:$K$200,0))*HLOOKUP(AH$199,$J$196:$R$197,2)</f>
        <v>34</v>
      </c>
      <c r="AI211" s="699" cm="1">
        <f t="array" ref="AI211">INDEX($H211:$K211,0,MATCH(AI$200,$H$200:$K$200,0))*HLOOKUP(AI$199,$J$196:$R$197,2)</f>
        <v>0</v>
      </c>
      <c r="AJ211" s="699" cm="1">
        <f t="array" ref="AJ211">INDEX($H211:$K211,0,MATCH(AJ$200,$H$200:$K$200,0))*HLOOKUP(AJ$199,$J$196:$R$197,2)</f>
        <v>43</v>
      </c>
      <c r="AK211" s="699" cm="1">
        <f t="array" ref="AK211">INDEX($H211:$K211,0,MATCH(AK$200,$H$200:$K$200,0))*HLOOKUP(AK$199,$J$196:$R$197,2)</f>
        <v>0</v>
      </c>
      <c r="AL211" s="699" cm="1">
        <f t="array" ref="AL211">INDEX($H211:$K211,0,MATCH(AL$200,$H$200:$K$200,0))*HLOOKUP(AL$199,$J$196:$R$197,2)</f>
        <v>34</v>
      </c>
      <c r="AM211" s="699" cm="1">
        <f t="array" ref="AM211">INDEX($H211:$K211,0,MATCH(AM$200,$H$200:$K$200,0))*HLOOKUP(AM$199,$J$196:$R$197,2)</f>
        <v>0</v>
      </c>
      <c r="AN211" s="699" cm="1">
        <f t="array" ref="AN211">INDEX($H211:$K211,0,MATCH(AN$200,$H$200:$K$200,0))*HLOOKUP(AN$199,$J$196:$R$197,2)</f>
        <v>43</v>
      </c>
      <c r="AO211" s="699" cm="1">
        <f t="array" ref="AO211">INDEX($H211:$K211,0,MATCH(AO$200,$H$200:$K$200,0))*HLOOKUP(AO$199,$J$196:$R$197,2)</f>
        <v>0</v>
      </c>
      <c r="AP211" s="699" cm="1">
        <f t="array" ref="AP211">INDEX($H211:$K211,0,MATCH(AP$200,$H$200:$K$200,0))*HLOOKUP(AP$199,$J$196:$R$197,2)</f>
        <v>34</v>
      </c>
      <c r="AQ211" s="699" cm="1">
        <f t="array" ref="AQ211">INDEX($H211:$K211,0,MATCH(AQ$200,$H$200:$K$200,0))*HLOOKUP(AQ$199,$J$196:$R$197,2)</f>
        <v>0</v>
      </c>
      <c r="AR211" s="699" cm="1">
        <f t="array" ref="AR211">INDEX($H211:$K211,0,MATCH(AR$200,$H$200:$K$200,0))*HLOOKUP(AR$199,$J$196:$R$197,2)</f>
        <v>43</v>
      </c>
      <c r="AS211" s="699" cm="1">
        <f t="array" ref="AS211">INDEX($H211:$K211,0,MATCH(AS$200,$H$200:$K$200,0))*HLOOKUP(AS$199,$J$196:$R$197,2)</f>
        <v>0</v>
      </c>
      <c r="AT211" s="699" cm="1">
        <f t="array" ref="AT211">INDEX($H211:$K211,0,MATCH(AT$200,$H$200:$K$200,0))*HLOOKUP(AT$199,$J$196:$R$197,2)</f>
        <v>34</v>
      </c>
      <c r="AU211" s="699" cm="1">
        <f t="array" ref="AU211">INDEX($H211:$K211,0,MATCH(AU$200,$H$200:$K$200,0))*HLOOKUP(AU$199,$J$196:$R$197,2)</f>
        <v>0</v>
      </c>
      <c r="AV211" s="193"/>
      <c r="AW211" s="193"/>
      <c r="AX211" s="16"/>
      <c r="AY211" s="8"/>
      <c r="AZ211" s="8"/>
      <c r="BA211" s="8"/>
    </row>
    <row r="212" spans="1:53" ht="14.5" outlineLevel="1" x14ac:dyDescent="0.35">
      <c r="A212" s="6"/>
      <c r="B212" s="7"/>
      <c r="C212" s="17"/>
      <c r="D212" s="17"/>
      <c r="E212" s="17"/>
      <c r="F212" s="26"/>
      <c r="G212" s="26"/>
      <c r="I212" s="26"/>
      <c r="J212" s="26"/>
      <c r="K212" s="26"/>
      <c r="L212" s="26"/>
      <c r="M212" s="26"/>
      <c r="N212" s="26"/>
      <c r="O212" s="26"/>
      <c r="P212" s="26"/>
      <c r="Q212" s="26"/>
      <c r="R212" s="26"/>
      <c r="S212" s="26"/>
      <c r="T212" s="26"/>
      <c r="U212" s="26"/>
      <c r="V212" s="26"/>
      <c r="W212" s="26"/>
      <c r="X212" s="26"/>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26"/>
      <c r="I213" s="26"/>
      <c r="J213" s="26"/>
      <c r="K213" s="26"/>
      <c r="L213" s="26"/>
      <c r="M213" s="26"/>
      <c r="N213" s="26"/>
      <c r="O213" s="26"/>
      <c r="P213" s="26"/>
      <c r="Q213" s="26"/>
      <c r="R213" s="26"/>
      <c r="S213" s="26"/>
      <c r="T213" s="26"/>
      <c r="U213" s="26"/>
      <c r="V213" s="26"/>
      <c r="W213" s="26"/>
      <c r="X213" s="26"/>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t="s">
        <v>793</v>
      </c>
      <c r="J214" s="697" t="s">
        <v>387</v>
      </c>
      <c r="K214" s="697" t="s">
        <v>782</v>
      </c>
      <c r="L214" s="697" t="s">
        <v>783</v>
      </c>
      <c r="M214" s="697" t="s">
        <v>784</v>
      </c>
      <c r="N214" s="697" t="s">
        <v>785</v>
      </c>
      <c r="O214" s="697" t="s">
        <v>786</v>
      </c>
      <c r="P214" s="697" t="s">
        <v>787</v>
      </c>
      <c r="Q214" s="697" t="s">
        <v>788</v>
      </c>
      <c r="R214" s="697" t="s">
        <v>789</v>
      </c>
      <c r="S214" s="26"/>
      <c r="T214" s="26"/>
      <c r="U214" s="26"/>
      <c r="V214" s="26"/>
      <c r="W214" s="26"/>
      <c r="X214" s="26"/>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t="s">
        <v>1039</v>
      </c>
      <c r="J215" s="698">
        <v>1</v>
      </c>
      <c r="K215" s="698">
        <v>1</v>
      </c>
      <c r="L215" s="698">
        <v>1</v>
      </c>
      <c r="M215" s="698">
        <v>1</v>
      </c>
      <c r="N215" s="698">
        <v>1</v>
      </c>
      <c r="O215" s="698">
        <v>1</v>
      </c>
      <c r="P215" s="698">
        <v>1</v>
      </c>
      <c r="Q215" s="698">
        <v>1</v>
      </c>
      <c r="R215" s="698">
        <v>1</v>
      </c>
      <c r="S215" s="26"/>
      <c r="T215" s="26"/>
      <c r="U215" s="26"/>
      <c r="V215" s="26"/>
      <c r="W215" s="26"/>
      <c r="X215" s="26"/>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503"/>
      <c r="I216" s="26"/>
      <c r="J216" s="26"/>
      <c r="K216" s="26"/>
      <c r="L216" s="26"/>
      <c r="M216" s="26"/>
      <c r="N216" s="26"/>
      <c r="O216" s="26"/>
      <c r="P216" s="26"/>
      <c r="Q216" s="26"/>
      <c r="R216" s="26"/>
      <c r="S216" s="26"/>
      <c r="T216" s="26"/>
      <c r="U216" s="26"/>
      <c r="V216" s="26"/>
      <c r="W216" s="26"/>
      <c r="X216" s="26"/>
      <c r="Y216" s="193"/>
      <c r="Z216" s="193"/>
      <c r="AA216" s="193"/>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6"/>
      <c r="AY216" s="8"/>
      <c r="AZ216" s="8"/>
      <c r="BA216" s="8"/>
    </row>
    <row r="217" spans="1:53" ht="14.5" outlineLevel="1" x14ac:dyDescent="0.35">
      <c r="A217" s="6"/>
      <c r="B217" s="7"/>
      <c r="C217" s="17"/>
      <c r="D217" s="17"/>
      <c r="E217" s="17"/>
      <c r="F217" s="26"/>
      <c r="G217" s="26" t="s">
        <v>795</v>
      </c>
      <c r="H217" t="s">
        <v>810</v>
      </c>
      <c r="I217" t="s">
        <v>810</v>
      </c>
      <c r="J217" t="s">
        <v>810</v>
      </c>
      <c r="K217" t="s">
        <v>810</v>
      </c>
      <c r="L217" t="s">
        <v>387</v>
      </c>
      <c r="M217" t="s">
        <v>387</v>
      </c>
      <c r="N217" t="s">
        <v>387</v>
      </c>
      <c r="O217" t="s">
        <v>387</v>
      </c>
      <c r="P217" t="s">
        <v>782</v>
      </c>
      <c r="Q217" t="s">
        <v>782</v>
      </c>
      <c r="R217" t="s">
        <v>782</v>
      </c>
      <c r="S217" t="s">
        <v>782</v>
      </c>
      <c r="T217" t="s">
        <v>783</v>
      </c>
      <c r="U217" t="s">
        <v>783</v>
      </c>
      <c r="V217" t="s">
        <v>783</v>
      </c>
      <c r="W217" t="s">
        <v>783</v>
      </c>
      <c r="X217" t="s">
        <v>784</v>
      </c>
      <c r="Y217" t="s">
        <v>784</v>
      </c>
      <c r="Z217" t="s">
        <v>784</v>
      </c>
      <c r="AA217" t="s">
        <v>784</v>
      </c>
      <c r="AB217" t="s">
        <v>785</v>
      </c>
      <c r="AC217" t="s">
        <v>785</v>
      </c>
      <c r="AD217" t="s">
        <v>785</v>
      </c>
      <c r="AE217" t="s">
        <v>785</v>
      </c>
      <c r="AF217" t="s">
        <v>786</v>
      </c>
      <c r="AG217" t="s">
        <v>786</v>
      </c>
      <c r="AH217" t="s">
        <v>786</v>
      </c>
      <c r="AI217" t="s">
        <v>786</v>
      </c>
      <c r="AJ217" t="s">
        <v>787</v>
      </c>
      <c r="AK217" t="s">
        <v>787</v>
      </c>
      <c r="AL217" t="s">
        <v>787</v>
      </c>
      <c r="AM217" t="s">
        <v>787</v>
      </c>
      <c r="AN217" t="s">
        <v>788</v>
      </c>
      <c r="AO217" t="s">
        <v>788</v>
      </c>
      <c r="AP217" t="s">
        <v>788</v>
      </c>
      <c r="AQ217" t="s">
        <v>788</v>
      </c>
      <c r="AR217" t="s">
        <v>789</v>
      </c>
      <c r="AS217" t="s">
        <v>789</v>
      </c>
      <c r="AT217" t="s">
        <v>789</v>
      </c>
      <c r="AU217" t="s">
        <v>789</v>
      </c>
      <c r="AV217" s="193"/>
      <c r="AW217" s="193"/>
      <c r="AX217" s="16"/>
      <c r="AY217" s="8"/>
      <c r="AZ217" s="8"/>
      <c r="BA217" s="8"/>
    </row>
    <row r="218" spans="1:53" ht="14.5" outlineLevel="1" x14ac:dyDescent="0.35">
      <c r="A218" s="6"/>
      <c r="B218" s="7"/>
      <c r="C218" s="17"/>
      <c r="D218" s="17"/>
      <c r="E218" s="17"/>
      <c r="F218" s="26"/>
      <c r="G218" s="26" t="s">
        <v>796</v>
      </c>
      <c r="H218" t="s">
        <v>758</v>
      </c>
      <c r="I218" t="s">
        <v>1173</v>
      </c>
      <c r="J218" t="s">
        <v>1174</v>
      </c>
      <c r="K218" t="s">
        <v>760</v>
      </c>
      <c r="L218" t="str">
        <f>H218</f>
        <v>early</v>
      </c>
      <c r="M218" t="str">
        <f t="shared" ref="M218:AU218" si="44">I218</f>
        <v>at_seeding</v>
      </c>
      <c r="N218" t="str">
        <f t="shared" si="44"/>
        <v>mid</v>
      </c>
      <c r="O218" t="str">
        <f t="shared" si="44"/>
        <v>late</v>
      </c>
      <c r="P218" t="str">
        <f t="shared" si="44"/>
        <v>early</v>
      </c>
      <c r="Q218" t="str">
        <f t="shared" si="44"/>
        <v>at_seeding</v>
      </c>
      <c r="R218" t="str">
        <f t="shared" si="44"/>
        <v>mid</v>
      </c>
      <c r="S218" t="str">
        <f t="shared" si="44"/>
        <v>late</v>
      </c>
      <c r="T218" t="str">
        <f t="shared" si="44"/>
        <v>early</v>
      </c>
      <c r="U218" t="str">
        <f t="shared" si="44"/>
        <v>at_seeding</v>
      </c>
      <c r="V218" t="str">
        <f t="shared" si="44"/>
        <v>mid</v>
      </c>
      <c r="W218" t="str">
        <f t="shared" si="44"/>
        <v>late</v>
      </c>
      <c r="X218" t="str">
        <f t="shared" si="44"/>
        <v>early</v>
      </c>
      <c r="Y218" t="str">
        <f t="shared" si="44"/>
        <v>at_seeding</v>
      </c>
      <c r="Z218" t="str">
        <f t="shared" si="44"/>
        <v>mid</v>
      </c>
      <c r="AA218" t="str">
        <f t="shared" si="44"/>
        <v>late</v>
      </c>
      <c r="AB218" t="str">
        <f t="shared" si="44"/>
        <v>early</v>
      </c>
      <c r="AC218" t="str">
        <f t="shared" si="44"/>
        <v>at_seeding</v>
      </c>
      <c r="AD218" t="str">
        <f t="shared" si="44"/>
        <v>mid</v>
      </c>
      <c r="AE218" t="str">
        <f t="shared" si="44"/>
        <v>late</v>
      </c>
      <c r="AF218" t="str">
        <f t="shared" si="44"/>
        <v>early</v>
      </c>
      <c r="AG218" t="str">
        <f t="shared" si="44"/>
        <v>at_seeding</v>
      </c>
      <c r="AH218" t="str">
        <f t="shared" si="44"/>
        <v>mid</v>
      </c>
      <c r="AI218" t="str">
        <f t="shared" si="44"/>
        <v>late</v>
      </c>
      <c r="AJ218" t="str">
        <f t="shared" si="44"/>
        <v>early</v>
      </c>
      <c r="AK218" t="str">
        <f t="shared" si="44"/>
        <v>at_seeding</v>
      </c>
      <c r="AL218" t="str">
        <f t="shared" si="44"/>
        <v>mid</v>
      </c>
      <c r="AM218" t="str">
        <f t="shared" si="44"/>
        <v>late</v>
      </c>
      <c r="AN218" t="str">
        <f t="shared" si="44"/>
        <v>early</v>
      </c>
      <c r="AO218" t="str">
        <f t="shared" si="44"/>
        <v>at_seeding</v>
      </c>
      <c r="AP218" t="str">
        <f t="shared" si="44"/>
        <v>mid</v>
      </c>
      <c r="AQ218" t="str">
        <f t="shared" si="44"/>
        <v>late</v>
      </c>
      <c r="AR218" t="str">
        <f t="shared" si="44"/>
        <v>early</v>
      </c>
      <c r="AS218" t="str">
        <f t="shared" si="44"/>
        <v>at_seeding</v>
      </c>
      <c r="AT218" t="str">
        <f t="shared" si="44"/>
        <v>mid</v>
      </c>
      <c r="AU218" t="str">
        <f t="shared" si="44"/>
        <v>late</v>
      </c>
      <c r="AV218" s="193"/>
      <c r="AW218" s="193"/>
      <c r="AX218" s="16"/>
      <c r="AY218" s="8"/>
      <c r="AZ218" s="8"/>
      <c r="BA218" s="8"/>
    </row>
    <row r="219" spans="1:53" ht="14.5" outlineLevel="1" x14ac:dyDescent="0.35">
      <c r="A219" s="6"/>
      <c r="B219" s="7"/>
      <c r="C219" s="17"/>
      <c r="D219" s="17"/>
      <c r="E219" s="17"/>
      <c r="F219" s="26"/>
      <c r="G219" s="26" t="str">
        <f t="shared" ref="G219:G229" si="45">_xlfn.CONCAT(H125:M125)</f>
        <v>AAAA2A1a</v>
      </c>
      <c r="H219" s="229">
        <f t="shared" ref="H219:K229" si="46">IF(H201&gt;0,1,0)</f>
        <v>1</v>
      </c>
      <c r="I219" s="229">
        <f t="shared" si="46"/>
        <v>0</v>
      </c>
      <c r="J219" s="229">
        <f t="shared" si="46"/>
        <v>1</v>
      </c>
      <c r="K219" s="229">
        <f t="shared" si="46"/>
        <v>0</v>
      </c>
      <c r="L219" s="699" cm="1">
        <f t="array" ref="L219">INDEX($H219:$K219,0,MATCH(L$218,$H$218:$K$218,0))*HLOOKUP(L$217,$J$214:$R$215,2)</f>
        <v>1</v>
      </c>
      <c r="M219" s="699" cm="1">
        <f t="array" ref="M219">INDEX($H219:$K219,0,MATCH(M$218,$H$218:$K$218,0))*HLOOKUP(M$217,$J$214:$R$215,2)</f>
        <v>0</v>
      </c>
      <c r="N219" s="699" cm="1">
        <f t="array" ref="N219">INDEX($H219:$K219,0,MATCH(N$218,$H$218:$K$218,0))*HLOOKUP(N$217,$J$214:$R$215,2)</f>
        <v>1</v>
      </c>
      <c r="O219" s="699" cm="1">
        <f t="array" ref="O219">INDEX($H219:$K219,0,MATCH(O$218,$H$218:$K$218,0))*HLOOKUP(O$217,$J$214:$R$215,2)</f>
        <v>0</v>
      </c>
      <c r="P219" s="699" cm="1">
        <f t="array" ref="P219">INDEX($H219:$K219,0,MATCH(P$218,$H$218:$K$218,0))*HLOOKUP(P$217,$J$214:$R$215,2)</f>
        <v>1</v>
      </c>
      <c r="Q219" s="699" cm="1">
        <f t="array" ref="Q219">INDEX($H219:$K219,0,MATCH(Q$218,$H$218:$K$218,0))*HLOOKUP(Q$217,$J$214:$R$215,2)</f>
        <v>0</v>
      </c>
      <c r="R219" s="699" cm="1">
        <f t="array" ref="R219">INDEX($H219:$K219,0,MATCH(R$218,$H$218:$K$218,0))*HLOOKUP(R$217,$J$214:$R$215,2)</f>
        <v>1</v>
      </c>
      <c r="S219" s="699" cm="1">
        <f t="array" ref="S219">INDEX($H219:$K219,0,MATCH(S$218,$H$218:$K$218,0))*HLOOKUP(S$217,$J$214:$R$215,2)</f>
        <v>0</v>
      </c>
      <c r="T219" s="699" cm="1">
        <f t="array" ref="T219">INDEX($H219:$K219,0,MATCH(T$218,$H$218:$K$218,0))*HLOOKUP(T$217,$J$214:$R$215,2)</f>
        <v>1</v>
      </c>
      <c r="U219" s="699" cm="1">
        <f t="array" ref="U219">INDEX($H219:$K219,0,MATCH(U$218,$H$218:$K$218,0))*HLOOKUP(U$217,$J$214:$R$215,2)</f>
        <v>0</v>
      </c>
      <c r="V219" s="699" cm="1">
        <f t="array" ref="V219">INDEX($H219:$K219,0,MATCH(V$218,$H$218:$K$218,0))*HLOOKUP(V$217,$J$214:$R$215,2)</f>
        <v>1</v>
      </c>
      <c r="W219" s="699" cm="1">
        <f t="array" ref="W219">INDEX($H219:$K219,0,MATCH(W$218,$H$218:$K$218,0))*HLOOKUP(W$217,$J$214:$R$215,2)</f>
        <v>0</v>
      </c>
      <c r="X219" s="699" cm="1">
        <f t="array" ref="X219">INDEX($H219:$K219,0,MATCH(X$218,$H$218:$K$218,0))*HLOOKUP(X$217,$J$214:$R$215,2)</f>
        <v>1</v>
      </c>
      <c r="Y219" s="699" cm="1">
        <f t="array" ref="Y219">INDEX($H219:$K219,0,MATCH(Y$218,$H$218:$K$218,0))*HLOOKUP(Y$217,$J$214:$R$215,2)</f>
        <v>0</v>
      </c>
      <c r="Z219" s="699" cm="1">
        <f t="array" ref="Z219">INDEX($H219:$K219,0,MATCH(Z$218,$H$218:$K$218,0))*HLOOKUP(Z$217,$J$214:$R$215,2)</f>
        <v>1</v>
      </c>
      <c r="AA219" s="699" cm="1">
        <f t="array" ref="AA219">INDEX($H219:$K219,0,MATCH(AA$218,$H$218:$K$218,0))*HLOOKUP(AA$217,$J$214:$R$215,2)</f>
        <v>0</v>
      </c>
      <c r="AB219" s="699" cm="1">
        <f t="array" ref="AB219">INDEX($H219:$K219,0,MATCH(AB$218,$H$218:$K$218,0))*HLOOKUP(AB$217,$J$214:$R$215,2)</f>
        <v>1</v>
      </c>
      <c r="AC219" s="699" cm="1">
        <f t="array" ref="AC219">INDEX($H219:$K219,0,MATCH(AC$218,$H$218:$K$218,0))*HLOOKUP(AC$217,$J$214:$R$215,2)</f>
        <v>0</v>
      </c>
      <c r="AD219" s="699" cm="1">
        <f t="array" ref="AD219">INDEX($H219:$K219,0,MATCH(AD$218,$H$218:$K$218,0))*HLOOKUP(AD$217,$J$214:$R$215,2)</f>
        <v>1</v>
      </c>
      <c r="AE219" s="699" cm="1">
        <f t="array" ref="AE219">INDEX($H219:$K219,0,MATCH(AE$218,$H$218:$K$218,0))*HLOOKUP(AE$217,$J$214:$R$215,2)</f>
        <v>0</v>
      </c>
      <c r="AF219" s="699" cm="1">
        <f t="array" ref="AF219">INDEX($H219:$K219,0,MATCH(AF$218,$H$218:$K$218,0))*HLOOKUP(AF$217,$J$214:$R$215,2)</f>
        <v>1</v>
      </c>
      <c r="AG219" s="699" cm="1">
        <f t="array" ref="AG219">INDEX($H219:$K219,0,MATCH(AG$218,$H$218:$K$218,0))*HLOOKUP(AG$217,$J$214:$R$215,2)</f>
        <v>0</v>
      </c>
      <c r="AH219" s="699" cm="1">
        <f t="array" ref="AH219">INDEX($H219:$K219,0,MATCH(AH$218,$H$218:$K$218,0))*HLOOKUP(AH$217,$J$214:$R$215,2)</f>
        <v>1</v>
      </c>
      <c r="AI219" s="699" cm="1">
        <f t="array" ref="AI219">INDEX($H219:$K219,0,MATCH(AI$218,$H$218:$K$218,0))*HLOOKUP(AI$217,$J$214:$R$215,2)</f>
        <v>0</v>
      </c>
      <c r="AJ219" s="699" cm="1">
        <f t="array" ref="AJ219">INDEX($H219:$K219,0,MATCH(AJ$218,$H$218:$K$218,0))*HLOOKUP(AJ$217,$J$214:$R$215,2)</f>
        <v>1</v>
      </c>
      <c r="AK219" s="699" cm="1">
        <f t="array" ref="AK219">INDEX($H219:$K219,0,MATCH(AK$218,$H$218:$K$218,0))*HLOOKUP(AK$217,$J$214:$R$215,2)</f>
        <v>0</v>
      </c>
      <c r="AL219" s="699" cm="1">
        <f t="array" ref="AL219">INDEX($H219:$K219,0,MATCH(AL$218,$H$218:$K$218,0))*HLOOKUP(AL$217,$J$214:$R$215,2)</f>
        <v>1</v>
      </c>
      <c r="AM219" s="699" cm="1">
        <f t="array" ref="AM219">INDEX($H219:$K219,0,MATCH(AM$218,$H$218:$K$218,0))*HLOOKUP(AM$217,$J$214:$R$215,2)</f>
        <v>0</v>
      </c>
      <c r="AN219" s="699" cm="1">
        <f t="array" ref="AN219">INDEX($H219:$K219,0,MATCH(AN$218,$H$218:$K$218,0))*HLOOKUP(AN$217,$J$214:$R$215,2)</f>
        <v>1</v>
      </c>
      <c r="AO219" s="699" cm="1">
        <f t="array" ref="AO219">INDEX($H219:$K219,0,MATCH(AO$218,$H$218:$K$218,0))*HLOOKUP(AO$217,$J$214:$R$215,2)</f>
        <v>0</v>
      </c>
      <c r="AP219" s="699" cm="1">
        <f t="array" ref="AP219">INDEX($H219:$K219,0,MATCH(AP$218,$H$218:$K$218,0))*HLOOKUP(AP$217,$J$214:$R$215,2)</f>
        <v>1</v>
      </c>
      <c r="AQ219" s="699" cm="1">
        <f t="array" ref="AQ219">INDEX($H219:$K219,0,MATCH(AQ$218,$H$218:$K$218,0))*HLOOKUP(AQ$217,$J$214:$R$215,2)</f>
        <v>0</v>
      </c>
      <c r="AR219" s="699" cm="1">
        <f t="array" ref="AR219">INDEX($H219:$K219,0,MATCH(AR$218,$H$218:$K$218,0))*HLOOKUP(AR$217,$J$214:$R$215,2)</f>
        <v>1</v>
      </c>
      <c r="AS219" s="699" cm="1">
        <f t="array" ref="AS219">INDEX($H219:$K219,0,MATCH(AS$218,$H$218:$K$218,0))*HLOOKUP(AS$217,$J$214:$R$215,2)</f>
        <v>0</v>
      </c>
      <c r="AT219" s="699" cm="1">
        <f t="array" ref="AT219">INDEX($H219:$K219,0,MATCH(AT$218,$H$218:$K$218,0))*HLOOKUP(AT$217,$J$214:$R$215,2)</f>
        <v>1</v>
      </c>
      <c r="AU219" s="699" cm="1">
        <f t="array" ref="AU219">INDEX($H219:$K219,0,MATCH(AU$218,$H$218:$K$218,0))*HLOOKUP(AU$217,$J$214:$R$215,2)</f>
        <v>0</v>
      </c>
      <c r="AV219" s="193"/>
      <c r="AW219" s="193"/>
      <c r="AX219" s="16"/>
      <c r="AY219" s="8"/>
      <c r="AZ219" s="8"/>
      <c r="BA219" s="8"/>
    </row>
    <row r="220" spans="1:53" ht="14.5" outlineLevel="1" x14ac:dyDescent="0.35">
      <c r="A220" s="6"/>
      <c r="B220" s="7"/>
      <c r="C220" s="17"/>
      <c r="D220" s="17"/>
      <c r="E220" s="17"/>
      <c r="F220" s="26"/>
      <c r="G220" s="26" t="str">
        <f t="shared" si="45"/>
        <v>GGGGAg1a2</v>
      </c>
      <c r="H220" s="229">
        <f t="shared" si="46"/>
        <v>0</v>
      </c>
      <c r="I220" s="229">
        <f t="shared" si="46"/>
        <v>0</v>
      </c>
      <c r="J220" s="229">
        <f t="shared" si="46"/>
        <v>0</v>
      </c>
      <c r="K220" s="229">
        <f t="shared" si="46"/>
        <v>0</v>
      </c>
      <c r="L220" s="699" cm="1">
        <f t="array" ref="L220">INDEX($H220:$K220,0,MATCH(L$218,$H$218:$K$218,0))*HLOOKUP(L$217,$J$214:$R$215,2)</f>
        <v>0</v>
      </c>
      <c r="M220" s="699" cm="1">
        <f t="array" ref="M220">INDEX($H220:$K220,0,MATCH(M$218,$H$218:$K$218,0))*HLOOKUP(M$217,$J$214:$R$215,2)</f>
        <v>0</v>
      </c>
      <c r="N220" s="699" cm="1">
        <f t="array" ref="N220">INDEX($H220:$K220,0,MATCH(N$218,$H$218:$K$218,0))*HLOOKUP(N$217,$J$214:$R$215,2)</f>
        <v>0</v>
      </c>
      <c r="O220" s="699" cm="1">
        <f t="array" ref="O220">INDEX($H220:$K220,0,MATCH(O$218,$H$218:$K$218,0))*HLOOKUP(O$217,$J$214:$R$215,2)</f>
        <v>0</v>
      </c>
      <c r="P220" s="699" cm="1">
        <f t="array" ref="P220">INDEX($H220:$K220,0,MATCH(P$218,$H$218:$K$218,0))*HLOOKUP(P$217,$J$214:$R$215,2)</f>
        <v>0</v>
      </c>
      <c r="Q220" s="699" cm="1">
        <f t="array" ref="Q220">INDEX($H220:$K220,0,MATCH(Q$218,$H$218:$K$218,0))*HLOOKUP(Q$217,$J$214:$R$215,2)</f>
        <v>0</v>
      </c>
      <c r="R220" s="699" cm="1">
        <f t="array" ref="R220">INDEX($H220:$K220,0,MATCH(R$218,$H$218:$K$218,0))*HLOOKUP(R$217,$J$214:$R$215,2)</f>
        <v>0</v>
      </c>
      <c r="S220" s="699" cm="1">
        <f t="array" ref="S220">INDEX($H220:$K220,0,MATCH(S$218,$H$218:$K$218,0))*HLOOKUP(S$217,$J$214:$R$215,2)</f>
        <v>0</v>
      </c>
      <c r="T220" s="699" cm="1">
        <f t="array" ref="T220">INDEX($H220:$K220,0,MATCH(T$218,$H$218:$K$218,0))*HLOOKUP(T$217,$J$214:$R$215,2)</f>
        <v>0</v>
      </c>
      <c r="U220" s="699" cm="1">
        <f t="array" ref="U220">INDEX($H220:$K220,0,MATCH(U$218,$H$218:$K$218,0))*HLOOKUP(U$217,$J$214:$R$215,2)</f>
        <v>0</v>
      </c>
      <c r="V220" s="699" cm="1">
        <f t="array" ref="V220">INDEX($H220:$K220,0,MATCH(V$218,$H$218:$K$218,0))*HLOOKUP(V$217,$J$214:$R$215,2)</f>
        <v>0</v>
      </c>
      <c r="W220" s="699" cm="1">
        <f t="array" ref="W220">INDEX($H220:$K220,0,MATCH(W$218,$H$218:$K$218,0))*HLOOKUP(W$217,$J$214:$R$215,2)</f>
        <v>0</v>
      </c>
      <c r="X220" s="699" cm="1">
        <f t="array" ref="X220">INDEX($H220:$K220,0,MATCH(X$218,$H$218:$K$218,0))*HLOOKUP(X$217,$J$214:$R$215,2)</f>
        <v>0</v>
      </c>
      <c r="Y220" s="699" cm="1">
        <f t="array" ref="Y220">INDEX($H220:$K220,0,MATCH(Y$218,$H$218:$K$218,0))*HLOOKUP(Y$217,$J$214:$R$215,2)</f>
        <v>0</v>
      </c>
      <c r="Z220" s="699" cm="1">
        <f t="array" ref="Z220">INDEX($H220:$K220,0,MATCH(Z$218,$H$218:$K$218,0))*HLOOKUP(Z$217,$J$214:$R$215,2)</f>
        <v>0</v>
      </c>
      <c r="AA220" s="699" cm="1">
        <f t="array" ref="AA220">INDEX($H220:$K220,0,MATCH(AA$218,$H$218:$K$218,0))*HLOOKUP(AA$217,$J$214:$R$215,2)</f>
        <v>0</v>
      </c>
      <c r="AB220" s="699" cm="1">
        <f t="array" ref="AB220">INDEX($H220:$K220,0,MATCH(AB$218,$H$218:$K$218,0))*HLOOKUP(AB$217,$J$214:$R$215,2)</f>
        <v>0</v>
      </c>
      <c r="AC220" s="699" cm="1">
        <f t="array" ref="AC220">INDEX($H220:$K220,0,MATCH(AC$218,$H$218:$K$218,0))*HLOOKUP(AC$217,$J$214:$R$215,2)</f>
        <v>0</v>
      </c>
      <c r="AD220" s="699" cm="1">
        <f t="array" ref="AD220">INDEX($H220:$K220,0,MATCH(AD$218,$H$218:$K$218,0))*HLOOKUP(AD$217,$J$214:$R$215,2)</f>
        <v>0</v>
      </c>
      <c r="AE220" s="699" cm="1">
        <f t="array" ref="AE220">INDEX($H220:$K220,0,MATCH(AE$218,$H$218:$K$218,0))*HLOOKUP(AE$217,$J$214:$R$215,2)</f>
        <v>0</v>
      </c>
      <c r="AF220" s="699" cm="1">
        <f t="array" ref="AF220">INDEX($H220:$K220,0,MATCH(AF$218,$H$218:$K$218,0))*HLOOKUP(AF$217,$J$214:$R$215,2)</f>
        <v>0</v>
      </c>
      <c r="AG220" s="699" cm="1">
        <f t="array" ref="AG220">INDEX($H220:$K220,0,MATCH(AG$218,$H$218:$K$218,0))*HLOOKUP(AG$217,$J$214:$R$215,2)</f>
        <v>0</v>
      </c>
      <c r="AH220" s="699" cm="1">
        <f t="array" ref="AH220">INDEX($H220:$K220,0,MATCH(AH$218,$H$218:$K$218,0))*HLOOKUP(AH$217,$J$214:$R$215,2)</f>
        <v>0</v>
      </c>
      <c r="AI220" s="699" cm="1">
        <f t="array" ref="AI220">INDEX($H220:$K220,0,MATCH(AI$218,$H$218:$K$218,0))*HLOOKUP(AI$217,$J$214:$R$215,2)</f>
        <v>0</v>
      </c>
      <c r="AJ220" s="699" cm="1">
        <f t="array" ref="AJ220">INDEX($H220:$K220,0,MATCH(AJ$218,$H$218:$K$218,0))*HLOOKUP(AJ$217,$J$214:$R$215,2)</f>
        <v>0</v>
      </c>
      <c r="AK220" s="699" cm="1">
        <f t="array" ref="AK220">INDEX($H220:$K220,0,MATCH(AK$218,$H$218:$K$218,0))*HLOOKUP(AK$217,$J$214:$R$215,2)</f>
        <v>0</v>
      </c>
      <c r="AL220" s="699" cm="1">
        <f t="array" ref="AL220">INDEX($H220:$K220,0,MATCH(AL$218,$H$218:$K$218,0))*HLOOKUP(AL$217,$J$214:$R$215,2)</f>
        <v>0</v>
      </c>
      <c r="AM220" s="699" cm="1">
        <f t="array" ref="AM220">INDEX($H220:$K220,0,MATCH(AM$218,$H$218:$K$218,0))*HLOOKUP(AM$217,$J$214:$R$215,2)</f>
        <v>0</v>
      </c>
      <c r="AN220" s="699" cm="1">
        <f t="array" ref="AN220">INDEX($H220:$K220,0,MATCH(AN$218,$H$218:$K$218,0))*HLOOKUP(AN$217,$J$214:$R$215,2)</f>
        <v>0</v>
      </c>
      <c r="AO220" s="699" cm="1">
        <f t="array" ref="AO220">INDEX($H220:$K220,0,MATCH(AO$218,$H$218:$K$218,0))*HLOOKUP(AO$217,$J$214:$R$215,2)</f>
        <v>0</v>
      </c>
      <c r="AP220" s="699" cm="1">
        <f t="array" ref="AP220">INDEX($H220:$K220,0,MATCH(AP$218,$H$218:$K$218,0))*HLOOKUP(AP$217,$J$214:$R$215,2)</f>
        <v>0</v>
      </c>
      <c r="AQ220" s="699" cm="1">
        <f t="array" ref="AQ220">INDEX($H220:$K220,0,MATCH(AQ$218,$H$218:$K$218,0))*HLOOKUP(AQ$217,$J$214:$R$215,2)</f>
        <v>0</v>
      </c>
      <c r="AR220" s="699" cm="1">
        <f t="array" ref="AR220">INDEX($H220:$K220,0,MATCH(AR$218,$H$218:$K$218,0))*HLOOKUP(AR$217,$J$214:$R$215,2)</f>
        <v>0</v>
      </c>
      <c r="AS220" s="699" cm="1">
        <f t="array" ref="AS220">INDEX($H220:$K220,0,MATCH(AS$218,$H$218:$K$218,0))*HLOOKUP(AS$217,$J$214:$R$215,2)</f>
        <v>0</v>
      </c>
      <c r="AT220" s="699" cm="1">
        <f t="array" ref="AT220">INDEX($H220:$K220,0,MATCH(AT$218,$H$218:$K$218,0))*HLOOKUP(AT$217,$J$214:$R$215,2)</f>
        <v>0</v>
      </c>
      <c r="AU220" s="699" cm="1">
        <f t="array" ref="AU220">INDEX($H220:$K220,0,MATCH(AU$218,$H$218:$K$218,0))*HLOOKUP(AU$217,$J$214:$R$215,2)</f>
        <v>0</v>
      </c>
      <c r="AV220" s="193"/>
      <c r="AW220" s="193"/>
      <c r="AX220" s="16"/>
      <c r="AY220" s="8"/>
      <c r="AZ220" s="8"/>
      <c r="BA220" s="8"/>
    </row>
    <row r="221" spans="1:53" ht="14.5" outlineLevel="1" x14ac:dyDescent="0.35">
      <c r="A221" s="6"/>
      <c r="B221" s="7"/>
      <c r="C221" s="17"/>
      <c r="D221" s="17"/>
      <c r="E221" s="17"/>
      <c r="F221" s="26"/>
      <c r="G221" s="26" t="str">
        <f t="shared" si="45"/>
        <v>GGGGSg1a2</v>
      </c>
      <c r="H221" s="229">
        <f t="shared" si="46"/>
        <v>0</v>
      </c>
      <c r="I221" s="229">
        <f t="shared" si="46"/>
        <v>0</v>
      </c>
      <c r="J221" s="229">
        <f t="shared" si="46"/>
        <v>0</v>
      </c>
      <c r="K221" s="229">
        <f t="shared" si="46"/>
        <v>0</v>
      </c>
      <c r="L221" s="699" cm="1">
        <f t="array" ref="L221">INDEX($H221:$K221,0,MATCH(L$218,$H$218:$K$218,0))*HLOOKUP(L$217,$J$214:$R$215,2)</f>
        <v>0</v>
      </c>
      <c r="M221" s="699" cm="1">
        <f t="array" ref="M221">INDEX($H221:$K221,0,MATCH(M$218,$H$218:$K$218,0))*HLOOKUP(M$217,$J$214:$R$215,2)</f>
        <v>0</v>
      </c>
      <c r="N221" s="699" cm="1">
        <f t="array" ref="N221">INDEX($H221:$K221,0,MATCH(N$218,$H$218:$K$218,0))*HLOOKUP(N$217,$J$214:$R$215,2)</f>
        <v>0</v>
      </c>
      <c r="O221" s="699" cm="1">
        <f t="array" ref="O221">INDEX($H221:$K221,0,MATCH(O$218,$H$218:$K$218,0))*HLOOKUP(O$217,$J$214:$R$215,2)</f>
        <v>0</v>
      </c>
      <c r="P221" s="699" cm="1">
        <f t="array" ref="P221">INDEX($H221:$K221,0,MATCH(P$218,$H$218:$K$218,0))*HLOOKUP(P$217,$J$214:$R$215,2)</f>
        <v>0</v>
      </c>
      <c r="Q221" s="699" cm="1">
        <f t="array" ref="Q221">INDEX($H221:$K221,0,MATCH(Q$218,$H$218:$K$218,0))*HLOOKUP(Q$217,$J$214:$R$215,2)</f>
        <v>0</v>
      </c>
      <c r="R221" s="699" cm="1">
        <f t="array" ref="R221">INDEX($H221:$K221,0,MATCH(R$218,$H$218:$K$218,0))*HLOOKUP(R$217,$J$214:$R$215,2)</f>
        <v>0</v>
      </c>
      <c r="S221" s="699" cm="1">
        <f t="array" ref="S221">INDEX($H221:$K221,0,MATCH(S$218,$H$218:$K$218,0))*HLOOKUP(S$217,$J$214:$R$215,2)</f>
        <v>0</v>
      </c>
      <c r="T221" s="699" cm="1">
        <f t="array" ref="T221">INDEX($H221:$K221,0,MATCH(T$218,$H$218:$K$218,0))*HLOOKUP(T$217,$J$214:$R$215,2)</f>
        <v>0</v>
      </c>
      <c r="U221" s="699" cm="1">
        <f t="array" ref="U221">INDEX($H221:$K221,0,MATCH(U$218,$H$218:$K$218,0))*HLOOKUP(U$217,$J$214:$R$215,2)</f>
        <v>0</v>
      </c>
      <c r="V221" s="699" cm="1">
        <f t="array" ref="V221">INDEX($H221:$K221,0,MATCH(V$218,$H$218:$K$218,0))*HLOOKUP(V$217,$J$214:$R$215,2)</f>
        <v>0</v>
      </c>
      <c r="W221" s="699" cm="1">
        <f t="array" ref="W221">INDEX($H221:$K221,0,MATCH(W$218,$H$218:$K$218,0))*HLOOKUP(W$217,$J$214:$R$215,2)</f>
        <v>0</v>
      </c>
      <c r="X221" s="699" cm="1">
        <f t="array" ref="X221">INDEX($H221:$K221,0,MATCH(X$218,$H$218:$K$218,0))*HLOOKUP(X$217,$J$214:$R$215,2)</f>
        <v>0</v>
      </c>
      <c r="Y221" s="699" cm="1">
        <f t="array" ref="Y221">INDEX($H221:$K221,0,MATCH(Y$218,$H$218:$K$218,0))*HLOOKUP(Y$217,$J$214:$R$215,2)</f>
        <v>0</v>
      </c>
      <c r="Z221" s="699" cm="1">
        <f t="array" ref="Z221">INDEX($H221:$K221,0,MATCH(Z$218,$H$218:$K$218,0))*HLOOKUP(Z$217,$J$214:$R$215,2)</f>
        <v>0</v>
      </c>
      <c r="AA221" s="699" cm="1">
        <f t="array" ref="AA221">INDEX($H221:$K221,0,MATCH(AA$218,$H$218:$K$218,0))*HLOOKUP(AA$217,$J$214:$R$215,2)</f>
        <v>0</v>
      </c>
      <c r="AB221" s="699" cm="1">
        <f t="array" ref="AB221">INDEX($H221:$K221,0,MATCH(AB$218,$H$218:$K$218,0))*HLOOKUP(AB$217,$J$214:$R$215,2)</f>
        <v>0</v>
      </c>
      <c r="AC221" s="699" cm="1">
        <f t="array" ref="AC221">INDEX($H221:$K221,0,MATCH(AC$218,$H$218:$K$218,0))*HLOOKUP(AC$217,$J$214:$R$215,2)</f>
        <v>0</v>
      </c>
      <c r="AD221" s="699" cm="1">
        <f t="array" ref="AD221">INDEX($H221:$K221,0,MATCH(AD$218,$H$218:$K$218,0))*HLOOKUP(AD$217,$J$214:$R$215,2)</f>
        <v>0</v>
      </c>
      <c r="AE221" s="699" cm="1">
        <f t="array" ref="AE221">INDEX($H221:$K221,0,MATCH(AE$218,$H$218:$K$218,0))*HLOOKUP(AE$217,$J$214:$R$215,2)</f>
        <v>0</v>
      </c>
      <c r="AF221" s="699" cm="1">
        <f t="array" ref="AF221">INDEX($H221:$K221,0,MATCH(AF$218,$H$218:$K$218,0))*HLOOKUP(AF$217,$J$214:$R$215,2)</f>
        <v>0</v>
      </c>
      <c r="AG221" s="699" cm="1">
        <f t="array" ref="AG221">INDEX($H221:$K221,0,MATCH(AG$218,$H$218:$K$218,0))*HLOOKUP(AG$217,$J$214:$R$215,2)</f>
        <v>0</v>
      </c>
      <c r="AH221" s="699" cm="1">
        <f t="array" ref="AH221">INDEX($H221:$K221,0,MATCH(AH$218,$H$218:$K$218,0))*HLOOKUP(AH$217,$J$214:$R$215,2)</f>
        <v>0</v>
      </c>
      <c r="AI221" s="699" cm="1">
        <f t="array" ref="AI221">INDEX($H221:$K221,0,MATCH(AI$218,$H$218:$K$218,0))*HLOOKUP(AI$217,$J$214:$R$215,2)</f>
        <v>0</v>
      </c>
      <c r="AJ221" s="699" cm="1">
        <f t="array" ref="AJ221">INDEX($H221:$K221,0,MATCH(AJ$218,$H$218:$K$218,0))*HLOOKUP(AJ$217,$J$214:$R$215,2)</f>
        <v>0</v>
      </c>
      <c r="AK221" s="699" cm="1">
        <f t="array" ref="AK221">INDEX($H221:$K221,0,MATCH(AK$218,$H$218:$K$218,0))*HLOOKUP(AK$217,$J$214:$R$215,2)</f>
        <v>0</v>
      </c>
      <c r="AL221" s="699" cm="1">
        <f t="array" ref="AL221">INDEX($H221:$K221,0,MATCH(AL$218,$H$218:$K$218,0))*HLOOKUP(AL$217,$J$214:$R$215,2)</f>
        <v>0</v>
      </c>
      <c r="AM221" s="699" cm="1">
        <f t="array" ref="AM221">INDEX($H221:$K221,0,MATCH(AM$218,$H$218:$K$218,0))*HLOOKUP(AM$217,$J$214:$R$215,2)</f>
        <v>0</v>
      </c>
      <c r="AN221" s="699" cm="1">
        <f t="array" ref="AN221">INDEX($H221:$K221,0,MATCH(AN$218,$H$218:$K$218,0))*HLOOKUP(AN$217,$J$214:$R$215,2)</f>
        <v>0</v>
      </c>
      <c r="AO221" s="699" cm="1">
        <f t="array" ref="AO221">INDEX($H221:$K221,0,MATCH(AO$218,$H$218:$K$218,0))*HLOOKUP(AO$217,$J$214:$R$215,2)</f>
        <v>0</v>
      </c>
      <c r="AP221" s="699" cm="1">
        <f t="array" ref="AP221">INDEX($H221:$K221,0,MATCH(AP$218,$H$218:$K$218,0))*HLOOKUP(AP$217,$J$214:$R$215,2)</f>
        <v>0</v>
      </c>
      <c r="AQ221" s="699" cm="1">
        <f t="array" ref="AQ221">INDEX($H221:$K221,0,MATCH(AQ$218,$H$218:$K$218,0))*HLOOKUP(AQ$217,$J$214:$R$215,2)</f>
        <v>0</v>
      </c>
      <c r="AR221" s="699" cm="1">
        <f t="array" ref="AR221">INDEX($H221:$K221,0,MATCH(AR$218,$H$218:$K$218,0))*HLOOKUP(AR$217,$J$214:$R$215,2)</f>
        <v>0</v>
      </c>
      <c r="AS221" s="699" cm="1">
        <f t="array" ref="AS221">INDEX($H221:$K221,0,MATCH(AS$218,$H$218:$K$218,0))*HLOOKUP(AS$217,$J$214:$R$215,2)</f>
        <v>0</v>
      </c>
      <c r="AT221" s="699" cm="1">
        <f t="array" ref="AT221">INDEX($H221:$K221,0,MATCH(AT$218,$H$218:$K$218,0))*HLOOKUP(AT$217,$J$214:$R$215,2)</f>
        <v>0</v>
      </c>
      <c r="AU221" s="699" cm="1">
        <f t="array" ref="AU221">INDEX($H221:$K221,0,MATCH(AU$218,$H$218:$K$218,0))*HLOOKUP(AU$217,$J$214:$R$215,2)</f>
        <v>0</v>
      </c>
      <c r="AV221" s="193"/>
      <c r="AW221" s="193"/>
      <c r="AX221" s="16"/>
      <c r="AY221" s="8"/>
      <c r="AZ221" s="8"/>
      <c r="BA221" s="8"/>
    </row>
    <row r="222" spans="1:53" ht="14.5" outlineLevel="1" x14ac:dyDescent="0.35">
      <c r="A222" s="6"/>
      <c r="B222" s="7"/>
      <c r="C222" s="17"/>
      <c r="D222" s="17"/>
      <c r="E222" s="17"/>
      <c r="F222" s="26"/>
      <c r="G222" s="26" t="str">
        <f t="shared" si="45"/>
        <v>GGGAg2Na2</v>
      </c>
      <c r="H222" s="229">
        <f t="shared" si="46"/>
        <v>0</v>
      </c>
      <c r="I222" s="229">
        <f t="shared" si="46"/>
        <v>0</v>
      </c>
      <c r="J222" s="229">
        <f t="shared" si="46"/>
        <v>0</v>
      </c>
      <c r="K222" s="229">
        <f t="shared" si="46"/>
        <v>0</v>
      </c>
      <c r="L222" s="699" cm="1">
        <f t="array" ref="L222">INDEX($H222:$K222,0,MATCH(L$218,$H$218:$K$218,0))*HLOOKUP(L$217,$J$214:$R$215,2)</f>
        <v>0</v>
      </c>
      <c r="M222" s="699" cm="1">
        <f t="array" ref="M222">INDEX($H222:$K222,0,MATCH(M$218,$H$218:$K$218,0))*HLOOKUP(M$217,$J$214:$R$215,2)</f>
        <v>0</v>
      </c>
      <c r="N222" s="699" cm="1">
        <f t="array" ref="N222">INDEX($H222:$K222,0,MATCH(N$218,$H$218:$K$218,0))*HLOOKUP(N$217,$J$214:$R$215,2)</f>
        <v>0</v>
      </c>
      <c r="O222" s="699" cm="1">
        <f t="array" ref="O222">INDEX($H222:$K222,0,MATCH(O$218,$H$218:$K$218,0))*HLOOKUP(O$217,$J$214:$R$215,2)</f>
        <v>0</v>
      </c>
      <c r="P222" s="699" cm="1">
        <f t="array" ref="P222">INDEX($H222:$K222,0,MATCH(P$218,$H$218:$K$218,0))*HLOOKUP(P$217,$J$214:$R$215,2)</f>
        <v>0</v>
      </c>
      <c r="Q222" s="699" cm="1">
        <f t="array" ref="Q222">INDEX($H222:$K222,0,MATCH(Q$218,$H$218:$K$218,0))*HLOOKUP(Q$217,$J$214:$R$215,2)</f>
        <v>0</v>
      </c>
      <c r="R222" s="699" cm="1">
        <f t="array" ref="R222">INDEX($H222:$K222,0,MATCH(R$218,$H$218:$K$218,0))*HLOOKUP(R$217,$J$214:$R$215,2)</f>
        <v>0</v>
      </c>
      <c r="S222" s="699" cm="1">
        <f t="array" ref="S222">INDEX($H222:$K222,0,MATCH(S$218,$H$218:$K$218,0))*HLOOKUP(S$217,$J$214:$R$215,2)</f>
        <v>0</v>
      </c>
      <c r="T222" s="699" cm="1">
        <f t="array" ref="T222">INDEX($H222:$K222,0,MATCH(T$218,$H$218:$K$218,0))*HLOOKUP(T$217,$J$214:$R$215,2)</f>
        <v>0</v>
      </c>
      <c r="U222" s="699" cm="1">
        <f t="array" ref="U222">INDEX($H222:$K222,0,MATCH(U$218,$H$218:$K$218,0))*HLOOKUP(U$217,$J$214:$R$215,2)</f>
        <v>0</v>
      </c>
      <c r="V222" s="699" cm="1">
        <f t="array" ref="V222">INDEX($H222:$K222,0,MATCH(V$218,$H$218:$K$218,0))*HLOOKUP(V$217,$J$214:$R$215,2)</f>
        <v>0</v>
      </c>
      <c r="W222" s="699" cm="1">
        <f t="array" ref="W222">INDEX($H222:$K222,0,MATCH(W$218,$H$218:$K$218,0))*HLOOKUP(W$217,$J$214:$R$215,2)</f>
        <v>0</v>
      </c>
      <c r="X222" s="699" cm="1">
        <f t="array" ref="X222">INDEX($H222:$K222,0,MATCH(X$218,$H$218:$K$218,0))*HLOOKUP(X$217,$J$214:$R$215,2)</f>
        <v>0</v>
      </c>
      <c r="Y222" s="699" cm="1">
        <f t="array" ref="Y222">INDEX($H222:$K222,0,MATCH(Y$218,$H$218:$K$218,0))*HLOOKUP(Y$217,$J$214:$R$215,2)</f>
        <v>0</v>
      </c>
      <c r="Z222" s="699" cm="1">
        <f t="array" ref="Z222">INDEX($H222:$K222,0,MATCH(Z$218,$H$218:$K$218,0))*HLOOKUP(Z$217,$J$214:$R$215,2)</f>
        <v>0</v>
      </c>
      <c r="AA222" s="699" cm="1">
        <f t="array" ref="AA222">INDEX($H222:$K222,0,MATCH(AA$218,$H$218:$K$218,0))*HLOOKUP(AA$217,$J$214:$R$215,2)</f>
        <v>0</v>
      </c>
      <c r="AB222" s="699" cm="1">
        <f t="array" ref="AB222">INDEX($H222:$K222,0,MATCH(AB$218,$H$218:$K$218,0))*HLOOKUP(AB$217,$J$214:$R$215,2)</f>
        <v>0</v>
      </c>
      <c r="AC222" s="699" cm="1">
        <f t="array" ref="AC222">INDEX($H222:$K222,0,MATCH(AC$218,$H$218:$K$218,0))*HLOOKUP(AC$217,$J$214:$R$215,2)</f>
        <v>0</v>
      </c>
      <c r="AD222" s="699" cm="1">
        <f t="array" ref="AD222">INDEX($H222:$K222,0,MATCH(AD$218,$H$218:$K$218,0))*HLOOKUP(AD$217,$J$214:$R$215,2)</f>
        <v>0</v>
      </c>
      <c r="AE222" s="699" cm="1">
        <f t="array" ref="AE222">INDEX($H222:$K222,0,MATCH(AE$218,$H$218:$K$218,0))*HLOOKUP(AE$217,$J$214:$R$215,2)</f>
        <v>0</v>
      </c>
      <c r="AF222" s="699" cm="1">
        <f t="array" ref="AF222">INDEX($H222:$K222,0,MATCH(AF$218,$H$218:$K$218,0))*HLOOKUP(AF$217,$J$214:$R$215,2)</f>
        <v>0</v>
      </c>
      <c r="AG222" s="699" cm="1">
        <f t="array" ref="AG222">INDEX($H222:$K222,0,MATCH(AG$218,$H$218:$K$218,0))*HLOOKUP(AG$217,$J$214:$R$215,2)</f>
        <v>0</v>
      </c>
      <c r="AH222" s="699" cm="1">
        <f t="array" ref="AH222">INDEX($H222:$K222,0,MATCH(AH$218,$H$218:$K$218,0))*HLOOKUP(AH$217,$J$214:$R$215,2)</f>
        <v>0</v>
      </c>
      <c r="AI222" s="699" cm="1">
        <f t="array" ref="AI222">INDEX($H222:$K222,0,MATCH(AI$218,$H$218:$K$218,0))*HLOOKUP(AI$217,$J$214:$R$215,2)</f>
        <v>0</v>
      </c>
      <c r="AJ222" s="699" cm="1">
        <f t="array" ref="AJ222">INDEX($H222:$K222,0,MATCH(AJ$218,$H$218:$K$218,0))*HLOOKUP(AJ$217,$J$214:$R$215,2)</f>
        <v>0</v>
      </c>
      <c r="AK222" s="699" cm="1">
        <f t="array" ref="AK222">INDEX($H222:$K222,0,MATCH(AK$218,$H$218:$K$218,0))*HLOOKUP(AK$217,$J$214:$R$215,2)</f>
        <v>0</v>
      </c>
      <c r="AL222" s="699" cm="1">
        <f t="array" ref="AL222">INDEX($H222:$K222,0,MATCH(AL$218,$H$218:$K$218,0))*HLOOKUP(AL$217,$J$214:$R$215,2)</f>
        <v>0</v>
      </c>
      <c r="AM222" s="699" cm="1">
        <f t="array" ref="AM222">INDEX($H222:$K222,0,MATCH(AM$218,$H$218:$K$218,0))*HLOOKUP(AM$217,$J$214:$R$215,2)</f>
        <v>0</v>
      </c>
      <c r="AN222" s="699" cm="1">
        <f t="array" ref="AN222">INDEX($H222:$K222,0,MATCH(AN$218,$H$218:$K$218,0))*HLOOKUP(AN$217,$J$214:$R$215,2)</f>
        <v>0</v>
      </c>
      <c r="AO222" s="699" cm="1">
        <f t="array" ref="AO222">INDEX($H222:$K222,0,MATCH(AO$218,$H$218:$K$218,0))*HLOOKUP(AO$217,$J$214:$R$215,2)</f>
        <v>0</v>
      </c>
      <c r="AP222" s="699" cm="1">
        <f t="array" ref="AP222">INDEX($H222:$K222,0,MATCH(AP$218,$H$218:$K$218,0))*HLOOKUP(AP$217,$J$214:$R$215,2)</f>
        <v>0</v>
      </c>
      <c r="AQ222" s="699" cm="1">
        <f t="array" ref="AQ222">INDEX($H222:$K222,0,MATCH(AQ$218,$H$218:$K$218,0))*HLOOKUP(AQ$217,$J$214:$R$215,2)</f>
        <v>0</v>
      </c>
      <c r="AR222" s="699" cm="1">
        <f t="array" ref="AR222">INDEX($H222:$K222,0,MATCH(AR$218,$H$218:$K$218,0))*HLOOKUP(AR$217,$J$214:$R$215,2)</f>
        <v>0</v>
      </c>
      <c r="AS222" s="699" cm="1">
        <f t="array" ref="AS222">INDEX($H222:$K222,0,MATCH(AS$218,$H$218:$K$218,0))*HLOOKUP(AS$217,$J$214:$R$215,2)</f>
        <v>0</v>
      </c>
      <c r="AT222" s="699" cm="1">
        <f t="array" ref="AT222">INDEX($H222:$K222,0,MATCH(AT$218,$H$218:$K$218,0))*HLOOKUP(AT$217,$J$214:$R$215,2)</f>
        <v>0</v>
      </c>
      <c r="AU222" s="699" cm="1">
        <f t="array" ref="AU222">INDEX($H222:$K222,0,MATCH(AU$218,$H$218:$K$218,0))*HLOOKUP(AU$217,$J$214:$R$215,2)</f>
        <v>0</v>
      </c>
      <c r="AV222" s="193"/>
      <c r="AW222" s="193"/>
      <c r="AX222" s="16"/>
      <c r="AY222" s="8"/>
      <c r="AZ222" s="8"/>
      <c r="BA222" s="8"/>
    </row>
    <row r="223" spans="1:53" ht="14.5" outlineLevel="1" x14ac:dyDescent="0.35">
      <c r="A223" s="6"/>
      <c r="B223" s="7"/>
      <c r="C223" s="17"/>
      <c r="D223" s="17"/>
      <c r="E223" s="17"/>
      <c r="F223" s="26"/>
      <c r="G223" s="26" t="str">
        <f t="shared" si="45"/>
        <v>GGGAg2Ea2</v>
      </c>
      <c r="H223" s="229">
        <f t="shared" si="46"/>
        <v>0</v>
      </c>
      <c r="I223" s="229">
        <f t="shared" si="46"/>
        <v>0</v>
      </c>
      <c r="J223" s="229">
        <f t="shared" si="46"/>
        <v>0</v>
      </c>
      <c r="K223" s="229">
        <f t="shared" si="46"/>
        <v>0</v>
      </c>
      <c r="L223" s="699" cm="1">
        <f t="array" ref="L223">INDEX($H223:$K223,0,MATCH(L$218,$H$218:$K$218,0))*HLOOKUP(L$217,$J$214:$R$215,2)</f>
        <v>0</v>
      </c>
      <c r="M223" s="699" cm="1">
        <f t="array" ref="M223">INDEX($H223:$K223,0,MATCH(M$218,$H$218:$K$218,0))*HLOOKUP(M$217,$J$214:$R$215,2)</f>
        <v>0</v>
      </c>
      <c r="N223" s="699" cm="1">
        <f t="array" ref="N223">INDEX($H223:$K223,0,MATCH(N$218,$H$218:$K$218,0))*HLOOKUP(N$217,$J$214:$R$215,2)</f>
        <v>0</v>
      </c>
      <c r="O223" s="699" cm="1">
        <f t="array" ref="O223">INDEX($H223:$K223,0,MATCH(O$218,$H$218:$K$218,0))*HLOOKUP(O$217,$J$214:$R$215,2)</f>
        <v>0</v>
      </c>
      <c r="P223" s="699" cm="1">
        <f t="array" ref="P223">INDEX($H223:$K223,0,MATCH(P$218,$H$218:$K$218,0))*HLOOKUP(P$217,$J$214:$R$215,2)</f>
        <v>0</v>
      </c>
      <c r="Q223" s="699" cm="1">
        <f t="array" ref="Q223">INDEX($H223:$K223,0,MATCH(Q$218,$H$218:$K$218,0))*HLOOKUP(Q$217,$J$214:$R$215,2)</f>
        <v>0</v>
      </c>
      <c r="R223" s="699" cm="1">
        <f t="array" ref="R223">INDEX($H223:$K223,0,MATCH(R$218,$H$218:$K$218,0))*HLOOKUP(R$217,$J$214:$R$215,2)</f>
        <v>0</v>
      </c>
      <c r="S223" s="699" cm="1">
        <f t="array" ref="S223">INDEX($H223:$K223,0,MATCH(S$218,$H$218:$K$218,0))*HLOOKUP(S$217,$J$214:$R$215,2)</f>
        <v>0</v>
      </c>
      <c r="T223" s="699" cm="1">
        <f t="array" ref="T223">INDEX($H223:$K223,0,MATCH(T$218,$H$218:$K$218,0))*HLOOKUP(T$217,$J$214:$R$215,2)</f>
        <v>0</v>
      </c>
      <c r="U223" s="699" cm="1">
        <f t="array" ref="U223">INDEX($H223:$K223,0,MATCH(U$218,$H$218:$K$218,0))*HLOOKUP(U$217,$J$214:$R$215,2)</f>
        <v>0</v>
      </c>
      <c r="V223" s="699" cm="1">
        <f t="array" ref="V223">INDEX($H223:$K223,0,MATCH(V$218,$H$218:$K$218,0))*HLOOKUP(V$217,$J$214:$R$215,2)</f>
        <v>0</v>
      </c>
      <c r="W223" s="699" cm="1">
        <f t="array" ref="W223">INDEX($H223:$K223,0,MATCH(W$218,$H$218:$K$218,0))*HLOOKUP(W$217,$J$214:$R$215,2)</f>
        <v>0</v>
      </c>
      <c r="X223" s="699" cm="1">
        <f t="array" ref="X223">INDEX($H223:$K223,0,MATCH(X$218,$H$218:$K$218,0))*HLOOKUP(X$217,$J$214:$R$215,2)</f>
        <v>0</v>
      </c>
      <c r="Y223" s="699" cm="1">
        <f t="array" ref="Y223">INDEX($H223:$K223,0,MATCH(Y$218,$H$218:$K$218,0))*HLOOKUP(Y$217,$J$214:$R$215,2)</f>
        <v>0</v>
      </c>
      <c r="Z223" s="699" cm="1">
        <f t="array" ref="Z223">INDEX($H223:$K223,0,MATCH(Z$218,$H$218:$K$218,0))*HLOOKUP(Z$217,$J$214:$R$215,2)</f>
        <v>0</v>
      </c>
      <c r="AA223" s="699" cm="1">
        <f t="array" ref="AA223">INDEX($H223:$K223,0,MATCH(AA$218,$H$218:$K$218,0))*HLOOKUP(AA$217,$J$214:$R$215,2)</f>
        <v>0</v>
      </c>
      <c r="AB223" s="699" cm="1">
        <f t="array" ref="AB223">INDEX($H223:$K223,0,MATCH(AB$218,$H$218:$K$218,0))*HLOOKUP(AB$217,$J$214:$R$215,2)</f>
        <v>0</v>
      </c>
      <c r="AC223" s="699" cm="1">
        <f t="array" ref="AC223">INDEX($H223:$K223,0,MATCH(AC$218,$H$218:$K$218,0))*HLOOKUP(AC$217,$J$214:$R$215,2)</f>
        <v>0</v>
      </c>
      <c r="AD223" s="699" cm="1">
        <f t="array" ref="AD223">INDEX($H223:$K223,0,MATCH(AD$218,$H$218:$K$218,0))*HLOOKUP(AD$217,$J$214:$R$215,2)</f>
        <v>0</v>
      </c>
      <c r="AE223" s="699" cm="1">
        <f t="array" ref="AE223">INDEX($H223:$K223,0,MATCH(AE$218,$H$218:$K$218,0))*HLOOKUP(AE$217,$J$214:$R$215,2)</f>
        <v>0</v>
      </c>
      <c r="AF223" s="699" cm="1">
        <f t="array" ref="AF223">INDEX($H223:$K223,0,MATCH(AF$218,$H$218:$K$218,0))*HLOOKUP(AF$217,$J$214:$R$215,2)</f>
        <v>0</v>
      </c>
      <c r="AG223" s="699" cm="1">
        <f t="array" ref="AG223">INDEX($H223:$K223,0,MATCH(AG$218,$H$218:$K$218,0))*HLOOKUP(AG$217,$J$214:$R$215,2)</f>
        <v>0</v>
      </c>
      <c r="AH223" s="699" cm="1">
        <f t="array" ref="AH223">INDEX($H223:$K223,0,MATCH(AH$218,$H$218:$K$218,0))*HLOOKUP(AH$217,$J$214:$R$215,2)</f>
        <v>0</v>
      </c>
      <c r="AI223" s="699" cm="1">
        <f t="array" ref="AI223">INDEX($H223:$K223,0,MATCH(AI$218,$H$218:$K$218,0))*HLOOKUP(AI$217,$J$214:$R$215,2)</f>
        <v>0</v>
      </c>
      <c r="AJ223" s="699" cm="1">
        <f t="array" ref="AJ223">INDEX($H223:$K223,0,MATCH(AJ$218,$H$218:$K$218,0))*HLOOKUP(AJ$217,$J$214:$R$215,2)</f>
        <v>0</v>
      </c>
      <c r="AK223" s="699" cm="1">
        <f t="array" ref="AK223">INDEX($H223:$K223,0,MATCH(AK$218,$H$218:$K$218,0))*HLOOKUP(AK$217,$J$214:$R$215,2)</f>
        <v>0</v>
      </c>
      <c r="AL223" s="699" cm="1">
        <f t="array" ref="AL223">INDEX($H223:$K223,0,MATCH(AL$218,$H$218:$K$218,0))*HLOOKUP(AL$217,$J$214:$R$215,2)</f>
        <v>0</v>
      </c>
      <c r="AM223" s="699" cm="1">
        <f t="array" ref="AM223">INDEX($H223:$K223,0,MATCH(AM$218,$H$218:$K$218,0))*HLOOKUP(AM$217,$J$214:$R$215,2)</f>
        <v>0</v>
      </c>
      <c r="AN223" s="699" cm="1">
        <f t="array" ref="AN223">INDEX($H223:$K223,0,MATCH(AN$218,$H$218:$K$218,0))*HLOOKUP(AN$217,$J$214:$R$215,2)</f>
        <v>0</v>
      </c>
      <c r="AO223" s="699" cm="1">
        <f t="array" ref="AO223">INDEX($H223:$K223,0,MATCH(AO$218,$H$218:$K$218,0))*HLOOKUP(AO$217,$J$214:$R$215,2)</f>
        <v>0</v>
      </c>
      <c r="AP223" s="699" cm="1">
        <f t="array" ref="AP223">INDEX($H223:$K223,0,MATCH(AP$218,$H$218:$K$218,0))*HLOOKUP(AP$217,$J$214:$R$215,2)</f>
        <v>0</v>
      </c>
      <c r="AQ223" s="699" cm="1">
        <f t="array" ref="AQ223">INDEX($H223:$K223,0,MATCH(AQ$218,$H$218:$K$218,0))*HLOOKUP(AQ$217,$J$214:$R$215,2)</f>
        <v>0</v>
      </c>
      <c r="AR223" s="699" cm="1">
        <f t="array" ref="AR223">INDEX($H223:$K223,0,MATCH(AR$218,$H$218:$K$218,0))*HLOOKUP(AR$217,$J$214:$R$215,2)</f>
        <v>0</v>
      </c>
      <c r="AS223" s="699" cm="1">
        <f t="array" ref="AS223">INDEX($H223:$K223,0,MATCH(AS$218,$H$218:$K$218,0))*HLOOKUP(AS$217,$J$214:$R$215,2)</f>
        <v>0</v>
      </c>
      <c r="AT223" s="699" cm="1">
        <f t="array" ref="AT223">INDEX($H223:$K223,0,MATCH(AT$218,$H$218:$K$218,0))*HLOOKUP(AT$217,$J$214:$R$215,2)</f>
        <v>0</v>
      </c>
      <c r="AU223" s="699" cm="1">
        <f t="array" ref="AU223">INDEX($H223:$K223,0,MATCH(AU$218,$H$218:$K$218,0))*HLOOKUP(AU$217,$J$214:$R$215,2)</f>
        <v>0</v>
      </c>
      <c r="AV223" s="193"/>
      <c r="AW223" s="193"/>
      <c r="AX223" s="16"/>
      <c r="AY223" s="8"/>
      <c r="AZ223" s="8"/>
      <c r="BA223" s="8"/>
    </row>
    <row r="224" spans="1:53" ht="14.5" outlineLevel="1" x14ac:dyDescent="0.35">
      <c r="A224" s="6"/>
      <c r="B224" s="7"/>
      <c r="C224" s="17"/>
      <c r="D224" s="17"/>
      <c r="E224" s="17"/>
      <c r="F224" s="26"/>
      <c r="G224" s="26" t="str">
        <f t="shared" si="45"/>
        <v>GGGAg2OFa2</v>
      </c>
      <c r="H224" s="229">
        <f t="shared" si="46"/>
        <v>0</v>
      </c>
      <c r="I224" s="229">
        <f t="shared" si="46"/>
        <v>0</v>
      </c>
      <c r="J224" s="229">
        <f t="shared" si="46"/>
        <v>0</v>
      </c>
      <c r="K224" s="229">
        <f t="shared" si="46"/>
        <v>0</v>
      </c>
      <c r="L224" s="699" cm="1">
        <f t="array" ref="L224">INDEX($H224:$K224,0,MATCH(L$218,$H$218:$K$218,0))*HLOOKUP(L$217,$J$214:$R$215,2)</f>
        <v>0</v>
      </c>
      <c r="M224" s="699" cm="1">
        <f t="array" ref="M224">INDEX($H224:$K224,0,MATCH(M$218,$H$218:$K$218,0))*HLOOKUP(M$217,$J$214:$R$215,2)</f>
        <v>0</v>
      </c>
      <c r="N224" s="699" cm="1">
        <f t="array" ref="N224">INDEX($H224:$K224,0,MATCH(N$218,$H$218:$K$218,0))*HLOOKUP(N$217,$J$214:$R$215,2)</f>
        <v>0</v>
      </c>
      <c r="O224" s="699" cm="1">
        <f t="array" ref="O224">INDEX($H224:$K224,0,MATCH(O$218,$H$218:$K$218,0))*HLOOKUP(O$217,$J$214:$R$215,2)</f>
        <v>0</v>
      </c>
      <c r="P224" s="699" cm="1">
        <f t="array" ref="P224">INDEX($H224:$K224,0,MATCH(P$218,$H$218:$K$218,0))*HLOOKUP(P$217,$J$214:$R$215,2)</f>
        <v>0</v>
      </c>
      <c r="Q224" s="699" cm="1">
        <f t="array" ref="Q224">INDEX($H224:$K224,0,MATCH(Q$218,$H$218:$K$218,0))*HLOOKUP(Q$217,$J$214:$R$215,2)</f>
        <v>0</v>
      </c>
      <c r="R224" s="699" cm="1">
        <f t="array" ref="R224">INDEX($H224:$K224,0,MATCH(R$218,$H$218:$K$218,0))*HLOOKUP(R$217,$J$214:$R$215,2)</f>
        <v>0</v>
      </c>
      <c r="S224" s="699" cm="1">
        <f t="array" ref="S224">INDEX($H224:$K224,0,MATCH(S$218,$H$218:$K$218,0))*HLOOKUP(S$217,$J$214:$R$215,2)</f>
        <v>0</v>
      </c>
      <c r="T224" s="699" cm="1">
        <f t="array" ref="T224">INDEX($H224:$K224,0,MATCH(T$218,$H$218:$K$218,0))*HLOOKUP(T$217,$J$214:$R$215,2)</f>
        <v>0</v>
      </c>
      <c r="U224" s="699" cm="1">
        <f t="array" ref="U224">INDEX($H224:$K224,0,MATCH(U$218,$H$218:$K$218,0))*HLOOKUP(U$217,$J$214:$R$215,2)</f>
        <v>0</v>
      </c>
      <c r="V224" s="699" cm="1">
        <f t="array" ref="V224">INDEX($H224:$K224,0,MATCH(V$218,$H$218:$K$218,0))*HLOOKUP(V$217,$J$214:$R$215,2)</f>
        <v>0</v>
      </c>
      <c r="W224" s="699" cm="1">
        <f t="array" ref="W224">INDEX($H224:$K224,0,MATCH(W$218,$H$218:$K$218,0))*HLOOKUP(W$217,$J$214:$R$215,2)</f>
        <v>0</v>
      </c>
      <c r="X224" s="699" cm="1">
        <f t="array" ref="X224">INDEX($H224:$K224,0,MATCH(X$218,$H$218:$K$218,0))*HLOOKUP(X$217,$J$214:$R$215,2)</f>
        <v>0</v>
      </c>
      <c r="Y224" s="699" cm="1">
        <f t="array" ref="Y224">INDEX($H224:$K224,0,MATCH(Y$218,$H$218:$K$218,0))*HLOOKUP(Y$217,$J$214:$R$215,2)</f>
        <v>0</v>
      </c>
      <c r="Z224" s="699" cm="1">
        <f t="array" ref="Z224">INDEX($H224:$K224,0,MATCH(Z$218,$H$218:$K$218,0))*HLOOKUP(Z$217,$J$214:$R$215,2)</f>
        <v>0</v>
      </c>
      <c r="AA224" s="699" cm="1">
        <f t="array" ref="AA224">INDEX($H224:$K224,0,MATCH(AA$218,$H$218:$K$218,0))*HLOOKUP(AA$217,$J$214:$R$215,2)</f>
        <v>0</v>
      </c>
      <c r="AB224" s="699" cm="1">
        <f t="array" ref="AB224">INDEX($H224:$K224,0,MATCH(AB$218,$H$218:$K$218,0))*HLOOKUP(AB$217,$J$214:$R$215,2)</f>
        <v>0</v>
      </c>
      <c r="AC224" s="699" cm="1">
        <f t="array" ref="AC224">INDEX($H224:$K224,0,MATCH(AC$218,$H$218:$K$218,0))*HLOOKUP(AC$217,$J$214:$R$215,2)</f>
        <v>0</v>
      </c>
      <c r="AD224" s="699" cm="1">
        <f t="array" ref="AD224">INDEX($H224:$K224,0,MATCH(AD$218,$H$218:$K$218,0))*HLOOKUP(AD$217,$J$214:$R$215,2)</f>
        <v>0</v>
      </c>
      <c r="AE224" s="699" cm="1">
        <f t="array" ref="AE224">INDEX($H224:$K224,0,MATCH(AE$218,$H$218:$K$218,0))*HLOOKUP(AE$217,$J$214:$R$215,2)</f>
        <v>0</v>
      </c>
      <c r="AF224" s="699" cm="1">
        <f t="array" ref="AF224">INDEX($H224:$K224,0,MATCH(AF$218,$H$218:$K$218,0))*HLOOKUP(AF$217,$J$214:$R$215,2)</f>
        <v>0</v>
      </c>
      <c r="AG224" s="699" cm="1">
        <f t="array" ref="AG224">INDEX($H224:$K224,0,MATCH(AG$218,$H$218:$K$218,0))*HLOOKUP(AG$217,$J$214:$R$215,2)</f>
        <v>0</v>
      </c>
      <c r="AH224" s="699" cm="1">
        <f t="array" ref="AH224">INDEX($H224:$K224,0,MATCH(AH$218,$H$218:$K$218,0))*HLOOKUP(AH$217,$J$214:$R$215,2)</f>
        <v>0</v>
      </c>
      <c r="AI224" s="699" cm="1">
        <f t="array" ref="AI224">INDEX($H224:$K224,0,MATCH(AI$218,$H$218:$K$218,0))*HLOOKUP(AI$217,$J$214:$R$215,2)</f>
        <v>0</v>
      </c>
      <c r="AJ224" s="699" cm="1">
        <f t="array" ref="AJ224">INDEX($H224:$K224,0,MATCH(AJ$218,$H$218:$K$218,0))*HLOOKUP(AJ$217,$J$214:$R$215,2)</f>
        <v>0</v>
      </c>
      <c r="AK224" s="699" cm="1">
        <f t="array" ref="AK224">INDEX($H224:$K224,0,MATCH(AK$218,$H$218:$K$218,0))*HLOOKUP(AK$217,$J$214:$R$215,2)</f>
        <v>0</v>
      </c>
      <c r="AL224" s="699" cm="1">
        <f t="array" ref="AL224">INDEX($H224:$K224,0,MATCH(AL$218,$H$218:$K$218,0))*HLOOKUP(AL$217,$J$214:$R$215,2)</f>
        <v>0</v>
      </c>
      <c r="AM224" s="699" cm="1">
        <f t="array" ref="AM224">INDEX($H224:$K224,0,MATCH(AM$218,$H$218:$K$218,0))*HLOOKUP(AM$217,$J$214:$R$215,2)</f>
        <v>0</v>
      </c>
      <c r="AN224" s="699" cm="1">
        <f t="array" ref="AN224">INDEX($H224:$K224,0,MATCH(AN$218,$H$218:$K$218,0))*HLOOKUP(AN$217,$J$214:$R$215,2)</f>
        <v>0</v>
      </c>
      <c r="AO224" s="699" cm="1">
        <f t="array" ref="AO224">INDEX($H224:$K224,0,MATCH(AO$218,$H$218:$K$218,0))*HLOOKUP(AO$217,$J$214:$R$215,2)</f>
        <v>0</v>
      </c>
      <c r="AP224" s="699" cm="1">
        <f t="array" ref="AP224">INDEX($H224:$K224,0,MATCH(AP$218,$H$218:$K$218,0))*HLOOKUP(AP$217,$J$214:$R$215,2)</f>
        <v>0</v>
      </c>
      <c r="AQ224" s="699" cm="1">
        <f t="array" ref="AQ224">INDEX($H224:$K224,0,MATCH(AQ$218,$H$218:$K$218,0))*HLOOKUP(AQ$217,$J$214:$R$215,2)</f>
        <v>0</v>
      </c>
      <c r="AR224" s="699" cm="1">
        <f t="array" ref="AR224">INDEX($H224:$K224,0,MATCH(AR$218,$H$218:$K$218,0))*HLOOKUP(AR$217,$J$214:$R$215,2)</f>
        <v>0</v>
      </c>
      <c r="AS224" s="699" cm="1">
        <f t="array" ref="AS224">INDEX($H224:$K224,0,MATCH(AS$218,$H$218:$K$218,0))*HLOOKUP(AS$217,$J$214:$R$215,2)</f>
        <v>0</v>
      </c>
      <c r="AT224" s="699" cm="1">
        <f t="array" ref="AT224">INDEX($H224:$K224,0,MATCH(AT$218,$H$218:$K$218,0))*HLOOKUP(AT$217,$J$214:$R$215,2)</f>
        <v>0</v>
      </c>
      <c r="AU224" s="699" cm="1">
        <f t="array" ref="AU224">INDEX($H224:$K224,0,MATCH(AU$218,$H$218:$K$218,0))*HLOOKUP(AU$217,$J$214:$R$215,2)</f>
        <v>0</v>
      </c>
      <c r="AV224" s="193"/>
      <c r="AW224" s="193"/>
      <c r="AX224" s="16"/>
      <c r="AY224" s="8"/>
      <c r="AZ224" s="8"/>
      <c r="BA224" s="8"/>
    </row>
    <row r="225" spans="1:84" ht="14.5" outlineLevel="1" x14ac:dyDescent="0.35">
      <c r="A225" s="6"/>
      <c r="B225" s="7"/>
      <c r="C225" s="17"/>
      <c r="D225" s="17"/>
      <c r="E225" s="17"/>
      <c r="F225" s="26"/>
      <c r="G225" s="26" t="str">
        <f t="shared" si="45"/>
        <v>GGGC1Na2</v>
      </c>
      <c r="H225" s="229">
        <f t="shared" si="46"/>
        <v>0</v>
      </c>
      <c r="I225" s="229">
        <f t="shared" si="46"/>
        <v>0</v>
      </c>
      <c r="J225" s="229">
        <f t="shared" si="46"/>
        <v>0</v>
      </c>
      <c r="K225" s="229">
        <f t="shared" si="46"/>
        <v>0</v>
      </c>
      <c r="L225" s="699" cm="1">
        <f t="array" ref="L225">INDEX($H225:$K225,0,MATCH(L$218,$H$218:$K$218,0))*HLOOKUP(L$217,$J$214:$R$215,2)</f>
        <v>0</v>
      </c>
      <c r="M225" s="699" cm="1">
        <f t="array" ref="M225">INDEX($H225:$K225,0,MATCH(M$218,$H$218:$K$218,0))*HLOOKUP(M$217,$J$214:$R$215,2)</f>
        <v>0</v>
      </c>
      <c r="N225" s="699" cm="1">
        <f t="array" ref="N225">INDEX($H225:$K225,0,MATCH(N$218,$H$218:$K$218,0))*HLOOKUP(N$217,$J$214:$R$215,2)</f>
        <v>0</v>
      </c>
      <c r="O225" s="699" cm="1">
        <f t="array" ref="O225">INDEX($H225:$K225,0,MATCH(O$218,$H$218:$K$218,0))*HLOOKUP(O$217,$J$214:$R$215,2)</f>
        <v>0</v>
      </c>
      <c r="P225" s="699" cm="1">
        <f t="array" ref="P225">INDEX($H225:$K225,0,MATCH(P$218,$H$218:$K$218,0))*HLOOKUP(P$217,$J$214:$R$215,2)</f>
        <v>0</v>
      </c>
      <c r="Q225" s="699" cm="1">
        <f t="array" ref="Q225">INDEX($H225:$K225,0,MATCH(Q$218,$H$218:$K$218,0))*HLOOKUP(Q$217,$J$214:$R$215,2)</f>
        <v>0</v>
      </c>
      <c r="R225" s="699" cm="1">
        <f t="array" ref="R225">INDEX($H225:$K225,0,MATCH(R$218,$H$218:$K$218,0))*HLOOKUP(R$217,$J$214:$R$215,2)</f>
        <v>0</v>
      </c>
      <c r="S225" s="699" cm="1">
        <f t="array" ref="S225">INDEX($H225:$K225,0,MATCH(S$218,$H$218:$K$218,0))*HLOOKUP(S$217,$J$214:$R$215,2)</f>
        <v>0</v>
      </c>
      <c r="T225" s="699" cm="1">
        <f t="array" ref="T225">INDEX($H225:$K225,0,MATCH(T$218,$H$218:$K$218,0))*HLOOKUP(T$217,$J$214:$R$215,2)</f>
        <v>0</v>
      </c>
      <c r="U225" s="699" cm="1">
        <f t="array" ref="U225">INDEX($H225:$K225,0,MATCH(U$218,$H$218:$K$218,0))*HLOOKUP(U$217,$J$214:$R$215,2)</f>
        <v>0</v>
      </c>
      <c r="V225" s="699" cm="1">
        <f t="array" ref="V225">INDEX($H225:$K225,0,MATCH(V$218,$H$218:$K$218,0))*HLOOKUP(V$217,$J$214:$R$215,2)</f>
        <v>0</v>
      </c>
      <c r="W225" s="699" cm="1">
        <f t="array" ref="W225">INDEX($H225:$K225,0,MATCH(W$218,$H$218:$K$218,0))*HLOOKUP(W$217,$J$214:$R$215,2)</f>
        <v>0</v>
      </c>
      <c r="X225" s="699" cm="1">
        <f t="array" ref="X225">INDEX($H225:$K225,0,MATCH(X$218,$H$218:$K$218,0))*HLOOKUP(X$217,$J$214:$R$215,2)</f>
        <v>0</v>
      </c>
      <c r="Y225" s="699" cm="1">
        <f t="array" ref="Y225">INDEX($H225:$K225,0,MATCH(Y$218,$H$218:$K$218,0))*HLOOKUP(Y$217,$J$214:$R$215,2)</f>
        <v>0</v>
      </c>
      <c r="Z225" s="699" cm="1">
        <f t="array" ref="Z225">INDEX($H225:$K225,0,MATCH(Z$218,$H$218:$K$218,0))*HLOOKUP(Z$217,$J$214:$R$215,2)</f>
        <v>0</v>
      </c>
      <c r="AA225" s="699" cm="1">
        <f t="array" ref="AA225">INDEX($H225:$K225,0,MATCH(AA$218,$H$218:$K$218,0))*HLOOKUP(AA$217,$J$214:$R$215,2)</f>
        <v>0</v>
      </c>
      <c r="AB225" s="699" cm="1">
        <f t="array" ref="AB225">INDEX($H225:$K225,0,MATCH(AB$218,$H$218:$K$218,0))*HLOOKUP(AB$217,$J$214:$R$215,2)</f>
        <v>0</v>
      </c>
      <c r="AC225" s="699" cm="1">
        <f t="array" ref="AC225">INDEX($H225:$K225,0,MATCH(AC$218,$H$218:$K$218,0))*HLOOKUP(AC$217,$J$214:$R$215,2)</f>
        <v>0</v>
      </c>
      <c r="AD225" s="699" cm="1">
        <f t="array" ref="AD225">INDEX($H225:$K225,0,MATCH(AD$218,$H$218:$K$218,0))*HLOOKUP(AD$217,$J$214:$R$215,2)</f>
        <v>0</v>
      </c>
      <c r="AE225" s="699" cm="1">
        <f t="array" ref="AE225">INDEX($H225:$K225,0,MATCH(AE$218,$H$218:$K$218,0))*HLOOKUP(AE$217,$J$214:$R$215,2)</f>
        <v>0</v>
      </c>
      <c r="AF225" s="699" cm="1">
        <f t="array" ref="AF225">INDEX($H225:$K225,0,MATCH(AF$218,$H$218:$K$218,0))*HLOOKUP(AF$217,$J$214:$R$215,2)</f>
        <v>0</v>
      </c>
      <c r="AG225" s="699" cm="1">
        <f t="array" ref="AG225">INDEX($H225:$K225,0,MATCH(AG$218,$H$218:$K$218,0))*HLOOKUP(AG$217,$J$214:$R$215,2)</f>
        <v>0</v>
      </c>
      <c r="AH225" s="699" cm="1">
        <f t="array" ref="AH225">INDEX($H225:$K225,0,MATCH(AH$218,$H$218:$K$218,0))*HLOOKUP(AH$217,$J$214:$R$215,2)</f>
        <v>0</v>
      </c>
      <c r="AI225" s="699" cm="1">
        <f t="array" ref="AI225">INDEX($H225:$K225,0,MATCH(AI$218,$H$218:$K$218,0))*HLOOKUP(AI$217,$J$214:$R$215,2)</f>
        <v>0</v>
      </c>
      <c r="AJ225" s="699" cm="1">
        <f t="array" ref="AJ225">INDEX($H225:$K225,0,MATCH(AJ$218,$H$218:$K$218,0))*HLOOKUP(AJ$217,$J$214:$R$215,2)</f>
        <v>0</v>
      </c>
      <c r="AK225" s="699" cm="1">
        <f t="array" ref="AK225">INDEX($H225:$K225,0,MATCH(AK$218,$H$218:$K$218,0))*HLOOKUP(AK$217,$J$214:$R$215,2)</f>
        <v>0</v>
      </c>
      <c r="AL225" s="699" cm="1">
        <f t="array" ref="AL225">INDEX($H225:$K225,0,MATCH(AL$218,$H$218:$K$218,0))*HLOOKUP(AL$217,$J$214:$R$215,2)</f>
        <v>0</v>
      </c>
      <c r="AM225" s="699" cm="1">
        <f t="array" ref="AM225">INDEX($H225:$K225,0,MATCH(AM$218,$H$218:$K$218,0))*HLOOKUP(AM$217,$J$214:$R$215,2)</f>
        <v>0</v>
      </c>
      <c r="AN225" s="699" cm="1">
        <f t="array" ref="AN225">INDEX($H225:$K225,0,MATCH(AN$218,$H$218:$K$218,0))*HLOOKUP(AN$217,$J$214:$R$215,2)</f>
        <v>0</v>
      </c>
      <c r="AO225" s="699" cm="1">
        <f t="array" ref="AO225">INDEX($H225:$K225,0,MATCH(AO$218,$H$218:$K$218,0))*HLOOKUP(AO$217,$J$214:$R$215,2)</f>
        <v>0</v>
      </c>
      <c r="AP225" s="699" cm="1">
        <f t="array" ref="AP225">INDEX($H225:$K225,0,MATCH(AP$218,$H$218:$K$218,0))*HLOOKUP(AP$217,$J$214:$R$215,2)</f>
        <v>0</v>
      </c>
      <c r="AQ225" s="699" cm="1">
        <f t="array" ref="AQ225">INDEX($H225:$K225,0,MATCH(AQ$218,$H$218:$K$218,0))*HLOOKUP(AQ$217,$J$214:$R$215,2)</f>
        <v>0</v>
      </c>
      <c r="AR225" s="699" cm="1">
        <f t="array" ref="AR225">INDEX($H225:$K225,0,MATCH(AR$218,$H$218:$K$218,0))*HLOOKUP(AR$217,$J$214:$R$215,2)</f>
        <v>0</v>
      </c>
      <c r="AS225" s="699" cm="1">
        <f t="array" ref="AS225">INDEX($H225:$K225,0,MATCH(AS$218,$H$218:$K$218,0))*HLOOKUP(AS$217,$J$214:$R$215,2)</f>
        <v>0</v>
      </c>
      <c r="AT225" s="699" cm="1">
        <f t="array" ref="AT225">INDEX($H225:$K225,0,MATCH(AT$218,$H$218:$K$218,0))*HLOOKUP(AT$217,$J$214:$R$215,2)</f>
        <v>0</v>
      </c>
      <c r="AU225" s="699" cm="1">
        <f t="array" ref="AU225">INDEX($H225:$K225,0,MATCH(AU$218,$H$218:$K$218,0))*HLOOKUP(AU$217,$J$214:$R$215,2)</f>
        <v>0</v>
      </c>
      <c r="AV225" s="193"/>
      <c r="AW225" s="193"/>
      <c r="AX225" s="16"/>
      <c r="AY225" s="8"/>
      <c r="AZ225" s="8"/>
      <c r="BA225" s="8"/>
    </row>
    <row r="226" spans="1:84" ht="14.5" outlineLevel="1" x14ac:dyDescent="0.35">
      <c r="A226" s="6"/>
      <c r="B226" s="7"/>
      <c r="C226" s="17"/>
      <c r="D226" s="17"/>
      <c r="E226" s="17"/>
      <c r="F226" s="26"/>
      <c r="G226" s="26" t="str">
        <f t="shared" si="45"/>
        <v>GGGC1Ea2</v>
      </c>
      <c r="H226" s="229">
        <f t="shared" si="46"/>
        <v>0</v>
      </c>
      <c r="I226" s="229">
        <f t="shared" si="46"/>
        <v>0</v>
      </c>
      <c r="J226" s="229">
        <f t="shared" si="46"/>
        <v>0</v>
      </c>
      <c r="K226" s="229">
        <f t="shared" si="46"/>
        <v>0</v>
      </c>
      <c r="L226" s="699" cm="1">
        <f t="array" ref="L226">INDEX($H226:$K226,0,MATCH(L$218,$H$218:$K$218,0))*HLOOKUP(L$217,$J$214:$R$215,2)</f>
        <v>0</v>
      </c>
      <c r="M226" s="699" cm="1">
        <f t="array" ref="M226">INDEX($H226:$K226,0,MATCH(M$218,$H$218:$K$218,0))*HLOOKUP(M$217,$J$214:$R$215,2)</f>
        <v>0</v>
      </c>
      <c r="N226" s="699" cm="1">
        <f t="array" ref="N226">INDEX($H226:$K226,0,MATCH(N$218,$H$218:$K$218,0))*HLOOKUP(N$217,$J$214:$R$215,2)</f>
        <v>0</v>
      </c>
      <c r="O226" s="699" cm="1">
        <f t="array" ref="O226">INDEX($H226:$K226,0,MATCH(O$218,$H$218:$K$218,0))*HLOOKUP(O$217,$J$214:$R$215,2)</f>
        <v>0</v>
      </c>
      <c r="P226" s="699" cm="1">
        <f t="array" ref="P226">INDEX($H226:$K226,0,MATCH(P$218,$H$218:$K$218,0))*HLOOKUP(P$217,$J$214:$R$215,2)</f>
        <v>0</v>
      </c>
      <c r="Q226" s="699" cm="1">
        <f t="array" ref="Q226">INDEX($H226:$K226,0,MATCH(Q$218,$H$218:$K$218,0))*HLOOKUP(Q$217,$J$214:$R$215,2)</f>
        <v>0</v>
      </c>
      <c r="R226" s="699" cm="1">
        <f t="array" ref="R226">INDEX($H226:$K226,0,MATCH(R$218,$H$218:$K$218,0))*HLOOKUP(R$217,$J$214:$R$215,2)</f>
        <v>0</v>
      </c>
      <c r="S226" s="699" cm="1">
        <f t="array" ref="S226">INDEX($H226:$K226,0,MATCH(S$218,$H$218:$K$218,0))*HLOOKUP(S$217,$J$214:$R$215,2)</f>
        <v>0</v>
      </c>
      <c r="T226" s="699" cm="1">
        <f t="array" ref="T226">INDEX($H226:$K226,0,MATCH(T$218,$H$218:$K$218,0))*HLOOKUP(T$217,$J$214:$R$215,2)</f>
        <v>0</v>
      </c>
      <c r="U226" s="699" cm="1">
        <f t="array" ref="U226">INDEX($H226:$K226,0,MATCH(U$218,$H$218:$K$218,0))*HLOOKUP(U$217,$J$214:$R$215,2)</f>
        <v>0</v>
      </c>
      <c r="V226" s="699" cm="1">
        <f t="array" ref="V226">INDEX($H226:$K226,0,MATCH(V$218,$H$218:$K$218,0))*HLOOKUP(V$217,$J$214:$R$215,2)</f>
        <v>0</v>
      </c>
      <c r="W226" s="699" cm="1">
        <f t="array" ref="W226">INDEX($H226:$K226,0,MATCH(W$218,$H$218:$K$218,0))*HLOOKUP(W$217,$J$214:$R$215,2)</f>
        <v>0</v>
      </c>
      <c r="X226" s="699" cm="1">
        <f t="array" ref="X226">INDEX($H226:$K226,0,MATCH(X$218,$H$218:$K$218,0))*HLOOKUP(X$217,$J$214:$R$215,2)</f>
        <v>0</v>
      </c>
      <c r="Y226" s="699" cm="1">
        <f t="array" ref="Y226">INDEX($H226:$K226,0,MATCH(Y$218,$H$218:$K$218,0))*HLOOKUP(Y$217,$J$214:$R$215,2)</f>
        <v>0</v>
      </c>
      <c r="Z226" s="699" cm="1">
        <f t="array" ref="Z226">INDEX($H226:$K226,0,MATCH(Z$218,$H$218:$K$218,0))*HLOOKUP(Z$217,$J$214:$R$215,2)</f>
        <v>0</v>
      </c>
      <c r="AA226" s="699" cm="1">
        <f t="array" ref="AA226">INDEX($H226:$K226,0,MATCH(AA$218,$H$218:$K$218,0))*HLOOKUP(AA$217,$J$214:$R$215,2)</f>
        <v>0</v>
      </c>
      <c r="AB226" s="699" cm="1">
        <f t="array" ref="AB226">INDEX($H226:$K226,0,MATCH(AB$218,$H$218:$K$218,0))*HLOOKUP(AB$217,$J$214:$R$215,2)</f>
        <v>0</v>
      </c>
      <c r="AC226" s="699" cm="1">
        <f t="array" ref="AC226">INDEX($H226:$K226,0,MATCH(AC$218,$H$218:$K$218,0))*HLOOKUP(AC$217,$J$214:$R$215,2)</f>
        <v>0</v>
      </c>
      <c r="AD226" s="699" cm="1">
        <f t="array" ref="AD226">INDEX($H226:$K226,0,MATCH(AD$218,$H$218:$K$218,0))*HLOOKUP(AD$217,$J$214:$R$215,2)</f>
        <v>0</v>
      </c>
      <c r="AE226" s="699" cm="1">
        <f t="array" ref="AE226">INDEX($H226:$K226,0,MATCH(AE$218,$H$218:$K$218,0))*HLOOKUP(AE$217,$J$214:$R$215,2)</f>
        <v>0</v>
      </c>
      <c r="AF226" s="699" cm="1">
        <f t="array" ref="AF226">INDEX($H226:$K226,0,MATCH(AF$218,$H$218:$K$218,0))*HLOOKUP(AF$217,$J$214:$R$215,2)</f>
        <v>0</v>
      </c>
      <c r="AG226" s="699" cm="1">
        <f t="array" ref="AG226">INDEX($H226:$K226,0,MATCH(AG$218,$H$218:$K$218,0))*HLOOKUP(AG$217,$J$214:$R$215,2)</f>
        <v>0</v>
      </c>
      <c r="AH226" s="699" cm="1">
        <f t="array" ref="AH226">INDEX($H226:$K226,0,MATCH(AH$218,$H$218:$K$218,0))*HLOOKUP(AH$217,$J$214:$R$215,2)</f>
        <v>0</v>
      </c>
      <c r="AI226" s="699" cm="1">
        <f t="array" ref="AI226">INDEX($H226:$K226,0,MATCH(AI$218,$H$218:$K$218,0))*HLOOKUP(AI$217,$J$214:$R$215,2)</f>
        <v>0</v>
      </c>
      <c r="AJ226" s="699" cm="1">
        <f t="array" ref="AJ226">INDEX($H226:$K226,0,MATCH(AJ$218,$H$218:$K$218,0))*HLOOKUP(AJ$217,$J$214:$R$215,2)</f>
        <v>0</v>
      </c>
      <c r="AK226" s="699" cm="1">
        <f t="array" ref="AK226">INDEX($H226:$K226,0,MATCH(AK$218,$H$218:$K$218,0))*HLOOKUP(AK$217,$J$214:$R$215,2)</f>
        <v>0</v>
      </c>
      <c r="AL226" s="699" cm="1">
        <f t="array" ref="AL226">INDEX($H226:$K226,0,MATCH(AL$218,$H$218:$K$218,0))*HLOOKUP(AL$217,$J$214:$R$215,2)</f>
        <v>0</v>
      </c>
      <c r="AM226" s="699" cm="1">
        <f t="array" ref="AM226">INDEX($H226:$K226,0,MATCH(AM$218,$H$218:$K$218,0))*HLOOKUP(AM$217,$J$214:$R$215,2)</f>
        <v>0</v>
      </c>
      <c r="AN226" s="699" cm="1">
        <f t="array" ref="AN226">INDEX($H226:$K226,0,MATCH(AN$218,$H$218:$K$218,0))*HLOOKUP(AN$217,$J$214:$R$215,2)</f>
        <v>0</v>
      </c>
      <c r="AO226" s="699" cm="1">
        <f t="array" ref="AO226">INDEX($H226:$K226,0,MATCH(AO$218,$H$218:$K$218,0))*HLOOKUP(AO$217,$J$214:$R$215,2)</f>
        <v>0</v>
      </c>
      <c r="AP226" s="699" cm="1">
        <f t="array" ref="AP226">INDEX($H226:$K226,0,MATCH(AP$218,$H$218:$K$218,0))*HLOOKUP(AP$217,$J$214:$R$215,2)</f>
        <v>0</v>
      </c>
      <c r="AQ226" s="699" cm="1">
        <f t="array" ref="AQ226">INDEX($H226:$K226,0,MATCH(AQ$218,$H$218:$K$218,0))*HLOOKUP(AQ$217,$J$214:$R$215,2)</f>
        <v>0</v>
      </c>
      <c r="AR226" s="699" cm="1">
        <f t="array" ref="AR226">INDEX($H226:$K226,0,MATCH(AR$218,$H$218:$K$218,0))*HLOOKUP(AR$217,$J$214:$R$215,2)</f>
        <v>0</v>
      </c>
      <c r="AS226" s="699" cm="1">
        <f t="array" ref="AS226">INDEX($H226:$K226,0,MATCH(AS$218,$H$218:$K$218,0))*HLOOKUP(AS$217,$J$214:$R$215,2)</f>
        <v>0</v>
      </c>
      <c r="AT226" s="699" cm="1">
        <f t="array" ref="AT226">INDEX($H226:$K226,0,MATCH(AT$218,$H$218:$K$218,0))*HLOOKUP(AT$217,$J$214:$R$215,2)</f>
        <v>0</v>
      </c>
      <c r="AU226" s="699" cm="1">
        <f t="array" ref="AU226">INDEX($H226:$K226,0,MATCH(AU$218,$H$218:$K$218,0))*HLOOKUP(AU$217,$J$214:$R$215,2)</f>
        <v>0</v>
      </c>
      <c r="AV226" s="193"/>
      <c r="AW226" s="193"/>
      <c r="AX226" s="16"/>
      <c r="AY226" s="8"/>
      <c r="AZ226" s="8"/>
      <c r="BA226" s="8"/>
    </row>
    <row r="227" spans="1:84" ht="14.5" outlineLevel="1" x14ac:dyDescent="0.35">
      <c r="A227" s="6"/>
      <c r="B227" s="7"/>
      <c r="C227" s="17"/>
      <c r="D227" s="17"/>
      <c r="E227" s="17"/>
      <c r="F227" s="26"/>
      <c r="G227" s="26" t="str">
        <f t="shared" si="45"/>
        <v>GGGC1Pa2</v>
      </c>
      <c r="H227" s="229">
        <f t="shared" si="46"/>
        <v>0</v>
      </c>
      <c r="I227" s="229">
        <f t="shared" si="46"/>
        <v>0</v>
      </c>
      <c r="J227" s="229">
        <f t="shared" si="46"/>
        <v>0</v>
      </c>
      <c r="K227" s="229">
        <f t="shared" si="46"/>
        <v>0</v>
      </c>
      <c r="L227" s="699" cm="1">
        <f t="array" ref="L227">INDEX($H227:$K227,0,MATCH(L$218,$H$218:$K$218,0))*HLOOKUP(L$217,$J$214:$R$215,2)</f>
        <v>0</v>
      </c>
      <c r="M227" s="699" cm="1">
        <f t="array" ref="M227">INDEX($H227:$K227,0,MATCH(M$218,$H$218:$K$218,0))*HLOOKUP(M$217,$J$214:$R$215,2)</f>
        <v>0</v>
      </c>
      <c r="N227" s="699" cm="1">
        <f t="array" ref="N227">INDEX($H227:$K227,0,MATCH(N$218,$H$218:$K$218,0))*HLOOKUP(N$217,$J$214:$R$215,2)</f>
        <v>0</v>
      </c>
      <c r="O227" s="699" cm="1">
        <f t="array" ref="O227">INDEX($H227:$K227,0,MATCH(O$218,$H$218:$K$218,0))*HLOOKUP(O$217,$J$214:$R$215,2)</f>
        <v>0</v>
      </c>
      <c r="P227" s="699" cm="1">
        <f t="array" ref="P227">INDEX($H227:$K227,0,MATCH(P$218,$H$218:$K$218,0))*HLOOKUP(P$217,$J$214:$R$215,2)</f>
        <v>0</v>
      </c>
      <c r="Q227" s="699" cm="1">
        <f t="array" ref="Q227">INDEX($H227:$K227,0,MATCH(Q$218,$H$218:$K$218,0))*HLOOKUP(Q$217,$J$214:$R$215,2)</f>
        <v>0</v>
      </c>
      <c r="R227" s="699" cm="1">
        <f t="array" ref="R227">INDEX($H227:$K227,0,MATCH(R$218,$H$218:$K$218,0))*HLOOKUP(R$217,$J$214:$R$215,2)</f>
        <v>0</v>
      </c>
      <c r="S227" s="699" cm="1">
        <f t="array" ref="S227">INDEX($H227:$K227,0,MATCH(S$218,$H$218:$K$218,0))*HLOOKUP(S$217,$J$214:$R$215,2)</f>
        <v>0</v>
      </c>
      <c r="T227" s="699" cm="1">
        <f t="array" ref="T227">INDEX($H227:$K227,0,MATCH(T$218,$H$218:$K$218,0))*HLOOKUP(T$217,$J$214:$R$215,2)</f>
        <v>0</v>
      </c>
      <c r="U227" s="699" cm="1">
        <f t="array" ref="U227">INDEX($H227:$K227,0,MATCH(U$218,$H$218:$K$218,0))*HLOOKUP(U$217,$J$214:$R$215,2)</f>
        <v>0</v>
      </c>
      <c r="V227" s="699" cm="1">
        <f t="array" ref="V227">INDEX($H227:$K227,0,MATCH(V$218,$H$218:$K$218,0))*HLOOKUP(V$217,$J$214:$R$215,2)</f>
        <v>0</v>
      </c>
      <c r="W227" s="699" cm="1">
        <f t="array" ref="W227">INDEX($H227:$K227,0,MATCH(W$218,$H$218:$K$218,0))*HLOOKUP(W$217,$J$214:$R$215,2)</f>
        <v>0</v>
      </c>
      <c r="X227" s="699" cm="1">
        <f t="array" ref="X227">INDEX($H227:$K227,0,MATCH(X$218,$H$218:$K$218,0))*HLOOKUP(X$217,$J$214:$R$215,2)</f>
        <v>0</v>
      </c>
      <c r="Y227" s="699" cm="1">
        <f t="array" ref="Y227">INDEX($H227:$K227,0,MATCH(Y$218,$H$218:$K$218,0))*HLOOKUP(Y$217,$J$214:$R$215,2)</f>
        <v>0</v>
      </c>
      <c r="Z227" s="699" cm="1">
        <f t="array" ref="Z227">INDEX($H227:$K227,0,MATCH(Z$218,$H$218:$K$218,0))*HLOOKUP(Z$217,$J$214:$R$215,2)</f>
        <v>0</v>
      </c>
      <c r="AA227" s="699" cm="1">
        <f t="array" ref="AA227">INDEX($H227:$K227,0,MATCH(AA$218,$H$218:$K$218,0))*HLOOKUP(AA$217,$J$214:$R$215,2)</f>
        <v>0</v>
      </c>
      <c r="AB227" s="699" cm="1">
        <f t="array" ref="AB227">INDEX($H227:$K227,0,MATCH(AB$218,$H$218:$K$218,0))*HLOOKUP(AB$217,$J$214:$R$215,2)</f>
        <v>0</v>
      </c>
      <c r="AC227" s="699" cm="1">
        <f t="array" ref="AC227">INDEX($H227:$K227,0,MATCH(AC$218,$H$218:$K$218,0))*HLOOKUP(AC$217,$J$214:$R$215,2)</f>
        <v>0</v>
      </c>
      <c r="AD227" s="699" cm="1">
        <f t="array" ref="AD227">INDEX($H227:$K227,0,MATCH(AD$218,$H$218:$K$218,0))*HLOOKUP(AD$217,$J$214:$R$215,2)</f>
        <v>0</v>
      </c>
      <c r="AE227" s="699" cm="1">
        <f t="array" ref="AE227">INDEX($H227:$K227,0,MATCH(AE$218,$H$218:$K$218,0))*HLOOKUP(AE$217,$J$214:$R$215,2)</f>
        <v>0</v>
      </c>
      <c r="AF227" s="699" cm="1">
        <f t="array" ref="AF227">INDEX($H227:$K227,0,MATCH(AF$218,$H$218:$K$218,0))*HLOOKUP(AF$217,$J$214:$R$215,2)</f>
        <v>0</v>
      </c>
      <c r="AG227" s="699" cm="1">
        <f t="array" ref="AG227">INDEX($H227:$K227,0,MATCH(AG$218,$H$218:$K$218,0))*HLOOKUP(AG$217,$J$214:$R$215,2)</f>
        <v>0</v>
      </c>
      <c r="AH227" s="699" cm="1">
        <f t="array" ref="AH227">INDEX($H227:$K227,0,MATCH(AH$218,$H$218:$K$218,0))*HLOOKUP(AH$217,$J$214:$R$215,2)</f>
        <v>0</v>
      </c>
      <c r="AI227" s="699" cm="1">
        <f t="array" ref="AI227">INDEX($H227:$K227,0,MATCH(AI$218,$H$218:$K$218,0))*HLOOKUP(AI$217,$J$214:$R$215,2)</f>
        <v>0</v>
      </c>
      <c r="AJ227" s="699" cm="1">
        <f t="array" ref="AJ227">INDEX($H227:$K227,0,MATCH(AJ$218,$H$218:$K$218,0))*HLOOKUP(AJ$217,$J$214:$R$215,2)</f>
        <v>0</v>
      </c>
      <c r="AK227" s="699" cm="1">
        <f t="array" ref="AK227">INDEX($H227:$K227,0,MATCH(AK$218,$H$218:$K$218,0))*HLOOKUP(AK$217,$J$214:$R$215,2)</f>
        <v>0</v>
      </c>
      <c r="AL227" s="699" cm="1">
        <f t="array" ref="AL227">INDEX($H227:$K227,0,MATCH(AL$218,$H$218:$K$218,0))*HLOOKUP(AL$217,$J$214:$R$215,2)</f>
        <v>0</v>
      </c>
      <c r="AM227" s="699" cm="1">
        <f t="array" ref="AM227">INDEX($H227:$K227,0,MATCH(AM$218,$H$218:$K$218,0))*HLOOKUP(AM$217,$J$214:$R$215,2)</f>
        <v>0</v>
      </c>
      <c r="AN227" s="699" cm="1">
        <f t="array" ref="AN227">INDEX($H227:$K227,0,MATCH(AN$218,$H$218:$K$218,0))*HLOOKUP(AN$217,$J$214:$R$215,2)</f>
        <v>0</v>
      </c>
      <c r="AO227" s="699" cm="1">
        <f t="array" ref="AO227">INDEX($H227:$K227,0,MATCH(AO$218,$H$218:$K$218,0))*HLOOKUP(AO$217,$J$214:$R$215,2)</f>
        <v>0</v>
      </c>
      <c r="AP227" s="699" cm="1">
        <f t="array" ref="AP227">INDEX($H227:$K227,0,MATCH(AP$218,$H$218:$K$218,0))*HLOOKUP(AP$217,$J$214:$R$215,2)</f>
        <v>0</v>
      </c>
      <c r="AQ227" s="699" cm="1">
        <f t="array" ref="AQ227">INDEX($H227:$K227,0,MATCH(AQ$218,$H$218:$K$218,0))*HLOOKUP(AQ$217,$J$214:$R$215,2)</f>
        <v>0</v>
      </c>
      <c r="AR227" s="699" cm="1">
        <f t="array" ref="AR227">INDEX($H227:$K227,0,MATCH(AR$218,$H$218:$K$218,0))*HLOOKUP(AR$217,$J$214:$R$215,2)</f>
        <v>0</v>
      </c>
      <c r="AS227" s="699" cm="1">
        <f t="array" ref="AS227">INDEX($H227:$K227,0,MATCH(AS$218,$H$218:$K$218,0))*HLOOKUP(AS$217,$J$214:$R$215,2)</f>
        <v>0</v>
      </c>
      <c r="AT227" s="699" cm="1">
        <f t="array" ref="AT227">INDEX($H227:$K227,0,MATCH(AT$218,$H$218:$K$218,0))*HLOOKUP(AT$217,$J$214:$R$215,2)</f>
        <v>0</v>
      </c>
      <c r="AU227" s="699" cm="1">
        <f t="array" ref="AU227">INDEX($H227:$K227,0,MATCH(AU$218,$H$218:$K$218,0))*HLOOKUP(AU$217,$J$214:$R$215,2)</f>
        <v>0</v>
      </c>
      <c r="AV227" s="193"/>
      <c r="AW227" s="193"/>
      <c r="AX227" s="16"/>
      <c r="AY227" s="8"/>
      <c r="AZ227" s="8"/>
      <c r="BA227" s="8"/>
    </row>
    <row r="228" spans="1:84" ht="14.5" outlineLevel="1" x14ac:dyDescent="0.35">
      <c r="A228" s="6"/>
      <c r="B228" s="7"/>
      <c r="C228" s="17"/>
      <c r="D228" s="17"/>
      <c r="E228" s="17"/>
      <c r="F228" s="26"/>
      <c r="G228" s="26" t="str">
        <f t="shared" si="45"/>
        <v>GGGC1OFa2</v>
      </c>
      <c r="H228" s="229">
        <f t="shared" si="46"/>
        <v>0</v>
      </c>
      <c r="I228" s="229">
        <f t="shared" si="46"/>
        <v>0</v>
      </c>
      <c r="J228" s="229">
        <f t="shared" si="46"/>
        <v>0</v>
      </c>
      <c r="K228" s="229">
        <f t="shared" si="46"/>
        <v>0</v>
      </c>
      <c r="L228" s="699" cm="1">
        <f t="array" ref="L228">INDEX($H228:$K228,0,MATCH(L$218,$H$218:$K$218,0))*HLOOKUP(L$217,$J$214:$R$215,2)</f>
        <v>0</v>
      </c>
      <c r="M228" s="699" cm="1">
        <f t="array" ref="M228">INDEX($H228:$K228,0,MATCH(M$218,$H$218:$K$218,0))*HLOOKUP(M$217,$J$214:$R$215,2)</f>
        <v>0</v>
      </c>
      <c r="N228" s="699" cm="1">
        <f t="array" ref="N228">INDEX($H228:$K228,0,MATCH(N$218,$H$218:$K$218,0))*HLOOKUP(N$217,$J$214:$R$215,2)</f>
        <v>0</v>
      </c>
      <c r="O228" s="699" cm="1">
        <f t="array" ref="O228">INDEX($H228:$K228,0,MATCH(O$218,$H$218:$K$218,0))*HLOOKUP(O$217,$J$214:$R$215,2)</f>
        <v>0</v>
      </c>
      <c r="P228" s="699" cm="1">
        <f t="array" ref="P228">INDEX($H228:$K228,0,MATCH(P$218,$H$218:$K$218,0))*HLOOKUP(P$217,$J$214:$R$215,2)</f>
        <v>0</v>
      </c>
      <c r="Q228" s="699" cm="1">
        <f t="array" ref="Q228">INDEX($H228:$K228,0,MATCH(Q$218,$H$218:$K$218,0))*HLOOKUP(Q$217,$J$214:$R$215,2)</f>
        <v>0</v>
      </c>
      <c r="R228" s="699" cm="1">
        <f t="array" ref="R228">INDEX($H228:$K228,0,MATCH(R$218,$H$218:$K$218,0))*HLOOKUP(R$217,$J$214:$R$215,2)</f>
        <v>0</v>
      </c>
      <c r="S228" s="699" cm="1">
        <f t="array" ref="S228">INDEX($H228:$K228,0,MATCH(S$218,$H$218:$K$218,0))*HLOOKUP(S$217,$J$214:$R$215,2)</f>
        <v>0</v>
      </c>
      <c r="T228" s="699" cm="1">
        <f t="array" ref="T228">INDEX($H228:$K228,0,MATCH(T$218,$H$218:$K$218,0))*HLOOKUP(T$217,$J$214:$R$215,2)</f>
        <v>0</v>
      </c>
      <c r="U228" s="699" cm="1">
        <f t="array" ref="U228">INDEX($H228:$K228,0,MATCH(U$218,$H$218:$K$218,0))*HLOOKUP(U$217,$J$214:$R$215,2)</f>
        <v>0</v>
      </c>
      <c r="V228" s="699" cm="1">
        <f t="array" ref="V228">INDEX($H228:$K228,0,MATCH(V$218,$H$218:$K$218,0))*HLOOKUP(V$217,$J$214:$R$215,2)</f>
        <v>0</v>
      </c>
      <c r="W228" s="699" cm="1">
        <f t="array" ref="W228">INDEX($H228:$K228,0,MATCH(W$218,$H$218:$K$218,0))*HLOOKUP(W$217,$J$214:$R$215,2)</f>
        <v>0</v>
      </c>
      <c r="X228" s="699" cm="1">
        <f t="array" ref="X228">INDEX($H228:$K228,0,MATCH(X$218,$H$218:$K$218,0))*HLOOKUP(X$217,$J$214:$R$215,2)</f>
        <v>0</v>
      </c>
      <c r="Y228" s="699" cm="1">
        <f t="array" ref="Y228">INDEX($H228:$K228,0,MATCH(Y$218,$H$218:$K$218,0))*HLOOKUP(Y$217,$J$214:$R$215,2)</f>
        <v>0</v>
      </c>
      <c r="Z228" s="699" cm="1">
        <f t="array" ref="Z228">INDEX($H228:$K228,0,MATCH(Z$218,$H$218:$K$218,0))*HLOOKUP(Z$217,$J$214:$R$215,2)</f>
        <v>0</v>
      </c>
      <c r="AA228" s="699" cm="1">
        <f t="array" ref="AA228">INDEX($H228:$K228,0,MATCH(AA$218,$H$218:$K$218,0))*HLOOKUP(AA$217,$J$214:$R$215,2)</f>
        <v>0</v>
      </c>
      <c r="AB228" s="699" cm="1">
        <f t="array" ref="AB228">INDEX($H228:$K228,0,MATCH(AB$218,$H$218:$K$218,0))*HLOOKUP(AB$217,$J$214:$R$215,2)</f>
        <v>0</v>
      </c>
      <c r="AC228" s="699" cm="1">
        <f t="array" ref="AC228">INDEX($H228:$K228,0,MATCH(AC$218,$H$218:$K$218,0))*HLOOKUP(AC$217,$J$214:$R$215,2)</f>
        <v>0</v>
      </c>
      <c r="AD228" s="699" cm="1">
        <f t="array" ref="AD228">INDEX($H228:$K228,0,MATCH(AD$218,$H$218:$K$218,0))*HLOOKUP(AD$217,$J$214:$R$215,2)</f>
        <v>0</v>
      </c>
      <c r="AE228" s="699" cm="1">
        <f t="array" ref="AE228">INDEX($H228:$K228,0,MATCH(AE$218,$H$218:$K$218,0))*HLOOKUP(AE$217,$J$214:$R$215,2)</f>
        <v>0</v>
      </c>
      <c r="AF228" s="699" cm="1">
        <f t="array" ref="AF228">INDEX($H228:$K228,0,MATCH(AF$218,$H$218:$K$218,0))*HLOOKUP(AF$217,$J$214:$R$215,2)</f>
        <v>0</v>
      </c>
      <c r="AG228" s="699" cm="1">
        <f t="array" ref="AG228">INDEX($H228:$K228,0,MATCH(AG$218,$H$218:$K$218,0))*HLOOKUP(AG$217,$J$214:$R$215,2)</f>
        <v>0</v>
      </c>
      <c r="AH228" s="699" cm="1">
        <f t="array" ref="AH228">INDEX($H228:$K228,0,MATCH(AH$218,$H$218:$K$218,0))*HLOOKUP(AH$217,$J$214:$R$215,2)</f>
        <v>0</v>
      </c>
      <c r="AI228" s="699" cm="1">
        <f t="array" ref="AI228">INDEX($H228:$K228,0,MATCH(AI$218,$H$218:$K$218,0))*HLOOKUP(AI$217,$J$214:$R$215,2)</f>
        <v>0</v>
      </c>
      <c r="AJ228" s="699" cm="1">
        <f t="array" ref="AJ228">INDEX($H228:$K228,0,MATCH(AJ$218,$H$218:$K$218,0))*HLOOKUP(AJ$217,$J$214:$R$215,2)</f>
        <v>0</v>
      </c>
      <c r="AK228" s="699" cm="1">
        <f t="array" ref="AK228">INDEX($H228:$K228,0,MATCH(AK$218,$H$218:$K$218,0))*HLOOKUP(AK$217,$J$214:$R$215,2)</f>
        <v>0</v>
      </c>
      <c r="AL228" s="699" cm="1">
        <f t="array" ref="AL228">INDEX($H228:$K228,0,MATCH(AL$218,$H$218:$K$218,0))*HLOOKUP(AL$217,$J$214:$R$215,2)</f>
        <v>0</v>
      </c>
      <c r="AM228" s="699" cm="1">
        <f t="array" ref="AM228">INDEX($H228:$K228,0,MATCH(AM$218,$H$218:$K$218,0))*HLOOKUP(AM$217,$J$214:$R$215,2)</f>
        <v>0</v>
      </c>
      <c r="AN228" s="699" cm="1">
        <f t="array" ref="AN228">INDEX($H228:$K228,0,MATCH(AN$218,$H$218:$K$218,0))*HLOOKUP(AN$217,$J$214:$R$215,2)</f>
        <v>0</v>
      </c>
      <c r="AO228" s="699" cm="1">
        <f t="array" ref="AO228">INDEX($H228:$K228,0,MATCH(AO$218,$H$218:$K$218,0))*HLOOKUP(AO$217,$J$214:$R$215,2)</f>
        <v>0</v>
      </c>
      <c r="AP228" s="699" cm="1">
        <f t="array" ref="AP228">INDEX($H228:$K228,0,MATCH(AP$218,$H$218:$K$218,0))*HLOOKUP(AP$217,$J$214:$R$215,2)</f>
        <v>0</v>
      </c>
      <c r="AQ228" s="699" cm="1">
        <f t="array" ref="AQ228">INDEX($H228:$K228,0,MATCH(AQ$218,$H$218:$K$218,0))*HLOOKUP(AQ$217,$J$214:$R$215,2)</f>
        <v>0</v>
      </c>
      <c r="AR228" s="699" cm="1">
        <f t="array" ref="AR228">INDEX($H228:$K228,0,MATCH(AR$218,$H$218:$K$218,0))*HLOOKUP(AR$217,$J$214:$R$215,2)</f>
        <v>0</v>
      </c>
      <c r="AS228" s="699" cm="1">
        <f t="array" ref="AS228">INDEX($H228:$K228,0,MATCH(AS$218,$H$218:$K$218,0))*HLOOKUP(AS$217,$J$214:$R$215,2)</f>
        <v>0</v>
      </c>
      <c r="AT228" s="699" cm="1">
        <f t="array" ref="AT228">INDEX($H228:$K228,0,MATCH(AT$218,$H$218:$K$218,0))*HLOOKUP(AT$217,$J$214:$R$215,2)</f>
        <v>0</v>
      </c>
      <c r="AU228" s="699" cm="1">
        <f t="array" ref="AU228">INDEX($H228:$K228,0,MATCH(AU$218,$H$218:$K$218,0))*HLOOKUP(AU$217,$J$214:$R$215,2)</f>
        <v>0</v>
      </c>
      <c r="AV228" s="193"/>
      <c r="AW228" s="193"/>
      <c r="AX228" s="16"/>
      <c r="AY228" s="8"/>
      <c r="AZ228" s="8"/>
      <c r="BA228" s="8"/>
    </row>
    <row r="229" spans="1:84" ht="14.5" outlineLevel="1" x14ac:dyDescent="0.35">
      <c r="A229" s="6"/>
      <c r="B229" s="7"/>
      <c r="C229" s="17"/>
      <c r="D229" s="17"/>
      <c r="E229" s="17"/>
      <c r="F229" s="26"/>
      <c r="G229" s="26" t="str">
        <f t="shared" si="45"/>
        <v>SPSPSPSPSPsp</v>
      </c>
      <c r="H229" s="229">
        <f t="shared" si="46"/>
        <v>1</v>
      </c>
      <c r="I229" s="229">
        <f t="shared" si="46"/>
        <v>0</v>
      </c>
      <c r="J229" s="229">
        <f t="shared" si="46"/>
        <v>1</v>
      </c>
      <c r="K229" s="229">
        <f t="shared" si="46"/>
        <v>0</v>
      </c>
      <c r="L229" s="699" cm="1">
        <f t="array" ref="L229">INDEX($H229:$K229,0,MATCH(L$218,$H$218:$K$218,0))*HLOOKUP(L$217,$J$214:$R$215,2)</f>
        <v>1</v>
      </c>
      <c r="M229" s="699" cm="1">
        <f t="array" ref="M229">INDEX($H229:$K229,0,MATCH(M$218,$H$218:$K$218,0))*HLOOKUP(M$217,$J$214:$R$215,2)</f>
        <v>0</v>
      </c>
      <c r="N229" s="699" cm="1">
        <f t="array" ref="N229">INDEX($H229:$K229,0,MATCH(N$218,$H$218:$K$218,0))*HLOOKUP(N$217,$J$214:$R$215,2)</f>
        <v>1</v>
      </c>
      <c r="O229" s="699" cm="1">
        <f t="array" ref="O229">INDEX($H229:$K229,0,MATCH(O$218,$H$218:$K$218,0))*HLOOKUP(O$217,$J$214:$R$215,2)</f>
        <v>0</v>
      </c>
      <c r="P229" s="699" cm="1">
        <f t="array" ref="P229">INDEX($H229:$K229,0,MATCH(P$218,$H$218:$K$218,0))*HLOOKUP(P$217,$J$214:$R$215,2)</f>
        <v>1</v>
      </c>
      <c r="Q229" s="699" cm="1">
        <f t="array" ref="Q229">INDEX($H229:$K229,0,MATCH(Q$218,$H$218:$K$218,0))*HLOOKUP(Q$217,$J$214:$R$215,2)</f>
        <v>0</v>
      </c>
      <c r="R229" s="699" cm="1">
        <f t="array" ref="R229">INDEX($H229:$K229,0,MATCH(R$218,$H$218:$K$218,0))*HLOOKUP(R$217,$J$214:$R$215,2)</f>
        <v>1</v>
      </c>
      <c r="S229" s="699" cm="1">
        <f t="array" ref="S229">INDEX($H229:$K229,0,MATCH(S$218,$H$218:$K$218,0))*HLOOKUP(S$217,$J$214:$R$215,2)</f>
        <v>0</v>
      </c>
      <c r="T229" s="699" cm="1">
        <f t="array" ref="T229">INDEX($H229:$K229,0,MATCH(T$218,$H$218:$K$218,0))*HLOOKUP(T$217,$J$214:$R$215,2)</f>
        <v>1</v>
      </c>
      <c r="U229" s="699" cm="1">
        <f t="array" ref="U229">INDEX($H229:$K229,0,MATCH(U$218,$H$218:$K$218,0))*HLOOKUP(U$217,$J$214:$R$215,2)</f>
        <v>0</v>
      </c>
      <c r="V229" s="699" cm="1">
        <f t="array" ref="V229">INDEX($H229:$K229,0,MATCH(V$218,$H$218:$K$218,0))*HLOOKUP(V$217,$J$214:$R$215,2)</f>
        <v>1</v>
      </c>
      <c r="W229" s="699" cm="1">
        <f t="array" ref="W229">INDEX($H229:$K229,0,MATCH(W$218,$H$218:$K$218,0))*HLOOKUP(W$217,$J$214:$R$215,2)</f>
        <v>0</v>
      </c>
      <c r="X229" s="699" cm="1">
        <f t="array" ref="X229">INDEX($H229:$K229,0,MATCH(X$218,$H$218:$K$218,0))*HLOOKUP(X$217,$J$214:$R$215,2)</f>
        <v>1</v>
      </c>
      <c r="Y229" s="699" cm="1">
        <f t="array" ref="Y229">INDEX($H229:$K229,0,MATCH(Y$218,$H$218:$K$218,0))*HLOOKUP(Y$217,$J$214:$R$215,2)</f>
        <v>0</v>
      </c>
      <c r="Z229" s="699" cm="1">
        <f t="array" ref="Z229">INDEX($H229:$K229,0,MATCH(Z$218,$H$218:$K$218,0))*HLOOKUP(Z$217,$J$214:$R$215,2)</f>
        <v>1</v>
      </c>
      <c r="AA229" s="699" cm="1">
        <f t="array" ref="AA229">INDEX($H229:$K229,0,MATCH(AA$218,$H$218:$K$218,0))*HLOOKUP(AA$217,$J$214:$R$215,2)</f>
        <v>0</v>
      </c>
      <c r="AB229" s="699" cm="1">
        <f t="array" ref="AB229">INDEX($H229:$K229,0,MATCH(AB$218,$H$218:$K$218,0))*HLOOKUP(AB$217,$J$214:$R$215,2)</f>
        <v>1</v>
      </c>
      <c r="AC229" s="699" cm="1">
        <f t="array" ref="AC229">INDEX($H229:$K229,0,MATCH(AC$218,$H$218:$K$218,0))*HLOOKUP(AC$217,$J$214:$R$215,2)</f>
        <v>0</v>
      </c>
      <c r="AD229" s="699" cm="1">
        <f t="array" ref="AD229">INDEX($H229:$K229,0,MATCH(AD$218,$H$218:$K$218,0))*HLOOKUP(AD$217,$J$214:$R$215,2)</f>
        <v>1</v>
      </c>
      <c r="AE229" s="699" cm="1">
        <f t="array" ref="AE229">INDEX($H229:$K229,0,MATCH(AE$218,$H$218:$K$218,0))*HLOOKUP(AE$217,$J$214:$R$215,2)</f>
        <v>0</v>
      </c>
      <c r="AF229" s="699" cm="1">
        <f t="array" ref="AF229">INDEX($H229:$K229,0,MATCH(AF$218,$H$218:$K$218,0))*HLOOKUP(AF$217,$J$214:$R$215,2)</f>
        <v>1</v>
      </c>
      <c r="AG229" s="699" cm="1">
        <f t="array" ref="AG229">INDEX($H229:$K229,0,MATCH(AG$218,$H$218:$K$218,0))*HLOOKUP(AG$217,$J$214:$R$215,2)</f>
        <v>0</v>
      </c>
      <c r="AH229" s="699" cm="1">
        <f t="array" ref="AH229">INDEX($H229:$K229,0,MATCH(AH$218,$H$218:$K$218,0))*HLOOKUP(AH$217,$J$214:$R$215,2)</f>
        <v>1</v>
      </c>
      <c r="AI229" s="699" cm="1">
        <f t="array" ref="AI229">INDEX($H229:$K229,0,MATCH(AI$218,$H$218:$K$218,0))*HLOOKUP(AI$217,$J$214:$R$215,2)</f>
        <v>0</v>
      </c>
      <c r="AJ229" s="699" cm="1">
        <f t="array" ref="AJ229">INDEX($H229:$K229,0,MATCH(AJ$218,$H$218:$K$218,0))*HLOOKUP(AJ$217,$J$214:$R$215,2)</f>
        <v>1</v>
      </c>
      <c r="AK229" s="699" cm="1">
        <f t="array" ref="AK229">INDEX($H229:$K229,0,MATCH(AK$218,$H$218:$K$218,0))*HLOOKUP(AK$217,$J$214:$R$215,2)</f>
        <v>0</v>
      </c>
      <c r="AL229" s="699" cm="1">
        <f t="array" ref="AL229">INDEX($H229:$K229,0,MATCH(AL$218,$H$218:$K$218,0))*HLOOKUP(AL$217,$J$214:$R$215,2)</f>
        <v>1</v>
      </c>
      <c r="AM229" s="699" cm="1">
        <f t="array" ref="AM229">INDEX($H229:$K229,0,MATCH(AM$218,$H$218:$K$218,0))*HLOOKUP(AM$217,$J$214:$R$215,2)</f>
        <v>0</v>
      </c>
      <c r="AN229" s="699" cm="1">
        <f t="array" ref="AN229">INDEX($H229:$K229,0,MATCH(AN$218,$H$218:$K$218,0))*HLOOKUP(AN$217,$J$214:$R$215,2)</f>
        <v>1</v>
      </c>
      <c r="AO229" s="699" cm="1">
        <f t="array" ref="AO229">INDEX($H229:$K229,0,MATCH(AO$218,$H$218:$K$218,0))*HLOOKUP(AO$217,$J$214:$R$215,2)</f>
        <v>0</v>
      </c>
      <c r="AP229" s="699" cm="1">
        <f t="array" ref="AP229">INDEX($H229:$K229,0,MATCH(AP$218,$H$218:$K$218,0))*HLOOKUP(AP$217,$J$214:$R$215,2)</f>
        <v>1</v>
      </c>
      <c r="AQ229" s="699" cm="1">
        <f t="array" ref="AQ229">INDEX($H229:$K229,0,MATCH(AQ$218,$H$218:$K$218,0))*HLOOKUP(AQ$217,$J$214:$R$215,2)</f>
        <v>0</v>
      </c>
      <c r="AR229" s="699" cm="1">
        <f t="array" ref="AR229">INDEX($H229:$K229,0,MATCH(AR$218,$H$218:$K$218,0))*HLOOKUP(AR$217,$J$214:$R$215,2)</f>
        <v>1</v>
      </c>
      <c r="AS229" s="699" cm="1">
        <f t="array" ref="AS229">INDEX($H229:$K229,0,MATCH(AS$218,$H$218:$K$218,0))*HLOOKUP(AS$217,$J$214:$R$215,2)</f>
        <v>0</v>
      </c>
      <c r="AT229" s="699" cm="1">
        <f t="array" ref="AT229">INDEX($H229:$K229,0,MATCH(AT$218,$H$218:$K$218,0))*HLOOKUP(AT$217,$J$214:$R$215,2)</f>
        <v>1</v>
      </c>
      <c r="AU229" s="699" cm="1">
        <f t="array" ref="AU229">INDEX($H229:$K229,0,MATCH(AU$218,$H$218:$K$218,0))*HLOOKUP(AU$217,$J$214:$R$215,2)</f>
        <v>0</v>
      </c>
      <c r="AV229" s="193"/>
      <c r="AW229" s="193"/>
      <c r="AX229" s="16"/>
      <c r="AY229" s="8"/>
      <c r="AZ229" s="8"/>
      <c r="BA229" s="8"/>
    </row>
    <row r="230" spans="1:84" ht="12" customHeight="1" outlineLevel="1" x14ac:dyDescent="0.35">
      <c r="A230" s="6"/>
      <c r="B230" s="7"/>
      <c r="C230" s="17"/>
      <c r="D230" s="17"/>
      <c r="E230" s="17"/>
      <c r="F230" s="33"/>
      <c r="G230" s="33"/>
      <c r="I230" s="33"/>
      <c r="J230" s="33"/>
      <c r="K230" s="34"/>
      <c r="L230" s="34"/>
      <c r="M230" s="34"/>
      <c r="N230" s="35"/>
      <c r="O230" s="35"/>
      <c r="P230" s="35"/>
      <c r="Q230" s="35"/>
      <c r="R230" s="35"/>
      <c r="S230" s="35"/>
      <c r="T230" s="35"/>
      <c r="U230" s="35"/>
      <c r="V230" s="35"/>
      <c r="W230" s="35"/>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84" ht="5.15" customHeight="1" outlineLevel="1" x14ac:dyDescent="0.35">
      <c r="A231" s="6"/>
      <c r="B231" s="7"/>
      <c r="C231" s="17"/>
      <c r="D231" s="17"/>
      <c r="E231" s="17"/>
      <c r="F231" s="36"/>
      <c r="G231" s="36"/>
      <c r="H231" s="36"/>
      <c r="I231" s="36"/>
      <c r="J231" s="36"/>
      <c r="K231" s="37"/>
      <c r="L231" s="37"/>
      <c r="M231" s="37"/>
      <c r="N231" s="37"/>
      <c r="O231" s="38"/>
      <c r="P231" s="38"/>
      <c r="Q231" s="38"/>
      <c r="R231" s="38"/>
      <c r="S231" s="38"/>
      <c r="T231" s="38"/>
      <c r="U231" s="38"/>
      <c r="V231" s="38"/>
      <c r="W231" s="38"/>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16"/>
      <c r="AY231" s="8"/>
      <c r="AZ231" s="8"/>
      <c r="BA231" s="8"/>
    </row>
    <row r="232" spans="1:84" ht="25.4" customHeight="1" outlineLevel="1" x14ac:dyDescent="0.35">
      <c r="A232" s="6"/>
      <c r="B232" s="7"/>
      <c r="C232" s="39"/>
      <c r="D232" s="39"/>
      <c r="E232" s="39"/>
      <c r="F232" s="39"/>
      <c r="G232" s="40" t="str">
        <f>G112</f>
        <v>User defined rotations</v>
      </c>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8"/>
      <c r="AZ232" s="8"/>
      <c r="BA232" s="8"/>
    </row>
    <row r="233" spans="1:84" ht="12" customHeight="1" outlineLevel="1" x14ac:dyDescent="0.35">
      <c r="A233" s="6"/>
      <c r="B233" s="7"/>
      <c r="C233" s="7"/>
      <c r="D233" s="7"/>
      <c r="E233" s="7"/>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spans="1:84" ht="12" customHeight="1" outlineLevel="1" x14ac:dyDescent="0.35">
      <c r="A234" s="6"/>
      <c r="B234" s="7"/>
      <c r="C234" s="7"/>
      <c r="D234" s="7"/>
      <c r="E234" s="7"/>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row>
    <row r="235" spans="1:84" ht="5.15" customHeight="1" outlineLevel="1" thickBot="1" x14ac:dyDescent="0.4">
      <c r="A235" s="6"/>
      <c r="B235" s="7"/>
      <c r="C235" s="7"/>
      <c r="D235" s="7"/>
      <c r="E235" s="7"/>
      <c r="F235" s="7"/>
      <c r="G235" s="7"/>
      <c r="H235" s="8"/>
      <c r="I235" s="8"/>
      <c r="J235" s="8"/>
      <c r="K235" s="8"/>
      <c r="L235" s="8"/>
      <c r="M235" s="8"/>
      <c r="N235" s="8"/>
      <c r="O235" s="8"/>
      <c r="P235" s="8"/>
      <c r="Q235" s="8"/>
      <c r="R235" s="8"/>
      <c r="S235" s="8"/>
      <c r="T235" s="8"/>
      <c r="U235" s="8"/>
      <c r="V235" s="8"/>
      <c r="W235" s="8"/>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row>
    <row r="236" spans="1:84" ht="5.15" customHeight="1" outlineLevel="1" x14ac:dyDescent="0.35">
      <c r="A236" s="6"/>
      <c r="B236" s="7"/>
      <c r="C236" s="9" t="s">
        <v>0</v>
      </c>
      <c r="D236" s="9"/>
      <c r="E236" s="9"/>
      <c r="F236" s="9"/>
      <c r="G236" s="9"/>
      <c r="H236" s="9"/>
      <c r="I236" s="9"/>
      <c r="J236" s="9"/>
      <c r="K236" s="10"/>
      <c r="L236" s="10"/>
      <c r="M236" s="10"/>
      <c r="N236" s="10"/>
      <c r="O236" s="10"/>
      <c r="P236" s="10"/>
      <c r="Q236" s="10"/>
      <c r="R236" s="10"/>
      <c r="S236" s="10"/>
      <c r="T236" s="10"/>
      <c r="U236" s="10"/>
      <c r="V236" s="10"/>
      <c r="W236" s="11"/>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row>
    <row r="237" spans="1:84" ht="12" customHeight="1" outlineLevel="1" x14ac:dyDescent="0.35">
      <c r="A237" s="6"/>
      <c r="B237" s="7"/>
      <c r="C237" s="12"/>
      <c r="D237" s="12"/>
      <c r="E237" s="12" t="s">
        <v>1</v>
      </c>
      <c r="F237" s="13"/>
      <c r="G237" s="14" t="s">
        <v>25</v>
      </c>
      <c r="H237" s="13"/>
      <c r="I237" s="13"/>
      <c r="J237" s="13"/>
      <c r="K237" s="13"/>
      <c r="L237" s="13"/>
      <c r="M237" s="13"/>
      <c r="N237" s="13"/>
      <c r="O237" s="13"/>
      <c r="P237" s="13"/>
      <c r="Q237" s="13"/>
      <c r="R237" s="13"/>
      <c r="S237" s="15"/>
      <c r="T237" s="13"/>
      <c r="U237" s="15"/>
      <c r="V237" s="15"/>
      <c r="W237" s="16"/>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row>
    <row r="238" spans="1:84" ht="12" customHeight="1" outlineLevel="1" x14ac:dyDescent="0.35">
      <c r="A238" s="6"/>
      <c r="B238" s="7"/>
      <c r="C238" s="12"/>
      <c r="D238" s="12"/>
      <c r="E238" s="17"/>
      <c r="F238" s="13"/>
      <c r="G238" s="18"/>
      <c r="H238" s="13" t="s">
        <v>26</v>
      </c>
      <c r="I238" s="13"/>
      <c r="J238" s="13"/>
      <c r="K238" s="13"/>
      <c r="L238" s="13"/>
      <c r="M238" s="13"/>
      <c r="N238" s="13"/>
      <c r="O238" s="13"/>
      <c r="P238" s="13"/>
      <c r="Q238" s="13"/>
      <c r="R238" s="13"/>
      <c r="S238" s="15"/>
      <c r="T238" s="19"/>
      <c r="U238" s="15"/>
      <c r="V238" s="15"/>
      <c r="W238" s="16"/>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row>
    <row r="239" spans="1:84" ht="12" customHeight="1" outlineLevel="1" x14ac:dyDescent="0.35">
      <c r="A239" s="6"/>
      <c r="B239" s="7"/>
      <c r="C239" s="17"/>
      <c r="D239" s="12"/>
      <c r="E239" s="17"/>
      <c r="F239" s="13"/>
      <c r="G239" s="13" t="s">
        <v>2</v>
      </c>
      <c r="H239" s="13"/>
      <c r="I239" s="13"/>
      <c r="J239" s="13"/>
      <c r="K239" s="13"/>
      <c r="L239" s="13"/>
      <c r="M239" s="13"/>
      <c r="N239" s="13"/>
      <c r="O239" s="13"/>
      <c r="P239" s="13"/>
      <c r="Q239" s="13"/>
      <c r="R239" s="13"/>
      <c r="S239" s="15"/>
      <c r="T239" s="19"/>
      <c r="U239" s="15"/>
      <c r="V239" s="15"/>
      <c r="W239" s="16"/>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row>
    <row r="240" spans="1:84" ht="12" customHeight="1" outlineLevel="1" x14ac:dyDescent="0.35">
      <c r="A240" s="6"/>
      <c r="B240" s="7"/>
      <c r="C240" s="20">
        <v>0</v>
      </c>
      <c r="D240" s="12"/>
      <c r="E240" s="17"/>
      <c r="F240" s="13"/>
      <c r="G240" s="21"/>
      <c r="H240" s="13"/>
      <c r="I240" s="13"/>
      <c r="J240" s="13"/>
      <c r="K240" s="13"/>
      <c r="L240" s="13"/>
      <c r="M240" s="13"/>
      <c r="N240" s="13"/>
      <c r="O240" s="13"/>
      <c r="P240" s="13"/>
      <c r="Q240" s="13"/>
      <c r="R240" s="13"/>
      <c r="S240" s="15"/>
      <c r="T240" s="19"/>
      <c r="U240" s="15"/>
      <c r="V240" s="15"/>
      <c r="W240" s="16"/>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row>
    <row r="241" spans="1:68" ht="12" customHeight="1" outlineLevel="1" x14ac:dyDescent="0.35">
      <c r="A241" s="6"/>
      <c r="B241" s="7"/>
      <c r="C241" s="17"/>
      <c r="D241" s="17"/>
      <c r="E241" s="17"/>
      <c r="F241" s="17"/>
      <c r="G241" s="17"/>
      <c r="H241" s="17"/>
      <c r="I241" s="17"/>
      <c r="J241" s="22"/>
      <c r="K241" s="22"/>
      <c r="L241" s="22"/>
      <c r="M241" s="22"/>
      <c r="N241" s="22"/>
      <c r="O241" s="22"/>
      <c r="P241" s="22"/>
      <c r="Q241" s="22"/>
      <c r="R241" s="22"/>
      <c r="S241" s="22"/>
      <c r="T241" s="22"/>
      <c r="U241" s="22"/>
      <c r="V241" s="22"/>
      <c r="W241" s="16"/>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row>
    <row r="242" spans="1:68" ht="12" customHeight="1" outlineLevel="1" x14ac:dyDescent="0.35">
      <c r="A242" s="6"/>
      <c r="B242" s="7"/>
      <c r="C242" s="17"/>
      <c r="D242" s="17"/>
      <c r="E242" s="17"/>
      <c r="F242" s="17"/>
      <c r="G242" s="17"/>
      <c r="H242" s="17"/>
      <c r="I242" s="17"/>
      <c r="J242" s="17"/>
      <c r="K242" s="17"/>
      <c r="L242" s="22"/>
      <c r="M242" s="22"/>
      <c r="N242" s="22"/>
      <c r="O242" s="22"/>
      <c r="P242" s="22"/>
      <c r="Q242" s="22"/>
      <c r="R242" s="22"/>
      <c r="S242" s="22"/>
      <c r="T242" s="22"/>
      <c r="U242" s="22"/>
      <c r="V242" s="22"/>
      <c r="W242" s="16"/>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row>
    <row r="243" spans="1:68" ht="12" customHeight="1" outlineLevel="1" x14ac:dyDescent="0.35">
      <c r="A243" s="6"/>
      <c r="B243" s="7"/>
      <c r="C243" s="17"/>
      <c r="D243" s="17"/>
      <c r="E243" s="17"/>
      <c r="F243" s="17"/>
      <c r="G243" s="17"/>
      <c r="H243" s="17"/>
      <c r="I243" s="17"/>
      <c r="J243" s="23"/>
      <c r="K243" s="23"/>
      <c r="L243" s="23"/>
      <c r="M243" s="23"/>
      <c r="N243" s="23"/>
      <c r="O243" s="23"/>
      <c r="P243" s="23"/>
      <c r="Q243" s="23"/>
      <c r="R243" s="24"/>
      <c r="S243" s="22"/>
      <c r="T243" s="22"/>
      <c r="U243" s="22"/>
      <c r="V243" s="22"/>
      <c r="W243" s="16"/>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row>
    <row r="244" spans="1:68" ht="12" customHeight="1" outlineLevel="1" x14ac:dyDescent="0.35">
      <c r="A244" s="6"/>
      <c r="B244" s="7"/>
      <c r="C244" s="17"/>
      <c r="D244" s="17"/>
      <c r="E244" s="17"/>
      <c r="F244" s="17"/>
      <c r="G244" s="17"/>
      <c r="H244" s="17"/>
      <c r="I244" s="17"/>
      <c r="J244" s="23" t="s">
        <v>373</v>
      </c>
      <c r="K244" s="23" t="s">
        <v>57</v>
      </c>
      <c r="L244" s="23" t="s">
        <v>58</v>
      </c>
      <c r="M244" s="23" t="s">
        <v>59</v>
      </c>
      <c r="N244" s="23" t="s">
        <v>60</v>
      </c>
      <c r="O244" s="23" t="s">
        <v>872</v>
      </c>
      <c r="P244" s="23" t="s">
        <v>873</v>
      </c>
      <c r="Q244" s="23" t="s">
        <v>874</v>
      </c>
      <c r="R244" s="23" t="s">
        <v>1115</v>
      </c>
      <c r="S244" s="22"/>
      <c r="T244" s="22"/>
      <c r="U244" s="22"/>
      <c r="V244" s="22"/>
      <c r="W244" s="16"/>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row>
    <row r="245" spans="1:68" ht="14.5" outlineLevel="1" x14ac:dyDescent="0.35">
      <c r="A245" s="6"/>
      <c r="B245" s="7"/>
      <c r="C245" s="17"/>
      <c r="D245" s="17"/>
      <c r="E245" s="17"/>
      <c r="F245" s="26"/>
      <c r="H245" s="27"/>
      <c r="I245" s="655" t="str">
        <f>General!G17</f>
        <v>b</v>
      </c>
      <c r="J245" s="234">
        <v>1</v>
      </c>
      <c r="K245" s="234">
        <v>1</v>
      </c>
      <c r="L245" s="234">
        <v>1</v>
      </c>
      <c r="M245" s="234">
        <v>1</v>
      </c>
      <c r="N245" s="234">
        <v>1</v>
      </c>
      <c r="O245" s="234">
        <v>1</v>
      </c>
      <c r="P245" s="234">
        <v>1</v>
      </c>
      <c r="Q245" s="234">
        <v>1</v>
      </c>
      <c r="R245" s="234">
        <v>1</v>
      </c>
      <c r="S245" s="61"/>
      <c r="T245" s="61"/>
      <c r="U245" s="61"/>
      <c r="V245" s="59"/>
      <c r="W245" s="16"/>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row>
    <row r="246" spans="1:68" ht="14.5" outlineLevel="1" x14ac:dyDescent="0.35">
      <c r="A246" s="6"/>
      <c r="B246" s="7"/>
      <c r="C246" s="17"/>
      <c r="D246" s="17"/>
      <c r="E246" s="17"/>
      <c r="F246" s="26"/>
      <c r="H246" s="27"/>
      <c r="I246" s="655" t="str">
        <f>General!G18</f>
        <v>bd</v>
      </c>
      <c r="J246" s="234">
        <v>1</v>
      </c>
      <c r="K246" s="234">
        <v>1</v>
      </c>
      <c r="L246" s="234">
        <v>1</v>
      </c>
      <c r="M246" s="234">
        <v>1</v>
      </c>
      <c r="N246" s="234">
        <v>1</v>
      </c>
      <c r="O246" s="234">
        <v>1</v>
      </c>
      <c r="P246" s="234">
        <v>1</v>
      </c>
      <c r="Q246" s="234">
        <v>1</v>
      </c>
      <c r="R246" s="234">
        <v>1</v>
      </c>
      <c r="S246" s="61"/>
      <c r="T246" s="61"/>
      <c r="U246" s="61"/>
      <c r="V246" s="59"/>
      <c r="W246" s="16"/>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row>
    <row r="247" spans="1:68" ht="14.5" outlineLevel="1" x14ac:dyDescent="0.35">
      <c r="A247" s="6"/>
      <c r="B247" s="7"/>
      <c r="C247" s="17"/>
      <c r="D247" s="17"/>
      <c r="E247" s="17"/>
      <c r="F247" s="26"/>
      <c r="H247" s="27"/>
      <c r="I247" s="655" t="str">
        <f>General!G19</f>
        <v>f</v>
      </c>
      <c r="J247" s="234">
        <v>1</v>
      </c>
      <c r="K247" s="234">
        <v>1</v>
      </c>
      <c r="L247" s="234">
        <v>1</v>
      </c>
      <c r="M247" s="234">
        <v>1</v>
      </c>
      <c r="N247" s="234">
        <v>1</v>
      </c>
      <c r="O247" s="234">
        <v>1</v>
      </c>
      <c r="P247" s="234">
        <v>1</v>
      </c>
      <c r="Q247" s="234">
        <v>1</v>
      </c>
      <c r="R247" s="234">
        <v>1</v>
      </c>
      <c r="S247" s="61"/>
      <c r="T247" s="61"/>
      <c r="U247" s="61"/>
      <c r="V247" s="59"/>
      <c r="W247" s="16"/>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row>
    <row r="248" spans="1:68" ht="14.5" outlineLevel="1" x14ac:dyDescent="0.35">
      <c r="A248" s="6"/>
      <c r="B248" s="7"/>
      <c r="C248" s="17"/>
      <c r="D248" s="17"/>
      <c r="E248" s="17"/>
      <c r="F248" s="26"/>
      <c r="H248" s="27"/>
      <c r="I248" s="655" t="str">
        <f>General!G20</f>
        <v>h</v>
      </c>
      <c r="J248" s="234">
        <v>1</v>
      </c>
      <c r="K248" s="234">
        <v>1</v>
      </c>
      <c r="L248" s="234">
        <v>1</v>
      </c>
      <c r="M248" s="234">
        <v>1</v>
      </c>
      <c r="N248" s="234">
        <v>1</v>
      </c>
      <c r="O248" s="234">
        <v>1</v>
      </c>
      <c r="P248" s="234">
        <v>1</v>
      </c>
      <c r="Q248" s="234">
        <v>1</v>
      </c>
      <c r="R248" s="234">
        <v>1</v>
      </c>
      <c r="S248" s="61"/>
      <c r="T248" s="61"/>
      <c r="U248" s="61"/>
      <c r="V248" s="59"/>
      <c r="W248" s="16"/>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row>
    <row r="249" spans="1:68" ht="12" customHeight="1" outlineLevel="1" x14ac:dyDescent="0.35">
      <c r="A249" s="6"/>
      <c r="B249" s="7"/>
      <c r="C249" s="17"/>
      <c r="D249" s="17"/>
      <c r="E249" s="17"/>
      <c r="F249" s="26"/>
      <c r="H249" s="27"/>
      <c r="I249" s="655" t="str">
        <f>General!G21</f>
        <v>i</v>
      </c>
      <c r="J249" s="235">
        <v>1</v>
      </c>
      <c r="K249" s="235">
        <v>1</v>
      </c>
      <c r="L249" s="235">
        <v>1</v>
      </c>
      <c r="M249" s="235">
        <v>1</v>
      </c>
      <c r="N249" s="235">
        <v>1</v>
      </c>
      <c r="O249" s="234">
        <v>1</v>
      </c>
      <c r="P249" s="234">
        <v>1</v>
      </c>
      <c r="Q249" s="234">
        <v>1</v>
      </c>
      <c r="R249" s="234">
        <v>1</v>
      </c>
      <c r="S249" s="58"/>
      <c r="T249" s="58"/>
      <c r="U249" s="58"/>
      <c r="V249" s="59"/>
      <c r="W249" s="16"/>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row>
    <row r="250" spans="1:68" ht="12" customHeight="1" outlineLevel="1" x14ac:dyDescent="0.35">
      <c r="A250" s="6"/>
      <c r="B250" s="7"/>
      <c r="C250" s="17"/>
      <c r="D250" s="17"/>
      <c r="E250" s="17"/>
      <c r="F250" s="26"/>
      <c r="H250" s="27"/>
      <c r="I250" s="655" t="str">
        <f>General!G22</f>
        <v>k</v>
      </c>
      <c r="J250" s="235">
        <v>1</v>
      </c>
      <c r="K250" s="235">
        <v>1</v>
      </c>
      <c r="L250" s="235">
        <v>1</v>
      </c>
      <c r="M250" s="235">
        <v>1</v>
      </c>
      <c r="N250" s="235">
        <v>1</v>
      </c>
      <c r="O250" s="234">
        <v>1</v>
      </c>
      <c r="P250" s="234">
        <v>1</v>
      </c>
      <c r="Q250" s="234">
        <v>1</v>
      </c>
      <c r="R250" s="234">
        <v>1</v>
      </c>
      <c r="S250" s="58"/>
      <c r="T250" s="58"/>
      <c r="U250" s="58"/>
      <c r="V250" s="59"/>
      <c r="W250" s="16"/>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row>
    <row r="251" spans="1:68" ht="12" customHeight="1" outlineLevel="1" x14ac:dyDescent="0.35">
      <c r="A251" s="6"/>
      <c r="B251" s="7"/>
      <c r="C251" s="17"/>
      <c r="D251" s="17"/>
      <c r="E251" s="17"/>
      <c r="F251" s="33"/>
      <c r="H251" s="27"/>
      <c r="I251" s="655" t="str">
        <f>General!G23</f>
        <v>l</v>
      </c>
      <c r="J251" s="234">
        <v>1</v>
      </c>
      <c r="K251" s="234">
        <v>1</v>
      </c>
      <c r="L251" s="234">
        <v>1</v>
      </c>
      <c r="M251" s="234">
        <v>1</v>
      </c>
      <c r="N251" s="234">
        <v>1</v>
      </c>
      <c r="O251" s="234">
        <v>1</v>
      </c>
      <c r="P251" s="234">
        <v>1</v>
      </c>
      <c r="Q251" s="234">
        <v>1</v>
      </c>
      <c r="R251" s="234">
        <v>1</v>
      </c>
      <c r="S251" s="58"/>
      <c r="T251" s="58"/>
      <c r="U251" s="58"/>
      <c r="V251" s="59"/>
      <c r="W251" s="16"/>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row>
    <row r="252" spans="1:68" ht="12" customHeight="1" outlineLevel="1" x14ac:dyDescent="0.35">
      <c r="A252" s="6"/>
      <c r="B252" s="7"/>
      <c r="C252" s="17"/>
      <c r="D252" s="17"/>
      <c r="E252" s="17"/>
      <c r="F252" s="33"/>
      <c r="H252" s="27"/>
      <c r="I252" s="655" t="str">
        <f>General!G24</f>
        <v>o</v>
      </c>
      <c r="J252" s="234">
        <v>1</v>
      </c>
      <c r="K252" s="234">
        <v>1</v>
      </c>
      <c r="L252" s="234">
        <v>1</v>
      </c>
      <c r="M252" s="234">
        <v>1</v>
      </c>
      <c r="N252" s="234">
        <v>1</v>
      </c>
      <c r="O252" s="234">
        <v>1</v>
      </c>
      <c r="P252" s="234">
        <v>1</v>
      </c>
      <c r="Q252" s="234">
        <v>1</v>
      </c>
      <c r="R252" s="234">
        <v>1</v>
      </c>
      <c r="S252" s="58"/>
      <c r="T252" s="58"/>
      <c r="U252" s="58"/>
      <c r="V252" s="59"/>
      <c r="W252" s="16"/>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row>
    <row r="253" spans="1:68" ht="12" customHeight="1" outlineLevel="1" x14ac:dyDescent="0.35">
      <c r="A253" s="6"/>
      <c r="B253" s="7"/>
      <c r="C253" s="17"/>
      <c r="D253" s="17"/>
      <c r="E253" s="17"/>
      <c r="F253" s="33"/>
      <c r="H253" s="27"/>
      <c r="I253" s="655" t="str">
        <f>General!G25</f>
        <v>od</v>
      </c>
      <c r="J253" s="234">
        <v>1</v>
      </c>
      <c r="K253" s="234">
        <v>1</v>
      </c>
      <c r="L253" s="234">
        <v>1</v>
      </c>
      <c r="M253" s="234">
        <v>1</v>
      </c>
      <c r="N253" s="234">
        <v>1</v>
      </c>
      <c r="O253" s="234">
        <v>1</v>
      </c>
      <c r="P253" s="234">
        <v>1</v>
      </c>
      <c r="Q253" s="234">
        <v>1</v>
      </c>
      <c r="R253" s="234">
        <v>1</v>
      </c>
      <c r="S253" s="58"/>
      <c r="T253" s="58"/>
      <c r="U253" s="58"/>
      <c r="V253" s="59"/>
      <c r="W253" s="16"/>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row>
    <row r="254" spans="1:68" ht="12" customHeight="1" outlineLevel="1" x14ac:dyDescent="0.35">
      <c r="A254" s="6"/>
      <c r="B254" s="7"/>
      <c r="C254" s="17"/>
      <c r="D254" s="17"/>
      <c r="E254" s="17"/>
      <c r="F254" s="33"/>
      <c r="H254" s="27"/>
      <c r="I254" s="655" t="str">
        <f>General!G26</f>
        <v>of</v>
      </c>
      <c r="J254" s="234">
        <v>1</v>
      </c>
      <c r="K254" s="234">
        <v>1</v>
      </c>
      <c r="L254" s="234">
        <v>1</v>
      </c>
      <c r="M254" s="234">
        <v>1</v>
      </c>
      <c r="N254" s="234">
        <v>1</v>
      </c>
      <c r="O254" s="234">
        <v>1</v>
      </c>
      <c r="P254" s="234">
        <v>1</v>
      </c>
      <c r="Q254" s="234">
        <v>1</v>
      </c>
      <c r="R254" s="234">
        <v>1</v>
      </c>
      <c r="S254" s="58"/>
      <c r="T254" s="58"/>
      <c r="U254" s="58"/>
      <c r="V254" s="59"/>
      <c r="W254" s="16"/>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row>
    <row r="255" spans="1:68" ht="12" customHeight="1" outlineLevel="1" x14ac:dyDescent="0.35">
      <c r="A255" s="6"/>
      <c r="B255" s="7"/>
      <c r="C255" s="17"/>
      <c r="D255" s="17"/>
      <c r="E255" s="17"/>
      <c r="F255" s="33"/>
      <c r="H255" s="27"/>
      <c r="I255" s="655" t="str">
        <f>General!G27</f>
        <v>r</v>
      </c>
      <c r="J255" s="234">
        <v>1</v>
      </c>
      <c r="K255" s="234">
        <v>1</v>
      </c>
      <c r="L255" s="234">
        <v>1</v>
      </c>
      <c r="M255" s="234">
        <v>1</v>
      </c>
      <c r="N255" s="234">
        <v>1</v>
      </c>
      <c r="O255" s="234">
        <v>1</v>
      </c>
      <c r="P255" s="234">
        <v>1</v>
      </c>
      <c r="Q255" s="234">
        <v>1</v>
      </c>
      <c r="R255" s="234">
        <v>1</v>
      </c>
      <c r="S255" s="58"/>
      <c r="T255" s="58"/>
      <c r="U255" s="58"/>
      <c r="V255" s="59"/>
      <c r="W255" s="16"/>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row>
    <row r="256" spans="1:68" ht="12" customHeight="1" outlineLevel="1" x14ac:dyDescent="0.35">
      <c r="A256" s="6"/>
      <c r="B256" s="7"/>
      <c r="C256" s="17"/>
      <c r="D256" s="17"/>
      <c r="E256" s="17"/>
      <c r="F256" s="33"/>
      <c r="H256" s="27"/>
      <c r="I256" s="655" t="str">
        <f>General!G28</f>
        <v>rd</v>
      </c>
      <c r="J256" s="234">
        <v>1</v>
      </c>
      <c r="K256" s="234">
        <v>1</v>
      </c>
      <c r="L256" s="234">
        <v>1</v>
      </c>
      <c r="M256" s="234">
        <v>1</v>
      </c>
      <c r="N256" s="234">
        <v>1</v>
      </c>
      <c r="O256" s="234">
        <v>1</v>
      </c>
      <c r="P256" s="234">
        <v>1</v>
      </c>
      <c r="Q256" s="234">
        <v>1</v>
      </c>
      <c r="R256" s="234">
        <v>1</v>
      </c>
      <c r="S256" s="58"/>
      <c r="T256" s="58"/>
      <c r="U256" s="58"/>
      <c r="V256" s="59"/>
      <c r="W256" s="16"/>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row>
    <row r="257" spans="1:84" ht="12" customHeight="1" outlineLevel="1" x14ac:dyDescent="0.35">
      <c r="A257" s="6"/>
      <c r="B257" s="7"/>
      <c r="C257" s="17"/>
      <c r="D257" s="17"/>
      <c r="E257" s="17"/>
      <c r="F257" s="33"/>
      <c r="H257" s="27"/>
      <c r="I257" s="655" t="str">
        <f>General!G29</f>
        <v>v</v>
      </c>
      <c r="J257" s="234">
        <v>1</v>
      </c>
      <c r="K257" s="234">
        <v>1</v>
      </c>
      <c r="L257" s="234">
        <v>1</v>
      </c>
      <c r="M257" s="234">
        <v>1</v>
      </c>
      <c r="N257" s="234">
        <v>1</v>
      </c>
      <c r="O257" s="234">
        <v>1</v>
      </c>
      <c r="P257" s="234">
        <v>1</v>
      </c>
      <c r="Q257" s="234">
        <v>1</v>
      </c>
      <c r="R257" s="234">
        <v>1</v>
      </c>
      <c r="S257" s="58"/>
      <c r="T257" s="58"/>
      <c r="U257" s="58"/>
      <c r="V257" s="59"/>
      <c r="W257" s="16"/>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row>
    <row r="258" spans="1:84" ht="12" customHeight="1" outlineLevel="1" x14ac:dyDescent="0.35">
      <c r="A258" s="6"/>
      <c r="B258" s="7"/>
      <c r="C258" s="17"/>
      <c r="D258" s="17"/>
      <c r="E258" s="17"/>
      <c r="F258" s="33"/>
      <c r="H258" s="27"/>
      <c r="I258" s="655" t="str">
        <f>General!G30</f>
        <v>w</v>
      </c>
      <c r="J258" s="234">
        <v>1</v>
      </c>
      <c r="K258" s="234">
        <v>1</v>
      </c>
      <c r="L258" s="234">
        <v>1</v>
      </c>
      <c r="M258" s="234">
        <v>1</v>
      </c>
      <c r="N258" s="234">
        <v>1</v>
      </c>
      <c r="O258" s="234">
        <v>1</v>
      </c>
      <c r="P258" s="234">
        <v>1</v>
      </c>
      <c r="Q258" s="234">
        <v>1</v>
      </c>
      <c r="R258" s="234">
        <v>1</v>
      </c>
      <c r="S258" s="58"/>
      <c r="T258" s="58"/>
      <c r="U258" s="58"/>
      <c r="V258" s="59"/>
      <c r="W258" s="16"/>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row>
    <row r="259" spans="1:84" ht="12" customHeight="1" outlineLevel="1" x14ac:dyDescent="0.35">
      <c r="A259" s="6"/>
      <c r="B259" s="7"/>
      <c r="C259" s="17"/>
      <c r="D259" s="17"/>
      <c r="E259" s="17"/>
      <c r="F259" s="33"/>
      <c r="H259" s="26"/>
      <c r="I259" s="655" t="str">
        <f>General!G31</f>
        <v>wd</v>
      </c>
      <c r="J259" s="234">
        <v>1</v>
      </c>
      <c r="K259" s="234">
        <v>1</v>
      </c>
      <c r="L259" s="234">
        <v>1</v>
      </c>
      <c r="M259" s="234">
        <v>1</v>
      </c>
      <c r="N259" s="234">
        <v>1</v>
      </c>
      <c r="O259" s="234">
        <v>1</v>
      </c>
      <c r="P259" s="234">
        <v>1</v>
      </c>
      <c r="Q259" s="234">
        <v>1</v>
      </c>
      <c r="R259" s="234">
        <v>1</v>
      </c>
      <c r="S259" s="58"/>
      <c r="T259" s="58"/>
      <c r="U259" s="58"/>
      <c r="V259" s="59"/>
      <c r="W259" s="16"/>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row>
    <row r="260" spans="1:84" ht="12" customHeight="1" outlineLevel="1" x14ac:dyDescent="0.35">
      <c r="A260" s="6"/>
      <c r="B260" s="7"/>
      <c r="C260" s="17"/>
      <c r="D260" s="17"/>
      <c r="E260" s="17"/>
      <c r="F260" s="33"/>
      <c r="H260" s="26"/>
      <c r="I260" s="655" t="str">
        <f>General!G32</f>
        <v>z</v>
      </c>
      <c r="J260" s="234">
        <v>1</v>
      </c>
      <c r="K260" s="234">
        <v>1</v>
      </c>
      <c r="L260" s="234">
        <v>1</v>
      </c>
      <c r="M260" s="234">
        <v>1</v>
      </c>
      <c r="N260" s="234">
        <v>1</v>
      </c>
      <c r="O260" s="234">
        <v>1</v>
      </c>
      <c r="P260" s="234">
        <v>1</v>
      </c>
      <c r="Q260" s="234">
        <v>1</v>
      </c>
      <c r="R260" s="234">
        <v>1</v>
      </c>
      <c r="S260" s="58"/>
      <c r="T260" s="58"/>
      <c r="U260" s="58"/>
      <c r="V260" s="59"/>
      <c r="W260" s="16"/>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row>
    <row r="261" spans="1:84" ht="12" customHeight="1" outlineLevel="1" x14ac:dyDescent="0.35">
      <c r="A261" s="6"/>
      <c r="B261" s="7"/>
      <c r="C261" s="17"/>
      <c r="D261" s="17"/>
      <c r="E261" s="17"/>
      <c r="F261" s="33"/>
      <c r="H261" s="26"/>
      <c r="I261" s="655" t="str">
        <f>General!G33</f>
        <v>zd</v>
      </c>
      <c r="J261" s="234">
        <v>1</v>
      </c>
      <c r="K261" s="234">
        <v>1</v>
      </c>
      <c r="L261" s="234">
        <v>1</v>
      </c>
      <c r="M261" s="234">
        <v>1</v>
      </c>
      <c r="N261" s="234">
        <v>1</v>
      </c>
      <c r="O261" s="234">
        <v>1</v>
      </c>
      <c r="P261" s="234">
        <v>1</v>
      </c>
      <c r="Q261" s="234">
        <v>1</v>
      </c>
      <c r="R261" s="234">
        <v>1</v>
      </c>
      <c r="S261" s="58"/>
      <c r="T261" s="58"/>
      <c r="U261" s="58"/>
      <c r="V261" s="59"/>
      <c r="W261" s="16"/>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row>
    <row r="262" spans="1:84" ht="12" customHeight="1" outlineLevel="1" x14ac:dyDescent="0.35">
      <c r="A262" s="6"/>
      <c r="B262" s="7"/>
      <c r="C262" s="17"/>
      <c r="D262" s="17"/>
      <c r="E262" s="17"/>
      <c r="F262" s="33"/>
      <c r="R262" s="58"/>
      <c r="S262" s="58"/>
      <c r="T262" s="58"/>
      <c r="U262" s="58"/>
      <c r="V262" s="59"/>
      <c r="W262" s="16"/>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row>
    <row r="263" spans="1:84" ht="12" customHeight="1" outlineLevel="1" x14ac:dyDescent="0.35">
      <c r="A263" s="6"/>
      <c r="B263" s="7"/>
      <c r="C263" s="17"/>
      <c r="D263" s="17"/>
      <c r="E263" s="17"/>
      <c r="F263" s="33"/>
      <c r="G263" s="34"/>
      <c r="H263" s="34"/>
      <c r="I263" s="34"/>
      <c r="J263" s="62"/>
      <c r="K263" s="62"/>
      <c r="L263" s="62"/>
      <c r="M263" s="62"/>
      <c r="N263" s="62"/>
      <c r="O263" s="62"/>
      <c r="P263" s="62"/>
      <c r="Q263" s="62"/>
      <c r="R263" s="58"/>
      <c r="S263" s="58"/>
      <c r="T263" s="58"/>
      <c r="U263" s="58"/>
      <c r="V263" s="59"/>
      <c r="W263" s="16"/>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row>
    <row r="264" spans="1:84" ht="5.15" customHeight="1" outlineLevel="1" x14ac:dyDescent="0.35">
      <c r="A264" s="6"/>
      <c r="B264" s="7"/>
      <c r="C264" s="17"/>
      <c r="D264" s="17"/>
      <c r="E264" s="17"/>
      <c r="F264" s="36"/>
      <c r="G264" s="37"/>
      <c r="H264" s="37"/>
      <c r="I264" s="37"/>
      <c r="J264" s="38"/>
      <c r="K264" s="38"/>
      <c r="L264" s="38"/>
      <c r="M264" s="38"/>
      <c r="N264" s="38"/>
      <c r="O264" s="38"/>
      <c r="P264" s="38"/>
      <c r="Q264" s="38"/>
      <c r="R264" s="38"/>
      <c r="S264" s="38"/>
      <c r="T264" s="38"/>
      <c r="U264" s="38"/>
      <c r="V264" s="30"/>
      <c r="W264" s="16"/>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row>
    <row r="265" spans="1:84" ht="25.4" customHeight="1" outlineLevel="1" x14ac:dyDescent="0.35">
      <c r="A265" s="6"/>
      <c r="B265" s="7"/>
      <c r="C265" s="39"/>
      <c r="D265" s="39"/>
      <c r="E265" s="39"/>
      <c r="F265" s="39"/>
      <c r="G265" s="40" t="str">
        <f>G237</f>
        <v>Yield by Soil</v>
      </c>
      <c r="H265" s="39"/>
      <c r="I265" s="39"/>
      <c r="J265" s="39"/>
      <c r="K265" s="39"/>
      <c r="L265" s="39"/>
      <c r="M265" s="39"/>
      <c r="N265" s="39"/>
      <c r="O265" s="39"/>
      <c r="P265" s="39"/>
      <c r="Q265" s="39"/>
      <c r="R265" s="39"/>
      <c r="S265" s="39"/>
      <c r="T265" s="39"/>
      <c r="U265" s="39"/>
      <c r="V265" s="39"/>
      <c r="W265" s="41" t="s">
        <v>24</v>
      </c>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row>
    <row r="266" spans="1:84" ht="12" customHeight="1" outlineLevel="1" x14ac:dyDescent="0.35">
      <c r="A266" s="6"/>
      <c r="B266" s="7"/>
      <c r="C266" s="7"/>
      <c r="D266" s="7"/>
      <c r="E266" s="7"/>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row>
    <row r="267" spans="1:84" ht="12" customHeight="1" outlineLevel="1" x14ac:dyDescent="0.35">
      <c r="A267" s="6"/>
      <c r="B267" s="7"/>
      <c r="C267" s="7"/>
      <c r="D267" s="7"/>
      <c r="E267" s="7"/>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row>
    <row r="268" spans="1:84" ht="5.15" customHeight="1" outlineLevel="1" thickBot="1" x14ac:dyDescent="0.4">
      <c r="A268" s="6"/>
      <c r="B268" s="7"/>
      <c r="C268" s="7"/>
      <c r="D268" s="7"/>
      <c r="E268" s="7"/>
      <c r="F268" s="7"/>
      <c r="G268" s="7"/>
      <c r="H268" s="8"/>
      <c r="I268" s="8"/>
      <c r="J268" s="8"/>
      <c r="K268" s="8"/>
      <c r="L268" s="8"/>
      <c r="M268" s="8"/>
      <c r="N268" s="8"/>
      <c r="O268" s="8"/>
      <c r="P268" s="8"/>
      <c r="Q268" s="8"/>
      <c r="R268" s="8"/>
      <c r="S268" s="8"/>
      <c r="T268" s="8"/>
      <c r="U268" s="8"/>
      <c r="V268" s="8"/>
      <c r="W268" s="8"/>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row>
    <row r="269" spans="1:84" ht="5.15" customHeight="1" outlineLevel="1" x14ac:dyDescent="0.35">
      <c r="A269" s="6"/>
      <c r="B269" s="7"/>
      <c r="C269" s="9" t="s">
        <v>0</v>
      </c>
      <c r="D269" s="9"/>
      <c r="E269" s="9"/>
      <c r="F269" s="9"/>
      <c r="G269" s="9"/>
      <c r="H269" s="9"/>
      <c r="I269" s="9"/>
      <c r="J269" s="9"/>
      <c r="K269" s="10"/>
      <c r="L269" s="10"/>
      <c r="M269" s="10"/>
      <c r="N269" s="10"/>
      <c r="O269" s="10"/>
      <c r="P269" s="10"/>
      <c r="Q269" s="10"/>
      <c r="R269" s="10"/>
      <c r="S269" s="10"/>
      <c r="T269" s="10"/>
      <c r="U269" s="10"/>
      <c r="V269" s="10"/>
      <c r="W269" s="11"/>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row>
    <row r="270" spans="1:84" ht="12" customHeight="1" outlineLevel="1" x14ac:dyDescent="0.35">
      <c r="A270" s="6"/>
      <c r="B270" s="7"/>
      <c r="C270" s="12"/>
      <c r="D270" s="12"/>
      <c r="E270" s="12" t="s">
        <v>1</v>
      </c>
      <c r="F270" s="13"/>
      <c r="G270" s="14" t="s">
        <v>1211</v>
      </c>
      <c r="H270" s="13"/>
      <c r="I270" s="13"/>
      <c r="J270" s="13"/>
      <c r="K270" s="13"/>
      <c r="L270" s="13"/>
      <c r="M270" s="13"/>
      <c r="N270" s="13"/>
      <c r="O270" s="13"/>
      <c r="P270" s="13"/>
      <c r="Q270" s="13"/>
      <c r="R270" s="13"/>
      <c r="S270" s="15"/>
      <c r="T270" s="13"/>
      <c r="U270" s="15"/>
      <c r="V270" s="15"/>
      <c r="W270" s="16"/>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row>
    <row r="271" spans="1:84" ht="12" customHeight="1" outlineLevel="1" x14ac:dyDescent="0.35">
      <c r="A271" s="6"/>
      <c r="B271" s="7"/>
      <c r="C271" s="12"/>
      <c r="D271" s="12"/>
      <c r="E271" s="17"/>
      <c r="F271" s="13"/>
      <c r="G271" s="18"/>
      <c r="H271" s="13"/>
      <c r="I271" s="13"/>
      <c r="J271" s="13"/>
      <c r="K271" s="13"/>
      <c r="L271" s="13"/>
      <c r="M271" s="13"/>
      <c r="N271" s="13"/>
      <c r="O271" s="13"/>
      <c r="P271" s="13"/>
      <c r="Q271" s="13"/>
      <c r="R271" s="13"/>
      <c r="S271" s="15"/>
      <c r="T271" s="19"/>
      <c r="U271" s="15"/>
      <c r="V271" s="15"/>
      <c r="W271" s="16"/>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7"/>
      <c r="D272" s="12"/>
      <c r="E272" s="17"/>
      <c r="F272" s="13"/>
      <c r="G272" s="13" t="s">
        <v>1212</v>
      </c>
      <c r="H272" s="13"/>
      <c r="I272" s="13"/>
      <c r="J272" s="13"/>
      <c r="K272" s="13"/>
      <c r="L272" s="13"/>
      <c r="M272" s="13"/>
      <c r="N272" s="13"/>
      <c r="O272" s="13"/>
      <c r="P272" s="13"/>
      <c r="Q272" s="13"/>
      <c r="R272" s="13"/>
      <c r="S272" s="15"/>
      <c r="T272" s="19"/>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20">
        <v>0</v>
      </c>
      <c r="D273" s="12"/>
      <c r="E273" s="17"/>
      <c r="F273" s="13"/>
      <c r="G273" s="21"/>
      <c r="H273" s="13"/>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7"/>
      <c r="E274" s="17"/>
      <c r="F274" s="17"/>
      <c r="G274" s="17"/>
      <c r="H274" s="17"/>
      <c r="I274" s="17"/>
      <c r="J274" s="22"/>
      <c r="K274" s="22"/>
      <c r="L274" s="22"/>
      <c r="M274" s="22"/>
      <c r="N274" s="22"/>
      <c r="O274" s="22"/>
      <c r="P274" s="22"/>
      <c r="Q274" s="22"/>
      <c r="R274" s="22"/>
      <c r="S274" s="22"/>
      <c r="T274" s="22"/>
      <c r="U274" s="22"/>
      <c r="V274" s="22"/>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17"/>
      <c r="D275" s="17"/>
      <c r="E275" s="17"/>
      <c r="F275" s="17"/>
      <c r="G275" s="17"/>
      <c r="H275" s="17"/>
      <c r="I275" s="17"/>
      <c r="J275" s="17"/>
      <c r="K275" s="17"/>
      <c r="L275" s="22"/>
      <c r="M275" s="22"/>
      <c r="N275" s="22"/>
      <c r="O275" s="22"/>
      <c r="P275" s="22"/>
      <c r="Q275" s="22"/>
      <c r="R275" s="22"/>
      <c r="S275" s="22"/>
      <c r="T275" s="22"/>
      <c r="U275" s="22"/>
      <c r="V275" s="22"/>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3"/>
      <c r="K276" s="23"/>
      <c r="L276" s="23"/>
      <c r="M276" s="23"/>
      <c r="N276" s="23"/>
      <c r="O276" s="23"/>
      <c r="P276" s="23"/>
      <c r="Q276" s="23"/>
      <c r="R276" s="23"/>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23" t="s">
        <v>373</v>
      </c>
      <c r="K277" s="23" t="s">
        <v>57</v>
      </c>
      <c r="L277" s="23" t="s">
        <v>58</v>
      </c>
      <c r="M277" s="23" t="s">
        <v>59</v>
      </c>
      <c r="N277" s="23" t="s">
        <v>60</v>
      </c>
      <c r="O277" s="23" t="s">
        <v>872</v>
      </c>
      <c r="P277" s="23" t="s">
        <v>873</v>
      </c>
      <c r="Q277" s="23" t="s">
        <v>874</v>
      </c>
      <c r="R277" s="23" t="s">
        <v>1115</v>
      </c>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4.5" outlineLevel="1" x14ac:dyDescent="0.35">
      <c r="A278" s="6"/>
      <c r="B278" s="7"/>
      <c r="C278" s="17"/>
      <c r="D278" s="17"/>
      <c r="E278" s="17"/>
      <c r="F278" s="26"/>
      <c r="H278" s="27"/>
      <c r="I278" s="499" t="s">
        <v>810</v>
      </c>
      <c r="J278" s="235">
        <v>1</v>
      </c>
      <c r="K278" s="235">
        <v>1</v>
      </c>
      <c r="L278" s="235">
        <v>1</v>
      </c>
      <c r="M278" s="235">
        <v>1</v>
      </c>
      <c r="N278" s="235">
        <v>1</v>
      </c>
      <c r="O278" s="235">
        <v>1</v>
      </c>
      <c r="P278" s="235">
        <v>1</v>
      </c>
      <c r="Q278" s="235">
        <v>1</v>
      </c>
      <c r="R278" s="235">
        <v>1</v>
      </c>
      <c r="S278" s="61"/>
      <c r="T278" s="61"/>
      <c r="U278" s="61"/>
      <c r="V278" s="59"/>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4.5" outlineLevel="1" x14ac:dyDescent="0.35">
      <c r="A279" s="6"/>
      <c r="B279" s="7"/>
      <c r="C279" s="17"/>
      <c r="D279" s="17"/>
      <c r="E279" s="17"/>
      <c r="F279" s="26"/>
      <c r="H279" s="27"/>
      <c r="I279" s="500" t="s">
        <v>387</v>
      </c>
      <c r="J279" s="235">
        <v>1</v>
      </c>
      <c r="K279" s="235">
        <v>1</v>
      </c>
      <c r="L279" s="235">
        <v>1</v>
      </c>
      <c r="M279" s="235">
        <v>1</v>
      </c>
      <c r="N279" s="235">
        <v>1</v>
      </c>
      <c r="O279" s="235">
        <v>1</v>
      </c>
      <c r="P279" s="235">
        <v>1</v>
      </c>
      <c r="Q279" s="235">
        <v>1</v>
      </c>
      <c r="R279" s="235">
        <v>1</v>
      </c>
      <c r="S279" s="61"/>
      <c r="T279" s="61"/>
      <c r="U279" s="61"/>
      <c r="V279" s="59"/>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500" t="s">
        <v>782</v>
      </c>
      <c r="J280" s="235">
        <v>1</v>
      </c>
      <c r="K280" s="235">
        <v>1</v>
      </c>
      <c r="L280" s="235">
        <v>1</v>
      </c>
      <c r="M280" s="235">
        <v>1</v>
      </c>
      <c r="N280" s="235">
        <v>1</v>
      </c>
      <c r="O280" s="235">
        <v>1</v>
      </c>
      <c r="P280" s="235">
        <v>1</v>
      </c>
      <c r="Q280" s="235">
        <v>1</v>
      </c>
      <c r="R280" s="235">
        <v>1</v>
      </c>
      <c r="S280" s="61"/>
      <c r="T280" s="58"/>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500" t="s">
        <v>783</v>
      </c>
      <c r="J281" s="235">
        <v>1</v>
      </c>
      <c r="K281" s="235">
        <v>1</v>
      </c>
      <c r="L281" s="235">
        <v>1</v>
      </c>
      <c r="M281" s="235">
        <v>1</v>
      </c>
      <c r="N281" s="235">
        <v>1</v>
      </c>
      <c r="O281" s="235">
        <v>1</v>
      </c>
      <c r="P281" s="235">
        <v>1</v>
      </c>
      <c r="Q281" s="235">
        <v>1</v>
      </c>
      <c r="R281" s="235">
        <v>1</v>
      </c>
      <c r="S281" s="61"/>
      <c r="T281" s="58"/>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2" customHeight="1" outlineLevel="1" x14ac:dyDescent="0.35">
      <c r="A282" s="6"/>
      <c r="B282" s="7"/>
      <c r="C282" s="17"/>
      <c r="D282" s="17"/>
      <c r="E282" s="17"/>
      <c r="F282" s="26"/>
      <c r="H282" s="27"/>
      <c r="I282" s="500" t="s">
        <v>784</v>
      </c>
      <c r="J282" s="235">
        <v>1</v>
      </c>
      <c r="K282" s="235">
        <v>1</v>
      </c>
      <c r="L282" s="235">
        <v>1</v>
      </c>
      <c r="M282" s="235">
        <v>1</v>
      </c>
      <c r="N282" s="235">
        <v>1</v>
      </c>
      <c r="O282" s="235">
        <v>1</v>
      </c>
      <c r="P282" s="235">
        <v>1</v>
      </c>
      <c r="Q282" s="235">
        <v>1</v>
      </c>
      <c r="R282" s="235">
        <v>1</v>
      </c>
      <c r="S282" s="58"/>
      <c r="T282" s="58"/>
      <c r="U282" s="58"/>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2" customHeight="1" outlineLevel="1" x14ac:dyDescent="0.35">
      <c r="A283" s="6"/>
      <c r="B283" s="7"/>
      <c r="C283" s="17"/>
      <c r="D283" s="17"/>
      <c r="E283" s="17"/>
      <c r="F283" s="26"/>
      <c r="H283" s="27"/>
      <c r="I283" s="500" t="s">
        <v>785</v>
      </c>
      <c r="J283" s="235">
        <v>1</v>
      </c>
      <c r="K283" s="235">
        <v>1</v>
      </c>
      <c r="L283" s="235">
        <v>1</v>
      </c>
      <c r="M283" s="235">
        <v>1</v>
      </c>
      <c r="N283" s="235">
        <v>1</v>
      </c>
      <c r="O283" s="235">
        <v>1</v>
      </c>
      <c r="P283" s="235">
        <v>1</v>
      </c>
      <c r="Q283" s="235">
        <v>1</v>
      </c>
      <c r="R283" s="235">
        <v>1</v>
      </c>
      <c r="S283" s="58"/>
      <c r="T283" s="58"/>
      <c r="U283" s="58"/>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33"/>
      <c r="H284" s="27"/>
      <c r="I284" s="500" t="s">
        <v>786</v>
      </c>
      <c r="J284" s="235">
        <v>1</v>
      </c>
      <c r="K284" s="235">
        <v>1</v>
      </c>
      <c r="L284" s="235">
        <v>1</v>
      </c>
      <c r="M284" s="235">
        <v>1</v>
      </c>
      <c r="N284" s="235">
        <v>1</v>
      </c>
      <c r="O284" s="235">
        <v>1</v>
      </c>
      <c r="P284" s="235">
        <v>1</v>
      </c>
      <c r="Q284" s="235">
        <v>1</v>
      </c>
      <c r="R284" s="235">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33"/>
      <c r="H285" s="27"/>
      <c r="I285" s="500" t="s">
        <v>787</v>
      </c>
      <c r="J285" s="235">
        <v>1</v>
      </c>
      <c r="K285" s="235">
        <v>1</v>
      </c>
      <c r="L285" s="235">
        <v>1</v>
      </c>
      <c r="M285" s="235">
        <v>1</v>
      </c>
      <c r="N285" s="235">
        <v>1</v>
      </c>
      <c r="O285" s="235">
        <v>1</v>
      </c>
      <c r="P285" s="235">
        <v>1</v>
      </c>
      <c r="Q285" s="235">
        <v>1</v>
      </c>
      <c r="R285" s="235">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500" t="s">
        <v>788</v>
      </c>
      <c r="J286" s="235">
        <v>1</v>
      </c>
      <c r="K286" s="235">
        <v>1</v>
      </c>
      <c r="L286" s="235">
        <v>1</v>
      </c>
      <c r="M286" s="235">
        <v>1</v>
      </c>
      <c r="N286" s="235">
        <v>1</v>
      </c>
      <c r="O286" s="235">
        <v>1</v>
      </c>
      <c r="P286" s="235">
        <v>1</v>
      </c>
      <c r="Q286" s="235">
        <v>1</v>
      </c>
      <c r="R286" s="235">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501" t="s">
        <v>789</v>
      </c>
      <c r="J287" s="235">
        <v>1</v>
      </c>
      <c r="K287" s="235">
        <v>1</v>
      </c>
      <c r="L287" s="235">
        <v>1</v>
      </c>
      <c r="M287" s="235">
        <v>1</v>
      </c>
      <c r="N287" s="235">
        <v>1</v>
      </c>
      <c r="O287" s="235">
        <v>1</v>
      </c>
      <c r="P287" s="235">
        <v>1</v>
      </c>
      <c r="Q287" s="235">
        <v>1</v>
      </c>
      <c r="R287" s="235">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R288" s="58"/>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68" ht="12" customHeight="1" outlineLevel="1" x14ac:dyDescent="0.35">
      <c r="A289" s="6"/>
      <c r="B289" s="7"/>
      <c r="C289" s="17"/>
      <c r="D289" s="17"/>
      <c r="E289" s="17"/>
      <c r="F289" s="33"/>
      <c r="G289" s="34"/>
      <c r="H289" s="34"/>
      <c r="I289" s="34"/>
      <c r="J289" s="62"/>
      <c r="K289" s="62"/>
      <c r="L289" s="62"/>
      <c r="M289" s="62"/>
      <c r="N289" s="62"/>
      <c r="O289" s="62"/>
      <c r="P289" s="62"/>
      <c r="Q289" s="62"/>
      <c r="R289" s="58"/>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68" ht="5.15" customHeight="1" outlineLevel="1" x14ac:dyDescent="0.35">
      <c r="A290" s="6"/>
      <c r="B290" s="7"/>
      <c r="C290" s="17"/>
      <c r="D290" s="17"/>
      <c r="E290" s="17"/>
      <c r="F290" s="36"/>
      <c r="G290" s="37"/>
      <c r="H290" s="37"/>
      <c r="I290" s="37"/>
      <c r="J290" s="38"/>
      <c r="K290" s="38"/>
      <c r="L290" s="38"/>
      <c r="M290" s="38"/>
      <c r="N290" s="38"/>
      <c r="O290" s="38"/>
      <c r="P290" s="38"/>
      <c r="Q290" s="38"/>
      <c r="R290" s="38"/>
      <c r="S290" s="38"/>
      <c r="T290" s="38"/>
      <c r="U290" s="38"/>
      <c r="V290" s="30"/>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68" ht="25.4" customHeight="1" outlineLevel="1" x14ac:dyDescent="0.35">
      <c r="A291" s="6"/>
      <c r="B291" s="7"/>
      <c r="C291" s="39"/>
      <c r="D291" s="39"/>
      <c r="E291" s="39"/>
      <c r="F291" s="39"/>
      <c r="G291" s="40" t="str">
        <f>G270</f>
        <v>Yield scalar for Soil in different weather years</v>
      </c>
      <c r="H291" s="39"/>
      <c r="I291" s="39"/>
      <c r="J291" s="39"/>
      <c r="K291" s="39"/>
      <c r="L291" s="39"/>
      <c r="M291" s="39"/>
      <c r="N291" s="39"/>
      <c r="O291" s="39"/>
      <c r="P291" s="39"/>
      <c r="Q291" s="39"/>
      <c r="R291" s="39"/>
      <c r="S291" s="39"/>
      <c r="T291" s="39"/>
      <c r="U291" s="39"/>
      <c r="V291" s="39"/>
      <c r="W291" s="41" t="s">
        <v>24</v>
      </c>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68" ht="12" customHeight="1" outlineLevel="1" x14ac:dyDescent="0.35">
      <c r="A292" s="6"/>
      <c r="B292" s="7"/>
      <c r="C292" s="7"/>
      <c r="D292" s="7"/>
      <c r="E292" s="7"/>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68" ht="12" customHeight="1" outlineLevel="1" x14ac:dyDescent="0.35">
      <c r="A293" s="6"/>
      <c r="B293" s="7"/>
      <c r="C293" s="7"/>
      <c r="D293" s="7"/>
      <c r="E293" s="7"/>
      <c r="F293" s="7"/>
      <c r="G293" s="7"/>
      <c r="H293" s="8"/>
      <c r="I293" s="8"/>
      <c r="J293" s="8"/>
      <c r="K293" s="8"/>
      <c r="L293" s="8"/>
      <c r="M293" s="8"/>
      <c r="N293" s="8"/>
      <c r="O293" s="8"/>
      <c r="P293" s="8"/>
      <c r="Q293" s="8"/>
      <c r="R293" s="8"/>
      <c r="S293" s="8"/>
      <c r="T293" s="8"/>
      <c r="U293" s="8"/>
      <c r="V293" s="8"/>
      <c r="W293" s="8"/>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row>
    <row r="294" spans="1:68" ht="5.15" customHeight="1" outlineLevel="1" thickBot="1" x14ac:dyDescent="0.4">
      <c r="A294" s="6"/>
      <c r="B294" s="7"/>
      <c r="C294" s="7"/>
      <c r="D294" s="7"/>
      <c r="E294" s="7"/>
      <c r="F294" s="7"/>
      <c r="G294" s="7"/>
      <c r="H294" s="8"/>
      <c r="I294" s="8"/>
      <c r="J294" s="8"/>
      <c r="K294" s="8"/>
      <c r="L294" s="8"/>
      <c r="M294" s="8"/>
      <c r="N294" s="8"/>
      <c r="O294" s="8"/>
      <c r="P294" s="8"/>
      <c r="Q294" s="8"/>
      <c r="R294" s="8"/>
      <c r="S294" s="8"/>
      <c r="T294" s="8"/>
      <c r="U294" s="8"/>
      <c r="V294" s="8"/>
      <c r="W294" s="8"/>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row>
    <row r="295" spans="1:68" ht="5.15" customHeight="1" outlineLevel="1" x14ac:dyDescent="0.35">
      <c r="A295" s="6"/>
      <c r="B295" s="7"/>
      <c r="C295" s="9" t="s">
        <v>0</v>
      </c>
      <c r="D295" s="9"/>
      <c r="E295" s="9"/>
      <c r="F295" s="9"/>
      <c r="G295" s="9"/>
      <c r="H295" s="9"/>
      <c r="I295" s="9"/>
      <c r="J295" s="9"/>
      <c r="K295" s="10"/>
      <c r="L295" s="10"/>
      <c r="M295" s="10"/>
      <c r="N295" s="10"/>
      <c r="O295" s="10"/>
      <c r="P295" s="10"/>
      <c r="Q295" s="10"/>
      <c r="R295" s="10"/>
      <c r="S295" s="10"/>
      <c r="T295" s="10"/>
      <c r="U295" s="10"/>
      <c r="V295" s="10"/>
      <c r="W295" s="11"/>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68" ht="12" customHeight="1" outlineLevel="1" x14ac:dyDescent="0.35">
      <c r="A296" s="6"/>
      <c r="B296" s="7"/>
      <c r="C296" s="12"/>
      <c r="D296" s="12"/>
      <c r="E296" s="12" t="s">
        <v>1</v>
      </c>
      <c r="F296" s="13"/>
      <c r="G296" s="14" t="s">
        <v>352</v>
      </c>
      <c r="H296" s="13"/>
      <c r="I296" s="13"/>
      <c r="J296" s="13"/>
      <c r="K296" s="13"/>
      <c r="L296" s="13"/>
      <c r="M296" s="13"/>
      <c r="N296" s="13"/>
      <c r="O296" s="13"/>
      <c r="P296" s="13"/>
      <c r="Q296" s="13"/>
      <c r="R296" s="13"/>
      <c r="S296" s="15"/>
      <c r="T296" s="13"/>
      <c r="U296" s="15"/>
      <c r="V296" s="15"/>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68" ht="12" customHeight="1" outlineLevel="1" x14ac:dyDescent="0.35">
      <c r="A297" s="6"/>
      <c r="B297" s="7"/>
      <c r="C297" s="12"/>
      <c r="D297" s="12"/>
      <c r="E297" s="17"/>
      <c r="F297" s="13"/>
      <c r="G297" s="18"/>
      <c r="H297" s="13" t="s">
        <v>1122</v>
      </c>
      <c r="I297" s="13"/>
      <c r="J297" s="13"/>
      <c r="K297" s="13"/>
      <c r="L297" s="13"/>
      <c r="M297" s="13"/>
      <c r="N297" s="13"/>
      <c r="O297" s="13"/>
      <c r="P297" s="13"/>
      <c r="Q297" s="13"/>
      <c r="R297" s="13"/>
      <c r="S297" s="15"/>
      <c r="T297" s="19"/>
      <c r="U297" s="15"/>
      <c r="V297" s="15"/>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68" ht="12" customHeight="1" outlineLevel="1" x14ac:dyDescent="0.35">
      <c r="A298" s="6"/>
      <c r="B298" s="7"/>
      <c r="C298" s="17"/>
      <c r="D298" s="12"/>
      <c r="E298" s="17"/>
      <c r="F298" s="13"/>
      <c r="G298" s="13" t="s">
        <v>2</v>
      </c>
      <c r="H298" s="13"/>
      <c r="I298" s="13"/>
      <c r="J298" s="13"/>
      <c r="K298" s="13"/>
      <c r="L298" s="13"/>
      <c r="M298" s="13"/>
      <c r="N298" s="13"/>
      <c r="O298" s="13"/>
      <c r="P298" s="13"/>
      <c r="Q298" s="13"/>
      <c r="R298" s="13"/>
      <c r="S298" s="15"/>
      <c r="T298" s="19"/>
      <c r="U298" s="15"/>
      <c r="V298" s="15"/>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68" ht="12" customHeight="1" outlineLevel="1" x14ac:dyDescent="0.35">
      <c r="A299" s="6"/>
      <c r="B299" s="7"/>
      <c r="C299" s="20">
        <v>0</v>
      </c>
      <c r="D299" s="12"/>
      <c r="E299" s="17"/>
      <c r="F299" s="13"/>
      <c r="G299" s="21"/>
      <c r="H299" s="13"/>
      <c r="I299" s="13"/>
      <c r="J299" s="13"/>
      <c r="K299" s="13"/>
      <c r="L299" s="13"/>
      <c r="M299" s="13"/>
      <c r="N299" s="13"/>
      <c r="O299" s="13"/>
      <c r="P299" s="13"/>
      <c r="Q299" s="13"/>
      <c r="R299" s="13"/>
      <c r="S299" s="15"/>
      <c r="T299" s="19"/>
      <c r="U299" s="15"/>
      <c r="V299" s="15"/>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68" ht="12" customHeight="1" outlineLevel="1" x14ac:dyDescent="0.35">
      <c r="A300" s="6"/>
      <c r="B300" s="7"/>
      <c r="C300" s="17"/>
      <c r="D300" s="17"/>
      <c r="E300" s="17"/>
      <c r="F300" s="17"/>
      <c r="G300" s="17"/>
      <c r="H300" s="17"/>
      <c r="I300" s="17"/>
      <c r="J300" s="22"/>
      <c r="K300" s="22"/>
      <c r="L300" s="22"/>
      <c r="M300" s="22"/>
      <c r="N300" s="22"/>
      <c r="O300" s="22"/>
      <c r="P300" s="22"/>
      <c r="Q300" s="22"/>
      <c r="R300" s="22"/>
      <c r="S300" s="22"/>
      <c r="T300" s="22"/>
      <c r="U300" s="22"/>
      <c r="V300" s="22"/>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68" ht="12" customHeight="1" outlineLevel="1" x14ac:dyDescent="0.35">
      <c r="A301" s="6"/>
      <c r="B301" s="7"/>
      <c r="C301" s="17"/>
      <c r="D301" s="17"/>
      <c r="E301" s="17"/>
      <c r="F301" s="17"/>
      <c r="G301" s="17"/>
      <c r="H301" s="17"/>
      <c r="I301" s="17"/>
      <c r="J301" s="17"/>
      <c r="K301" s="17"/>
      <c r="L301" s="22"/>
      <c r="M301" s="22"/>
      <c r="N301" s="22"/>
      <c r="O301" s="22"/>
      <c r="P301" s="22"/>
      <c r="Q301" s="22"/>
      <c r="R301" s="22"/>
      <c r="S301" s="22"/>
      <c r="T301" s="22"/>
      <c r="U301" s="22"/>
      <c r="V301" s="22"/>
      <c r="W301" s="16"/>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68" ht="12" customHeight="1" outlineLevel="1" x14ac:dyDescent="0.35">
      <c r="A302" s="6"/>
      <c r="B302" s="7"/>
      <c r="C302" s="17"/>
      <c r="D302" s="17"/>
      <c r="E302" s="17"/>
      <c r="F302" s="17"/>
      <c r="G302" s="17"/>
      <c r="H302" s="17"/>
      <c r="I302" s="23"/>
      <c r="J302" s="23"/>
      <c r="K302" s="23"/>
      <c r="L302" s="23"/>
      <c r="M302" s="23"/>
      <c r="N302" s="23"/>
      <c r="O302" s="23"/>
      <c r="P302" s="23"/>
      <c r="Q302" s="24"/>
      <c r="R302" s="24"/>
      <c r="S302" s="22"/>
      <c r="T302" s="22"/>
      <c r="U302" s="22"/>
      <c r="V302" s="22"/>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68" ht="12" customHeight="1" outlineLevel="1" x14ac:dyDescent="0.35">
      <c r="A303" s="6"/>
      <c r="B303" s="7"/>
      <c r="C303" s="17"/>
      <c r="D303" s="17"/>
      <c r="E303" s="17"/>
      <c r="F303" s="17"/>
      <c r="G303" s="17"/>
      <c r="H303" s="17"/>
      <c r="I303" s="23" t="s">
        <v>373</v>
      </c>
      <c r="J303" s="23" t="s">
        <v>57</v>
      </c>
      <c r="K303" s="23" t="s">
        <v>58</v>
      </c>
      <c r="L303" s="23" t="s">
        <v>59</v>
      </c>
      <c r="M303" s="23" t="s">
        <v>60</v>
      </c>
      <c r="N303" s="23" t="s">
        <v>872</v>
      </c>
      <c r="O303" s="23" t="s">
        <v>873</v>
      </c>
      <c r="P303" s="23" t="s">
        <v>874</v>
      </c>
      <c r="Q303" s="23" t="s">
        <v>1115</v>
      </c>
      <c r="R303" s="24"/>
      <c r="S303" s="22"/>
      <c r="T303" s="22"/>
      <c r="U303" s="22"/>
      <c r="V303" s="22"/>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68" ht="14.5" outlineLevel="1" x14ac:dyDescent="0.35">
      <c r="A304" s="6"/>
      <c r="B304" s="7"/>
      <c r="C304" s="17"/>
      <c r="D304" s="17"/>
      <c r="E304" s="17"/>
      <c r="F304" s="26"/>
      <c r="G304" s="27"/>
      <c r="H304" s="655" t="str">
        <f>General!G17</f>
        <v>b</v>
      </c>
      <c r="I304" s="231">
        <v>0</v>
      </c>
      <c r="J304" s="231">
        <v>0</v>
      </c>
      <c r="K304" s="231">
        <v>0</v>
      </c>
      <c r="L304" s="231">
        <v>0</v>
      </c>
      <c r="M304" s="231">
        <v>0</v>
      </c>
      <c r="N304" s="231">
        <v>0</v>
      </c>
      <c r="O304" s="231">
        <v>0</v>
      </c>
      <c r="P304" s="231">
        <v>0</v>
      </c>
      <c r="Q304" s="231">
        <v>0</v>
      </c>
      <c r="R304" s="61"/>
      <c r="S304" s="61"/>
      <c r="T304" s="61"/>
      <c r="U304" s="61"/>
      <c r="V304" s="59"/>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68" ht="14.5" outlineLevel="1" x14ac:dyDescent="0.35">
      <c r="A305" s="6"/>
      <c r="B305" s="7"/>
      <c r="C305" s="17"/>
      <c r="D305" s="17"/>
      <c r="E305" s="17"/>
      <c r="F305" s="26"/>
      <c r="G305" s="27"/>
      <c r="H305" s="655" t="str">
        <f>General!G18</f>
        <v>bd</v>
      </c>
      <c r="I305" s="231">
        <v>0</v>
      </c>
      <c r="J305" s="231">
        <v>0</v>
      </c>
      <c r="K305" s="231">
        <v>0</v>
      </c>
      <c r="L305" s="231">
        <v>0</v>
      </c>
      <c r="M305" s="231">
        <v>0</v>
      </c>
      <c r="N305" s="231">
        <v>0</v>
      </c>
      <c r="O305" s="231">
        <v>0</v>
      </c>
      <c r="P305" s="231">
        <v>0</v>
      </c>
      <c r="Q305" s="231">
        <v>0</v>
      </c>
      <c r="R305" s="61"/>
      <c r="S305" s="61"/>
      <c r="T305" s="61"/>
      <c r="U305" s="61"/>
      <c r="V305" s="59"/>
      <c r="W305" s="16"/>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4.5" outlineLevel="1" x14ac:dyDescent="0.35">
      <c r="A306" s="6"/>
      <c r="B306" s="7"/>
      <c r="C306" s="17"/>
      <c r="D306" s="17"/>
      <c r="E306" s="17"/>
      <c r="F306" s="26"/>
      <c r="G306" s="27"/>
      <c r="H306" s="655" t="str">
        <f>General!G19</f>
        <v>f</v>
      </c>
      <c r="I306" s="231">
        <v>0</v>
      </c>
      <c r="J306" s="231">
        <v>0</v>
      </c>
      <c r="K306" s="231">
        <v>0</v>
      </c>
      <c r="L306" s="231">
        <v>0</v>
      </c>
      <c r="M306" s="231">
        <v>0</v>
      </c>
      <c r="N306" s="231">
        <v>0</v>
      </c>
      <c r="O306" s="231">
        <v>0</v>
      </c>
      <c r="P306" s="231">
        <v>0</v>
      </c>
      <c r="Q306" s="231">
        <v>0</v>
      </c>
      <c r="R306" s="61"/>
      <c r="S306" s="61"/>
      <c r="T306" s="61"/>
      <c r="U306" s="61"/>
      <c r="V306" s="59"/>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4.5" outlineLevel="1" x14ac:dyDescent="0.35">
      <c r="A307" s="6"/>
      <c r="B307" s="7"/>
      <c r="C307" s="17"/>
      <c r="D307" s="17"/>
      <c r="E307" s="17"/>
      <c r="F307" s="26"/>
      <c r="G307" s="27"/>
      <c r="H307" s="655" t="str">
        <f>General!G20</f>
        <v>h</v>
      </c>
      <c r="I307" s="231">
        <v>0</v>
      </c>
      <c r="J307" s="231">
        <v>0</v>
      </c>
      <c r="K307" s="231">
        <v>0</v>
      </c>
      <c r="L307" s="231">
        <v>0</v>
      </c>
      <c r="M307" s="231">
        <v>0</v>
      </c>
      <c r="N307" s="231">
        <v>0</v>
      </c>
      <c r="O307" s="231">
        <v>0</v>
      </c>
      <c r="P307" s="231">
        <v>0</v>
      </c>
      <c r="Q307" s="231">
        <v>0</v>
      </c>
      <c r="R307" s="61"/>
      <c r="S307" s="61"/>
      <c r="T307" s="61"/>
      <c r="U307" s="61"/>
      <c r="V307" s="59"/>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7"/>
      <c r="E308" s="17"/>
      <c r="F308" s="26"/>
      <c r="G308" s="27"/>
      <c r="H308" s="655" t="str">
        <f>General!G21</f>
        <v>i</v>
      </c>
      <c r="I308" s="231">
        <v>0</v>
      </c>
      <c r="J308" s="231">
        <v>0</v>
      </c>
      <c r="K308" s="231">
        <v>0</v>
      </c>
      <c r="L308" s="231">
        <v>0</v>
      </c>
      <c r="M308" s="231">
        <v>0</v>
      </c>
      <c r="N308" s="231">
        <v>0</v>
      </c>
      <c r="O308" s="231">
        <v>0</v>
      </c>
      <c r="P308" s="231">
        <v>0</v>
      </c>
      <c r="Q308" s="231">
        <v>0</v>
      </c>
      <c r="R308" s="58"/>
      <c r="S308" s="58"/>
      <c r="T308" s="58"/>
      <c r="U308" s="58"/>
      <c r="V308" s="59"/>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17"/>
      <c r="D309" s="17"/>
      <c r="E309" s="17"/>
      <c r="F309" s="26"/>
      <c r="G309" s="27"/>
      <c r="H309" s="655" t="str">
        <f>General!G22</f>
        <v>k</v>
      </c>
      <c r="I309" s="231">
        <v>0</v>
      </c>
      <c r="J309" s="231">
        <v>0</v>
      </c>
      <c r="K309" s="231">
        <v>0</v>
      </c>
      <c r="L309" s="231">
        <v>0</v>
      </c>
      <c r="M309" s="231">
        <v>0</v>
      </c>
      <c r="N309" s="231">
        <v>0</v>
      </c>
      <c r="O309" s="231">
        <v>0</v>
      </c>
      <c r="P309" s="231">
        <v>0</v>
      </c>
      <c r="Q309" s="231">
        <v>0</v>
      </c>
      <c r="R309" s="58"/>
      <c r="S309" s="58"/>
      <c r="T309" s="58"/>
      <c r="U309" s="58"/>
      <c r="V309" s="59"/>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33"/>
      <c r="G310" s="27"/>
      <c r="H310" s="655" t="str">
        <f>General!G23</f>
        <v>l</v>
      </c>
      <c r="I310" s="231">
        <v>0</v>
      </c>
      <c r="J310" s="231">
        <v>0</v>
      </c>
      <c r="K310" s="231">
        <v>0</v>
      </c>
      <c r="L310" s="231">
        <v>0</v>
      </c>
      <c r="M310" s="231">
        <v>0</v>
      </c>
      <c r="N310" s="231">
        <v>0</v>
      </c>
      <c r="O310" s="231">
        <v>0</v>
      </c>
      <c r="P310" s="231">
        <v>0</v>
      </c>
      <c r="Q310" s="231">
        <v>0</v>
      </c>
      <c r="R310" s="58"/>
      <c r="S310" s="58"/>
      <c r="T310" s="58"/>
      <c r="U310" s="58"/>
      <c r="V310" s="59"/>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33"/>
      <c r="G311" s="27"/>
      <c r="H311" s="655" t="str">
        <f>General!G24</f>
        <v>o</v>
      </c>
      <c r="I311" s="231">
        <v>0</v>
      </c>
      <c r="J311" s="231">
        <v>0</v>
      </c>
      <c r="K311" s="231">
        <v>0</v>
      </c>
      <c r="L311" s="231">
        <v>0</v>
      </c>
      <c r="M311" s="231">
        <v>0</v>
      </c>
      <c r="N311" s="231">
        <v>0</v>
      </c>
      <c r="O311" s="231">
        <v>0</v>
      </c>
      <c r="P311" s="231">
        <v>0</v>
      </c>
      <c r="Q311" s="231">
        <v>0</v>
      </c>
      <c r="R311" s="58"/>
      <c r="S311" s="58"/>
      <c r="T311" s="58"/>
      <c r="U311" s="58"/>
      <c r="V311" s="59"/>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33"/>
      <c r="G312" s="27"/>
      <c r="H312" s="655" t="str">
        <f>General!G25</f>
        <v>od</v>
      </c>
      <c r="I312" s="231">
        <v>0</v>
      </c>
      <c r="J312" s="231">
        <v>0</v>
      </c>
      <c r="K312" s="231">
        <v>0</v>
      </c>
      <c r="L312" s="231">
        <v>0</v>
      </c>
      <c r="M312" s="231">
        <v>0</v>
      </c>
      <c r="N312" s="231">
        <v>0</v>
      </c>
      <c r="O312" s="231">
        <v>0</v>
      </c>
      <c r="P312" s="231">
        <v>0</v>
      </c>
      <c r="Q312" s="231">
        <v>0</v>
      </c>
      <c r="R312" s="58"/>
      <c r="S312" s="58"/>
      <c r="T312" s="58"/>
      <c r="U312" s="58"/>
      <c r="V312" s="59"/>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33"/>
      <c r="G313" s="27"/>
      <c r="H313" s="655" t="str">
        <f>General!G26</f>
        <v>of</v>
      </c>
      <c r="I313" s="231">
        <v>0</v>
      </c>
      <c r="J313" s="231">
        <v>0</v>
      </c>
      <c r="K313" s="231">
        <v>0</v>
      </c>
      <c r="L313" s="231">
        <v>0</v>
      </c>
      <c r="M313" s="231">
        <v>0</v>
      </c>
      <c r="N313" s="231">
        <v>0</v>
      </c>
      <c r="O313" s="231">
        <v>0</v>
      </c>
      <c r="P313" s="231">
        <v>0</v>
      </c>
      <c r="Q313" s="231">
        <v>0</v>
      </c>
      <c r="R313" s="58"/>
      <c r="S313" s="58"/>
      <c r="T313" s="58"/>
      <c r="U313" s="58"/>
      <c r="V313" s="59"/>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2" customHeight="1" outlineLevel="1" x14ac:dyDescent="0.35">
      <c r="A314" s="6"/>
      <c r="B314" s="7"/>
      <c r="C314" s="17"/>
      <c r="D314" s="17"/>
      <c r="E314" s="17"/>
      <c r="F314" s="33"/>
      <c r="G314" s="27"/>
      <c r="H314" s="655" t="str">
        <f>General!G27</f>
        <v>r</v>
      </c>
      <c r="I314" s="231">
        <v>0</v>
      </c>
      <c r="J314" s="231">
        <v>0</v>
      </c>
      <c r="K314" s="231">
        <v>0</v>
      </c>
      <c r="L314" s="231">
        <v>0</v>
      </c>
      <c r="M314" s="231">
        <v>0</v>
      </c>
      <c r="N314" s="231">
        <v>0</v>
      </c>
      <c r="O314" s="231">
        <v>0</v>
      </c>
      <c r="P314" s="231">
        <v>0</v>
      </c>
      <c r="Q314" s="231">
        <v>0</v>
      </c>
      <c r="R314" s="58"/>
      <c r="S314" s="58"/>
      <c r="T314" s="58"/>
      <c r="U314" s="58"/>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2" customHeight="1" outlineLevel="1" x14ac:dyDescent="0.35">
      <c r="A315" s="6"/>
      <c r="B315" s="7"/>
      <c r="C315" s="17"/>
      <c r="D315" s="17"/>
      <c r="E315" s="17"/>
      <c r="F315" s="33"/>
      <c r="G315" s="27"/>
      <c r="H315" s="655" t="str">
        <f>General!G28</f>
        <v>rd</v>
      </c>
      <c r="I315" s="231">
        <v>0</v>
      </c>
      <c r="J315" s="231">
        <v>0</v>
      </c>
      <c r="K315" s="231">
        <v>0</v>
      </c>
      <c r="L315" s="231">
        <v>0</v>
      </c>
      <c r="M315" s="231">
        <v>0</v>
      </c>
      <c r="N315" s="231">
        <v>0</v>
      </c>
      <c r="O315" s="231">
        <v>0</v>
      </c>
      <c r="P315" s="231">
        <v>0</v>
      </c>
      <c r="Q315" s="231">
        <v>0</v>
      </c>
      <c r="R315" s="58"/>
      <c r="S315" s="58"/>
      <c r="T315" s="58"/>
      <c r="U315" s="58"/>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2" customHeight="1" outlineLevel="1" x14ac:dyDescent="0.35">
      <c r="A316" s="6"/>
      <c r="B316" s="7"/>
      <c r="C316" s="17"/>
      <c r="D316" s="17"/>
      <c r="E316" s="17"/>
      <c r="F316" s="33"/>
      <c r="G316" s="27"/>
      <c r="H316" s="655" t="str">
        <f>General!G29</f>
        <v>v</v>
      </c>
      <c r="I316" s="231">
        <v>0</v>
      </c>
      <c r="J316" s="231">
        <v>0</v>
      </c>
      <c r="K316" s="231">
        <v>0</v>
      </c>
      <c r="L316" s="231">
        <v>0</v>
      </c>
      <c r="M316" s="231">
        <v>0</v>
      </c>
      <c r="N316" s="231">
        <v>0</v>
      </c>
      <c r="O316" s="231">
        <v>0</v>
      </c>
      <c r="P316" s="231">
        <v>0</v>
      </c>
      <c r="Q316" s="231">
        <v>0</v>
      </c>
      <c r="R316" s="58"/>
      <c r="S316" s="58"/>
      <c r="T316" s="58"/>
      <c r="U316" s="58"/>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2" customHeight="1" outlineLevel="1" x14ac:dyDescent="0.35">
      <c r="A317" s="6"/>
      <c r="B317" s="7"/>
      <c r="C317" s="17"/>
      <c r="D317" s="17"/>
      <c r="E317" s="17"/>
      <c r="F317" s="33"/>
      <c r="G317" s="27"/>
      <c r="H317" s="655" t="str">
        <f>General!G30</f>
        <v>w</v>
      </c>
      <c r="I317" s="231">
        <v>0</v>
      </c>
      <c r="J317" s="231">
        <v>0</v>
      </c>
      <c r="K317" s="231">
        <v>0</v>
      </c>
      <c r="L317" s="231">
        <v>0</v>
      </c>
      <c r="M317" s="231">
        <v>0</v>
      </c>
      <c r="N317" s="231">
        <v>0</v>
      </c>
      <c r="O317" s="231">
        <v>0</v>
      </c>
      <c r="P317" s="231">
        <v>0</v>
      </c>
      <c r="Q317" s="231">
        <v>0</v>
      </c>
      <c r="R317" s="58"/>
      <c r="S317" s="58"/>
      <c r="T317" s="58"/>
      <c r="U317" s="58"/>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33"/>
      <c r="G318" s="27"/>
      <c r="H318" s="655" t="str">
        <f>General!G31</f>
        <v>wd</v>
      </c>
      <c r="I318" s="231">
        <v>0</v>
      </c>
      <c r="J318" s="231">
        <v>0</v>
      </c>
      <c r="K318" s="231">
        <v>0</v>
      </c>
      <c r="L318" s="231">
        <v>0</v>
      </c>
      <c r="M318" s="231">
        <v>0</v>
      </c>
      <c r="N318" s="231">
        <v>0</v>
      </c>
      <c r="O318" s="231">
        <v>0</v>
      </c>
      <c r="P318" s="231">
        <v>0</v>
      </c>
      <c r="Q318" s="231">
        <v>0</v>
      </c>
      <c r="R318" s="58"/>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33"/>
      <c r="G319" s="27"/>
      <c r="H319" s="655" t="str">
        <f>General!G32</f>
        <v>z</v>
      </c>
      <c r="I319" s="231">
        <v>0</v>
      </c>
      <c r="J319" s="231">
        <v>0</v>
      </c>
      <c r="K319" s="231">
        <v>0</v>
      </c>
      <c r="L319" s="231">
        <v>0</v>
      </c>
      <c r="M319" s="231">
        <v>0</v>
      </c>
      <c r="N319" s="231">
        <v>0</v>
      </c>
      <c r="O319" s="231">
        <v>0</v>
      </c>
      <c r="P319" s="231">
        <v>0</v>
      </c>
      <c r="Q319" s="231">
        <v>0</v>
      </c>
      <c r="R319" s="58"/>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G320" s="27"/>
      <c r="H320" s="655" t="str">
        <f>General!G33</f>
        <v>zd</v>
      </c>
      <c r="I320" s="231">
        <v>0</v>
      </c>
      <c r="J320" s="231">
        <v>0</v>
      </c>
      <c r="K320" s="231">
        <v>0</v>
      </c>
      <c r="L320" s="231">
        <v>0</v>
      </c>
      <c r="M320" s="231">
        <v>0</v>
      </c>
      <c r="N320" s="231">
        <v>0</v>
      </c>
      <c r="O320" s="231">
        <v>0</v>
      </c>
      <c r="P320" s="231">
        <v>0</v>
      </c>
      <c r="Q320" s="231">
        <v>0</v>
      </c>
      <c r="R320" s="58"/>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84" ht="12" customHeight="1" outlineLevel="1" x14ac:dyDescent="0.35">
      <c r="A321" s="6"/>
      <c r="B321" s="7"/>
      <c r="C321" s="17"/>
      <c r="D321" s="17"/>
      <c r="E321" s="17"/>
      <c r="F321" s="33"/>
      <c r="G321" s="34"/>
      <c r="H321" s="34"/>
      <c r="I321" s="62"/>
      <c r="J321" s="62"/>
      <c r="K321" s="62"/>
      <c r="L321" s="62"/>
      <c r="M321" s="62"/>
      <c r="N321" s="62"/>
      <c r="O321" s="62"/>
      <c r="P321" s="62"/>
      <c r="Q321" s="58"/>
      <c r="R321" s="58"/>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84" ht="5.15" customHeight="1" outlineLevel="1" x14ac:dyDescent="0.35">
      <c r="A322" s="6"/>
      <c r="B322" s="7"/>
      <c r="C322" s="17"/>
      <c r="D322" s="17"/>
      <c r="E322" s="17"/>
      <c r="F322" s="36"/>
      <c r="G322" s="37"/>
      <c r="H322" s="37"/>
      <c r="I322" s="37"/>
      <c r="J322" s="38"/>
      <c r="K322" s="38"/>
      <c r="L322" s="38"/>
      <c r="M322" s="38"/>
      <c r="N322" s="38"/>
      <c r="O322" s="38"/>
      <c r="P322" s="38"/>
      <c r="Q322" s="38"/>
      <c r="R322" s="38"/>
      <c r="S322" s="38"/>
      <c r="T322" s="38"/>
      <c r="U322" s="38"/>
      <c r="V322" s="30"/>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84" ht="25.4" customHeight="1" outlineLevel="1" x14ac:dyDescent="0.35">
      <c r="A323" s="6"/>
      <c r="B323" s="7"/>
      <c r="C323" s="39"/>
      <c r="D323" s="39"/>
      <c r="E323" s="39"/>
      <c r="F323" s="39"/>
      <c r="G323" s="40" t="str">
        <f>G296</f>
        <v>Yield reduction - Frost</v>
      </c>
      <c r="H323" s="39"/>
      <c r="I323" s="39"/>
      <c r="J323" s="39"/>
      <c r="K323" s="39"/>
      <c r="L323" s="39"/>
      <c r="M323" s="39"/>
      <c r="N323" s="39"/>
      <c r="O323" s="39"/>
      <c r="P323" s="39"/>
      <c r="Q323" s="39"/>
      <c r="R323" s="39"/>
      <c r="S323" s="39"/>
      <c r="T323" s="39"/>
      <c r="U323" s="39"/>
      <c r="V323" s="39"/>
      <c r="W323" s="41" t="s">
        <v>24</v>
      </c>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84" ht="12" customHeight="1" outlineLevel="1" x14ac:dyDescent="0.35">
      <c r="A324" s="6"/>
      <c r="B324" s="7"/>
      <c r="C324" s="7"/>
      <c r="D324" s="7"/>
      <c r="E324" s="7"/>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row>
    <row r="325" spans="1:84" ht="12" customHeight="1" outlineLevel="1" x14ac:dyDescent="0.35">
      <c r="A325" s="6"/>
      <c r="B325" s="7"/>
      <c r="C325" s="7"/>
      <c r="D325" s="7"/>
      <c r="E325" s="7"/>
      <c r="F325" s="7"/>
      <c r="G325" s="7"/>
      <c r="H325" s="8"/>
      <c r="I325" s="8"/>
      <c r="J325" s="8"/>
      <c r="K325" s="8"/>
      <c r="L325" s="8"/>
      <c r="M325" s="8"/>
      <c r="N325" s="8"/>
      <c r="O325" s="8"/>
      <c r="P325" s="8"/>
      <c r="Q325" s="8"/>
      <c r="R325" s="8"/>
      <c r="S325" s="8"/>
      <c r="T325" s="8"/>
      <c r="U325" s="8"/>
      <c r="V325" s="8"/>
      <c r="W325" s="8"/>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row>
    <row r="326" spans="1:84" ht="5.15" customHeight="1" outlineLevel="1" thickBot="1" x14ac:dyDescent="0.4">
      <c r="A326" s="6"/>
      <c r="B326" s="7"/>
      <c r="C326" s="7"/>
      <c r="D326" s="7"/>
      <c r="E326" s="7"/>
      <c r="F326" s="7"/>
      <c r="G326" s="7"/>
      <c r="H326" s="8"/>
      <c r="I326" s="8"/>
      <c r="J326" s="8"/>
      <c r="K326" s="8"/>
      <c r="L326" s="8"/>
      <c r="M326" s="8"/>
      <c r="N326" s="8"/>
      <c r="O326" s="8"/>
      <c r="P326" s="8"/>
      <c r="Q326" s="8"/>
      <c r="R326" s="8"/>
      <c r="S326" s="8"/>
      <c r="T326" s="8"/>
      <c r="U326" s="8"/>
      <c r="V326" s="8"/>
      <c r="W326" s="8"/>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row>
    <row r="327" spans="1:84" ht="5.15" customHeight="1" outlineLevel="1" x14ac:dyDescent="0.35">
      <c r="A327" s="6"/>
      <c r="B327" s="7"/>
      <c r="C327" s="9" t="s">
        <v>0</v>
      </c>
      <c r="D327" s="9"/>
      <c r="E327" s="9"/>
      <c r="F327" s="9"/>
      <c r="G327" s="9"/>
      <c r="H327" s="9"/>
      <c r="I327" s="9"/>
      <c r="J327" s="9"/>
      <c r="K327" s="194"/>
      <c r="L327" s="10"/>
      <c r="M327" s="10"/>
      <c r="N327" s="10"/>
      <c r="O327" s="10"/>
      <c r="P327" s="10"/>
      <c r="Q327" s="10"/>
      <c r="R327" s="10"/>
      <c r="S327" s="10"/>
      <c r="T327" s="10"/>
      <c r="U327" s="10"/>
      <c r="V327" s="10"/>
      <c r="W327" s="11"/>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84" ht="12" customHeight="1" outlineLevel="1" x14ac:dyDescent="0.35">
      <c r="A328" s="6"/>
      <c r="B328" s="7"/>
      <c r="C328" s="12"/>
      <c r="D328" s="12"/>
      <c r="E328" s="12" t="s">
        <v>1</v>
      </c>
      <c r="F328" s="13"/>
      <c r="G328" s="14" t="s">
        <v>326</v>
      </c>
      <c r="H328" s="13"/>
      <c r="I328" s="13" t="s">
        <v>1193</v>
      </c>
      <c r="J328" s="13"/>
      <c r="K328" s="13"/>
      <c r="L328" s="13"/>
      <c r="M328" s="13"/>
      <c r="N328" s="13"/>
      <c r="O328" s="13"/>
      <c r="P328" s="13"/>
      <c r="Q328" s="13"/>
      <c r="R328" s="13"/>
      <c r="S328" s="15"/>
      <c r="T328" s="13"/>
      <c r="U328" s="15"/>
      <c r="V328" s="15"/>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84" ht="12" customHeight="1" outlineLevel="1" x14ac:dyDescent="0.35">
      <c r="A329" s="6"/>
      <c r="B329" s="7"/>
      <c r="C329" s="12"/>
      <c r="D329" s="12"/>
      <c r="E329" s="17"/>
      <c r="F329" s="13"/>
      <c r="G329" s="18"/>
      <c r="H329" s="13"/>
      <c r="I329" s="13"/>
      <c r="J329" s="13"/>
      <c r="K329" s="13"/>
      <c r="L329" s="13"/>
      <c r="M329" s="13"/>
      <c r="N329" s="13"/>
      <c r="O329" s="13"/>
      <c r="P329" s="13"/>
      <c r="Q329" s="13"/>
      <c r="R329" s="13"/>
      <c r="S329" s="15"/>
      <c r="T329" s="19"/>
      <c r="U329" s="15"/>
      <c r="V329" s="15"/>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84" ht="12" customHeight="1" outlineLevel="1" x14ac:dyDescent="0.35">
      <c r="A330" s="6"/>
      <c r="B330" s="7"/>
      <c r="C330" s="17"/>
      <c r="D330" s="12"/>
      <c r="E330" s="17"/>
      <c r="F330" s="13"/>
      <c r="G330" s="13"/>
      <c r="H330" s="13"/>
      <c r="I330" s="13"/>
      <c r="J330" s="13"/>
      <c r="K330" s="13"/>
      <c r="L330" s="13"/>
      <c r="M330" s="13"/>
      <c r="N330" s="13"/>
      <c r="O330" s="13"/>
      <c r="P330" s="13"/>
      <c r="Q330" s="13"/>
      <c r="R330" s="13"/>
      <c r="S330" s="15"/>
      <c r="T330" s="19"/>
      <c r="U330" s="15"/>
      <c r="V330" s="15"/>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84" ht="12" customHeight="1" outlineLevel="1" x14ac:dyDescent="0.35">
      <c r="A331" s="6"/>
      <c r="B331" s="7"/>
      <c r="C331" s="17"/>
      <c r="D331" s="17"/>
      <c r="E331" s="17"/>
      <c r="F331" s="17"/>
      <c r="G331" s="17"/>
      <c r="H331" s="17"/>
      <c r="I331" s="17" t="s">
        <v>345</v>
      </c>
      <c r="J331" s="17"/>
      <c r="K331" s="17"/>
      <c r="L331" s="17"/>
      <c r="M331" s="17"/>
      <c r="N331" s="17"/>
      <c r="O331" s="17"/>
      <c r="P331" s="17"/>
      <c r="Q331" s="22"/>
      <c r="R331" s="22"/>
      <c r="S331" s="22"/>
      <c r="T331" s="22"/>
      <c r="U331" s="22"/>
      <c r="V331" s="22"/>
      <c r="W331" s="16"/>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84" ht="12" customHeight="1" outlineLevel="1" x14ac:dyDescent="0.35">
      <c r="A332" s="6"/>
      <c r="B332" s="7"/>
      <c r="C332" s="17"/>
      <c r="D332" s="17"/>
      <c r="E332" s="17"/>
      <c r="F332" s="17"/>
      <c r="G332" s="17"/>
      <c r="H332" s="17"/>
      <c r="I332" s="17"/>
      <c r="J332" s="17"/>
      <c r="K332" s="17"/>
      <c r="L332" s="17"/>
      <c r="M332" s="17"/>
      <c r="N332" s="17"/>
      <c r="O332" s="17"/>
      <c r="P332" s="17"/>
      <c r="Q332" s="24"/>
      <c r="R332" s="24"/>
      <c r="S332" s="22"/>
      <c r="T332" s="22"/>
      <c r="U332" s="22"/>
      <c r="V332" s="22"/>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84" ht="12" customHeight="1" outlineLevel="1" x14ac:dyDescent="0.35">
      <c r="A333" s="6"/>
      <c r="B333" s="7"/>
      <c r="C333" s="17"/>
      <c r="D333" s="17"/>
      <c r="E333" s="17"/>
      <c r="F333" s="17"/>
      <c r="G333" s="17" t="s">
        <v>1172</v>
      </c>
      <c r="H333" s="17" t="s">
        <v>1194</v>
      </c>
      <c r="I333" s="17" t="s">
        <v>105</v>
      </c>
      <c r="J333" s="17" t="s">
        <v>106</v>
      </c>
      <c r="K333" s="17" t="s">
        <v>1195</v>
      </c>
      <c r="L333" s="17" t="s">
        <v>107</v>
      </c>
      <c r="M333" s="17" t="s">
        <v>108</v>
      </c>
      <c r="N333" s="17" t="s">
        <v>107</v>
      </c>
      <c r="O333" s="23"/>
      <c r="P333" s="24"/>
      <c r="Q333" s="24"/>
      <c r="R333" s="24"/>
      <c r="S333" s="22"/>
      <c r="T333" s="22"/>
      <c r="U333" s="22"/>
      <c r="V333" s="22"/>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84" ht="12" customHeight="1" outlineLevel="1" x14ac:dyDescent="0.35">
      <c r="A334" s="6"/>
      <c r="B334" s="7"/>
      <c r="C334" s="17"/>
      <c r="D334" s="17"/>
      <c r="E334" s="17"/>
      <c r="F334" s="33"/>
      <c r="G334" s="159" t="s">
        <v>63</v>
      </c>
      <c r="H334" s="159" t="s">
        <v>63</v>
      </c>
      <c r="I334" s="232">
        <v>1</v>
      </c>
      <c r="J334" s="232">
        <v>1.3</v>
      </c>
      <c r="K334" s="232">
        <v>250</v>
      </c>
      <c r="L334" s="705">
        <f>MIN(364,INT((N334 - DATE(YEAR(N334),1,1))))</f>
        <v>90</v>
      </c>
      <c r="M334" s="232">
        <v>5</v>
      </c>
      <c r="N334" s="704">
        <v>43556</v>
      </c>
      <c r="O334" s="63"/>
      <c r="P334" s="63"/>
      <c r="Q334" s="60"/>
      <c r="R334" s="60"/>
      <c r="S334" s="60"/>
      <c r="T334" s="60"/>
      <c r="U334" s="60"/>
      <c r="V334" s="59"/>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84" ht="12" customHeight="1" outlineLevel="1" x14ac:dyDescent="0.35">
      <c r="A335" s="6"/>
      <c r="B335" s="7"/>
      <c r="C335" s="17"/>
      <c r="D335" s="17"/>
      <c r="E335" s="17"/>
      <c r="F335" s="33"/>
      <c r="G335" s="159" t="s">
        <v>62</v>
      </c>
      <c r="H335" s="159" t="s">
        <v>758</v>
      </c>
      <c r="I335" s="232">
        <v>1</v>
      </c>
      <c r="J335" s="232">
        <v>1.1000000000000001</v>
      </c>
      <c r="K335" s="232">
        <v>100</v>
      </c>
      <c r="L335" s="705">
        <f t="shared" ref="L335" si="47">MIN(364,INT((N335 - DATE(YEAR(N335),1,1))))</f>
        <v>45</v>
      </c>
      <c r="M335" s="232">
        <v>90</v>
      </c>
      <c r="N335" s="704">
        <v>43511</v>
      </c>
      <c r="O335" s="63"/>
      <c r="P335" s="63"/>
      <c r="Q335" s="60"/>
      <c r="R335" s="60"/>
      <c r="S335" s="60"/>
      <c r="T335" s="60"/>
      <c r="U335" s="60"/>
      <c r="V335" s="59"/>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84" ht="12" customHeight="1" outlineLevel="1" x14ac:dyDescent="0.35">
      <c r="A336" s="6"/>
      <c r="B336" s="7"/>
      <c r="C336" s="17"/>
      <c r="D336" s="17"/>
      <c r="E336" s="17"/>
      <c r="F336" s="33"/>
      <c r="G336" s="199" t="s">
        <v>344</v>
      </c>
      <c r="H336" s="199" t="s">
        <v>1173</v>
      </c>
      <c r="I336" s="232">
        <v>0</v>
      </c>
      <c r="J336" s="232">
        <v>0.97</v>
      </c>
      <c r="K336" s="232">
        <v>100</v>
      </c>
      <c r="L336" s="705">
        <f>MIN(364,INT((N336 - DATE(YEAR(N336),1,1))))</f>
        <v>134</v>
      </c>
      <c r="M336" s="232">
        <v>5</v>
      </c>
      <c r="N336" s="704">
        <v>43600</v>
      </c>
      <c r="O336" s="63"/>
      <c r="P336" s="63"/>
      <c r="Q336" s="60"/>
      <c r="R336" s="60"/>
      <c r="S336" s="60"/>
      <c r="T336" s="60"/>
      <c r="U336" s="60"/>
      <c r="V336" s="59"/>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33"/>
      <c r="G337" s="200" t="s">
        <v>1196</v>
      </c>
      <c r="H337" s="200" t="s">
        <v>1174</v>
      </c>
      <c r="I337" s="232">
        <v>1</v>
      </c>
      <c r="J337" s="232">
        <v>0.7</v>
      </c>
      <c r="K337" s="232">
        <v>115</v>
      </c>
      <c r="L337" s="705">
        <f t="shared" ref="L337:L338" si="48">MIN(364,INT((N337 - DATE(YEAR(N337),1,1))))</f>
        <v>151</v>
      </c>
      <c r="M337" s="232">
        <v>5</v>
      </c>
      <c r="N337" s="704">
        <v>43617</v>
      </c>
      <c r="O337" s="63"/>
      <c r="P337" s="63"/>
      <c r="Q337" s="60"/>
      <c r="R337" s="60"/>
      <c r="S337" s="60"/>
      <c r="T337" s="60"/>
      <c r="U337" s="60"/>
      <c r="V337" s="59"/>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200" t="s">
        <v>1036</v>
      </c>
      <c r="H338" s="200" t="s">
        <v>760</v>
      </c>
      <c r="I338" s="232">
        <v>1</v>
      </c>
      <c r="J338" s="232">
        <v>1.3</v>
      </c>
      <c r="K338" s="232">
        <v>100</v>
      </c>
      <c r="L338" s="705">
        <f t="shared" si="48"/>
        <v>187</v>
      </c>
      <c r="M338" s="232">
        <v>5</v>
      </c>
      <c r="N338" s="704">
        <v>43653</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5.15" customHeight="1" outlineLevel="1" x14ac:dyDescent="0.35">
      <c r="A340" s="6"/>
      <c r="B340" s="7"/>
      <c r="C340" s="17"/>
      <c r="D340" s="17"/>
      <c r="E340" s="17"/>
      <c r="F340" s="36"/>
      <c r="G340" s="37"/>
      <c r="H340" s="37"/>
      <c r="I340" s="37"/>
      <c r="J340" s="38"/>
      <c r="K340" s="38"/>
      <c r="L340" s="38"/>
      <c r="M340" s="38"/>
      <c r="N340" s="38"/>
      <c r="O340" s="38"/>
      <c r="P340" s="38"/>
      <c r="Q340" s="38"/>
      <c r="R340" s="38"/>
      <c r="S340" s="38"/>
      <c r="T340" s="38"/>
      <c r="U340" s="38"/>
      <c r="V340" s="30"/>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25.4" customHeight="1" outlineLevel="1" x14ac:dyDescent="0.35">
      <c r="A341" s="6"/>
      <c r="B341" s="7"/>
      <c r="C341" s="39"/>
      <c r="D341" s="39"/>
      <c r="E341" s="39"/>
      <c r="F341" s="39"/>
      <c r="G341" s="40" t="str">
        <f>G328</f>
        <v>Fert info</v>
      </c>
      <c r="H341" s="39"/>
      <c r="I341" s="39"/>
      <c r="J341" s="39"/>
      <c r="K341" s="39"/>
      <c r="L341" s="39"/>
      <c r="M341" s="39"/>
      <c r="N341" s="39"/>
      <c r="O341" s="39"/>
      <c r="P341" s="39"/>
      <c r="Q341" s="39"/>
      <c r="R341" s="39"/>
      <c r="S341" s="39"/>
      <c r="T341" s="39"/>
      <c r="U341" s="39"/>
      <c r="V341" s="39"/>
      <c r="W341" s="41" t="s">
        <v>24</v>
      </c>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7"/>
      <c r="D342" s="7"/>
      <c r="E342" s="7"/>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7"/>
      <c r="D343" s="7"/>
      <c r="E343" s="7"/>
      <c r="F343" s="7"/>
      <c r="G343" s="7"/>
      <c r="H343" s="8"/>
      <c r="I343" s="8"/>
      <c r="J343" s="8"/>
      <c r="K343" s="8"/>
      <c r="L343" s="8"/>
      <c r="M343" s="8"/>
      <c r="N343" s="8"/>
      <c r="O343" s="8"/>
      <c r="P343" s="8"/>
      <c r="Q343" s="8"/>
      <c r="R343" s="8"/>
      <c r="S343" s="8"/>
      <c r="T343" s="8"/>
      <c r="U343" s="8"/>
      <c r="V343" s="8"/>
      <c r="W343" s="8"/>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row>
    <row r="344" spans="1:68" ht="5.15" customHeight="1" outlineLevel="1" thickBot="1" x14ac:dyDescent="0.4">
      <c r="A344" s="6"/>
      <c r="B344" s="7"/>
      <c r="C344" s="7"/>
      <c r="D344" s="7"/>
      <c r="E344" s="7"/>
      <c r="F344" s="7"/>
      <c r="G344" s="7"/>
      <c r="H344" s="8"/>
      <c r="I344" s="8"/>
      <c r="J344" s="8"/>
      <c r="K344" s="8"/>
      <c r="L344" s="8"/>
      <c r="M344" s="8"/>
      <c r="N344" s="8"/>
      <c r="O344" s="8"/>
      <c r="P344" s="8"/>
      <c r="Q344" s="8"/>
      <c r="R344" s="8"/>
      <c r="S344" s="8"/>
      <c r="T344" s="8"/>
      <c r="U344" s="8"/>
      <c r="V344" s="8"/>
      <c r="W344" s="8"/>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row>
    <row r="345" spans="1:68" ht="5.15" customHeight="1" outlineLevel="1" x14ac:dyDescent="0.35">
      <c r="A345" s="6"/>
      <c r="B345" s="7"/>
      <c r="C345" s="9" t="s">
        <v>0</v>
      </c>
      <c r="D345" s="9"/>
      <c r="E345" s="9"/>
      <c r="F345" s="9"/>
      <c r="G345" s="9"/>
      <c r="H345" s="9"/>
      <c r="I345" s="9"/>
      <c r="J345" s="9"/>
      <c r="K345" s="10"/>
      <c r="L345" s="10"/>
      <c r="M345" s="10"/>
      <c r="N345" s="10"/>
      <c r="O345" s="10"/>
      <c r="P345" s="10"/>
      <c r="Q345" s="10"/>
      <c r="R345" s="10"/>
      <c r="S345" s="10"/>
      <c r="T345" s="10"/>
      <c r="U345" s="10"/>
      <c r="V345" s="10"/>
      <c r="W345" s="11"/>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12"/>
      <c r="D346" s="12"/>
      <c r="E346" s="12" t="s">
        <v>1</v>
      </c>
      <c r="F346" s="13"/>
      <c r="G346" s="14" t="s">
        <v>33</v>
      </c>
      <c r="H346" s="13"/>
      <c r="I346" s="13"/>
      <c r="J346" s="13"/>
      <c r="K346" s="13"/>
      <c r="L346" s="13"/>
      <c r="M346" s="13"/>
      <c r="N346" s="13"/>
      <c r="O346" s="13"/>
      <c r="P346" s="13"/>
      <c r="Q346" s="13"/>
      <c r="R346" s="13"/>
      <c r="S346" s="15"/>
      <c r="T346" s="13"/>
      <c r="U346" s="15"/>
      <c r="V346" s="15"/>
      <c r="W346" s="16"/>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12"/>
      <c r="D347" s="12"/>
      <c r="E347" s="17"/>
      <c r="F347" s="13"/>
      <c r="G347" s="18"/>
      <c r="H347" s="13" t="s">
        <v>26</v>
      </c>
      <c r="I347" s="13"/>
      <c r="J347" s="13"/>
      <c r="K347" s="13"/>
      <c r="L347" s="13"/>
      <c r="M347" s="13"/>
      <c r="N347" s="13"/>
      <c r="O347" s="13"/>
      <c r="P347" s="13"/>
      <c r="Q347" s="13"/>
      <c r="R347" s="13"/>
      <c r="S347" s="15"/>
      <c r="T347" s="19"/>
      <c r="U347" s="15"/>
      <c r="V347" s="15"/>
      <c r="W347" s="16"/>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12" customHeight="1" outlineLevel="1" x14ac:dyDescent="0.35">
      <c r="A348" s="6"/>
      <c r="B348" s="7"/>
      <c r="C348" s="17"/>
      <c r="D348" s="12"/>
      <c r="E348" s="17"/>
      <c r="F348" s="13"/>
      <c r="G348" s="13" t="s">
        <v>2</v>
      </c>
      <c r="H348" s="43" t="s">
        <v>34</v>
      </c>
      <c r="I348" s="13"/>
      <c r="J348" s="13"/>
      <c r="K348" s="13"/>
      <c r="L348" s="13"/>
      <c r="M348" s="13"/>
      <c r="N348" s="13"/>
      <c r="O348" s="13"/>
      <c r="P348" s="13"/>
      <c r="Q348" s="13"/>
      <c r="R348" s="13"/>
      <c r="S348" s="15"/>
      <c r="T348" s="19"/>
      <c r="U348" s="15"/>
      <c r="V348" s="15"/>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12" customHeight="1" outlineLevel="1" x14ac:dyDescent="0.35">
      <c r="A349" s="6"/>
      <c r="B349" s="7"/>
      <c r="C349" s="20">
        <v>0</v>
      </c>
      <c r="D349" s="12"/>
      <c r="E349" s="17"/>
      <c r="F349" s="13"/>
      <c r="G349" s="21"/>
      <c r="H349" s="13"/>
      <c r="I349" s="13"/>
      <c r="J349" s="13"/>
      <c r="K349" s="13"/>
      <c r="L349" s="13"/>
      <c r="M349" s="13"/>
      <c r="N349" s="13"/>
      <c r="O349" s="13"/>
      <c r="P349" s="13"/>
      <c r="Q349" s="13"/>
      <c r="R349" s="13"/>
      <c r="S349" s="15"/>
      <c r="T349" s="19"/>
      <c r="U349" s="15"/>
      <c r="V349" s="15"/>
      <c r="W349" s="16"/>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7"/>
      <c r="D350" s="17"/>
      <c r="E350" s="17"/>
      <c r="F350" s="17"/>
      <c r="G350" s="17"/>
      <c r="H350" s="17"/>
      <c r="I350" s="17"/>
      <c r="J350" s="22"/>
      <c r="K350" s="22"/>
      <c r="L350" s="22"/>
      <c r="M350" s="22"/>
      <c r="N350" s="22"/>
      <c r="O350" s="22"/>
      <c r="P350" s="22"/>
      <c r="Q350" s="22"/>
      <c r="R350" s="22"/>
      <c r="S350" s="22"/>
      <c r="T350" s="22"/>
      <c r="U350" s="22"/>
      <c r="V350" s="22"/>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7"/>
      <c r="D351" s="17"/>
      <c r="E351" s="17"/>
      <c r="F351" s="17"/>
      <c r="G351" s="17"/>
      <c r="H351" s="17"/>
      <c r="I351" s="17"/>
      <c r="J351" s="17"/>
      <c r="K351" s="17"/>
      <c r="L351" s="17"/>
      <c r="M351" s="17"/>
      <c r="N351" s="17"/>
      <c r="O351" s="17"/>
      <c r="P351" s="17"/>
      <c r="Q351" s="22"/>
      <c r="R351" s="22"/>
      <c r="S351" s="22"/>
      <c r="T351" s="22"/>
      <c r="U351" s="22"/>
      <c r="V351" s="22"/>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7"/>
      <c r="E352" s="17"/>
      <c r="F352" s="17"/>
      <c r="G352" s="17"/>
      <c r="H352" s="17"/>
      <c r="I352" s="17"/>
      <c r="J352" s="17"/>
      <c r="K352" s="17"/>
      <c r="L352" s="17"/>
      <c r="M352" s="17"/>
      <c r="N352" s="17"/>
      <c r="O352" s="17"/>
      <c r="P352" s="17"/>
      <c r="Q352" s="24"/>
      <c r="R352" s="24"/>
      <c r="S352" s="22"/>
      <c r="T352" s="22"/>
      <c r="U352" s="22"/>
      <c r="V352" s="22"/>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17"/>
      <c r="D353" s="17"/>
      <c r="E353" s="17"/>
      <c r="F353" s="17"/>
      <c r="G353" s="17"/>
      <c r="H353" s="17"/>
      <c r="I353" s="23" t="s">
        <v>373</v>
      </c>
      <c r="J353" s="23" t="s">
        <v>57</v>
      </c>
      <c r="K353" s="23" t="s">
        <v>58</v>
      </c>
      <c r="L353" s="23" t="s">
        <v>59</v>
      </c>
      <c r="M353" s="23" t="s">
        <v>60</v>
      </c>
      <c r="N353" s="23" t="s">
        <v>872</v>
      </c>
      <c r="O353" s="23" t="s">
        <v>873</v>
      </c>
      <c r="P353" s="23" t="s">
        <v>874</v>
      </c>
      <c r="Q353" s="23" t="s">
        <v>1115</v>
      </c>
      <c r="R353" s="24"/>
      <c r="S353" s="22"/>
      <c r="T353" s="22"/>
      <c r="U353" s="22"/>
      <c r="V353" s="22"/>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33"/>
      <c r="H354" s="199" t="str">
        <f>H334</f>
        <v>lime</v>
      </c>
      <c r="I354" s="233">
        <v>1</v>
      </c>
      <c r="J354" s="233">
        <v>1</v>
      </c>
      <c r="K354" s="233">
        <v>1</v>
      </c>
      <c r="L354" s="233">
        <v>1</v>
      </c>
      <c r="M354" s="233">
        <v>1</v>
      </c>
      <c r="N354" s="233">
        <v>1</v>
      </c>
      <c r="O354" s="233">
        <v>1</v>
      </c>
      <c r="P354" s="233">
        <v>1</v>
      </c>
      <c r="Q354" s="233">
        <v>1</v>
      </c>
      <c r="R354" s="60"/>
      <c r="S354" s="60"/>
      <c r="T354" s="60"/>
      <c r="U354" s="60"/>
      <c r="V354" s="59"/>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33"/>
      <c r="H355" s="199" t="str">
        <f>H335</f>
        <v>early</v>
      </c>
      <c r="I355" s="233">
        <v>1</v>
      </c>
      <c r="J355" s="233">
        <v>1</v>
      </c>
      <c r="K355" s="233">
        <v>1</v>
      </c>
      <c r="L355" s="233">
        <v>1</v>
      </c>
      <c r="M355" s="233">
        <v>1</v>
      </c>
      <c r="N355" s="233">
        <v>1</v>
      </c>
      <c r="O355" s="233">
        <v>1</v>
      </c>
      <c r="P355" s="233">
        <v>1</v>
      </c>
      <c r="Q355" s="233">
        <v>1</v>
      </c>
      <c r="R355" s="60"/>
      <c r="S355" s="60"/>
      <c r="T355" s="60"/>
      <c r="U355" s="60"/>
      <c r="V355" s="59"/>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33"/>
      <c r="H356" s="199" t="str">
        <f>H336</f>
        <v>at_seeding</v>
      </c>
      <c r="I356" s="233">
        <v>1</v>
      </c>
      <c r="J356" s="233">
        <v>1</v>
      </c>
      <c r="K356" s="233">
        <v>1</v>
      </c>
      <c r="L356" s="233">
        <v>1</v>
      </c>
      <c r="M356" s="233">
        <v>1</v>
      </c>
      <c r="N356" s="233">
        <v>1</v>
      </c>
      <c r="O356" s="233">
        <v>1</v>
      </c>
      <c r="P356" s="233">
        <v>1</v>
      </c>
      <c r="Q356" s="233">
        <v>1</v>
      </c>
      <c r="R356" s="60"/>
      <c r="S356" s="60"/>
      <c r="T356" s="60"/>
      <c r="U356" s="60"/>
      <c r="V356" s="59"/>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33"/>
      <c r="H357" s="199" t="str">
        <f>H337</f>
        <v>mid</v>
      </c>
      <c r="I357" s="233">
        <v>1</v>
      </c>
      <c r="J357" s="233">
        <v>1</v>
      </c>
      <c r="K357" s="233">
        <v>1</v>
      </c>
      <c r="L357" s="233">
        <v>1</v>
      </c>
      <c r="M357" s="233">
        <v>1</v>
      </c>
      <c r="N357" s="233">
        <v>1</v>
      </c>
      <c r="O357" s="233">
        <v>1</v>
      </c>
      <c r="P357" s="233">
        <v>1</v>
      </c>
      <c r="Q357" s="233">
        <v>1</v>
      </c>
      <c r="R357" s="60"/>
      <c r="S357" s="60"/>
      <c r="T357" s="60"/>
      <c r="U357" s="60"/>
      <c r="V357" s="59"/>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late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Q359" s="60"/>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Q360" s="60"/>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5.15" customHeight="1" outlineLevel="1" x14ac:dyDescent="0.35">
      <c r="A361" s="6"/>
      <c r="B361" s="7"/>
      <c r="C361" s="17"/>
      <c r="D361" s="17"/>
      <c r="E361" s="17"/>
      <c r="F361" s="36"/>
      <c r="G361" s="37"/>
      <c r="H361" s="37"/>
      <c r="I361" s="37"/>
      <c r="J361" s="38"/>
      <c r="K361" s="38"/>
      <c r="L361" s="38"/>
      <c r="M361" s="38"/>
      <c r="N361" s="38"/>
      <c r="O361" s="38"/>
      <c r="P361" s="38"/>
      <c r="Q361" s="38"/>
      <c r="R361" s="38"/>
      <c r="S361" s="38"/>
      <c r="T361" s="38"/>
      <c r="U361" s="38"/>
      <c r="V361" s="30"/>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25.4" customHeight="1" outlineLevel="1" x14ac:dyDescent="0.35">
      <c r="A362" s="6"/>
      <c r="B362" s="7"/>
      <c r="C362" s="39"/>
      <c r="D362" s="39"/>
      <c r="E362" s="39"/>
      <c r="F362" s="39"/>
      <c r="G362" s="40" t="str">
        <f>G346</f>
        <v>Fert by Soil</v>
      </c>
      <c r="H362" s="39"/>
      <c r="I362" s="39"/>
      <c r="J362" s="39"/>
      <c r="K362" s="39"/>
      <c r="L362" s="39"/>
      <c r="M362" s="39"/>
      <c r="N362" s="39"/>
      <c r="O362" s="39"/>
      <c r="P362" s="39"/>
      <c r="Q362" s="39"/>
      <c r="R362" s="39"/>
      <c r="S362" s="39"/>
      <c r="T362" s="39"/>
      <c r="U362" s="39"/>
      <c r="V362" s="39"/>
      <c r="W362" s="41" t="s">
        <v>24</v>
      </c>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7"/>
      <c r="D363" s="7"/>
      <c r="E363" s="7"/>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7"/>
      <c r="D364" s="7"/>
      <c r="E364" s="7"/>
      <c r="F364" s="7"/>
      <c r="G364" s="7"/>
      <c r="H364" s="8"/>
      <c r="I364" s="8"/>
      <c r="J364" s="8"/>
      <c r="K364" s="8"/>
      <c r="L364" s="8"/>
      <c r="M364" s="8"/>
      <c r="N364" s="8"/>
      <c r="O364" s="8"/>
      <c r="P364" s="8"/>
      <c r="Q364" s="8"/>
      <c r="R364" s="8"/>
      <c r="S364" s="8"/>
      <c r="T364" s="8"/>
      <c r="U364" s="8"/>
      <c r="V364" s="8"/>
      <c r="W364" s="8"/>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row>
    <row r="365" spans="1:68" ht="5.15" customHeight="1" outlineLevel="1" thickBot="1" x14ac:dyDescent="0.4">
      <c r="A365" s="6"/>
      <c r="B365" s="7"/>
      <c r="C365" s="7"/>
      <c r="D365" s="7"/>
      <c r="E365" s="7"/>
      <c r="F365" s="7"/>
      <c r="G365" s="7"/>
      <c r="H365" s="8"/>
      <c r="I365" s="8"/>
      <c r="J365" s="8"/>
      <c r="K365" s="8"/>
      <c r="L365" s="8"/>
      <c r="M365" s="8"/>
      <c r="N365" s="8"/>
      <c r="O365" s="8"/>
      <c r="P365" s="8"/>
      <c r="Q365" s="8"/>
      <c r="R365" s="8"/>
      <c r="S365" s="8"/>
      <c r="T365" s="8"/>
      <c r="U365" s="8"/>
      <c r="V365" s="8"/>
      <c r="W365" s="8"/>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row>
    <row r="366" spans="1:68" ht="5.15" customHeight="1" outlineLevel="1" x14ac:dyDescent="0.35">
      <c r="A366" s="6"/>
      <c r="B366" s="7"/>
      <c r="C366" s="9" t="s">
        <v>0</v>
      </c>
      <c r="D366" s="9"/>
      <c r="E366" s="9"/>
      <c r="F366" s="9"/>
      <c r="G366" s="9"/>
      <c r="H366" s="9"/>
      <c r="I366" s="9"/>
      <c r="J366" s="9"/>
      <c r="K366" s="10"/>
      <c r="L366" s="10"/>
      <c r="M366" s="10"/>
      <c r="N366" s="10"/>
      <c r="O366" s="10"/>
      <c r="P366" s="10"/>
      <c r="Q366" s="10"/>
      <c r="R366" s="10"/>
      <c r="S366" s="10"/>
      <c r="T366" s="10"/>
      <c r="U366" s="10"/>
      <c r="V366" s="10"/>
      <c r="W366" s="11"/>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12"/>
      <c r="D367" s="12"/>
      <c r="E367" s="12" t="s">
        <v>1</v>
      </c>
      <c r="F367" s="13"/>
      <c r="G367" s="14" t="s">
        <v>35</v>
      </c>
      <c r="H367" s="13"/>
      <c r="I367" s="13"/>
      <c r="J367" s="13"/>
      <c r="K367" s="13"/>
      <c r="L367" s="13"/>
      <c r="M367" s="13"/>
      <c r="N367" s="13"/>
      <c r="O367" s="13"/>
      <c r="P367" s="13"/>
      <c r="Q367" s="13"/>
      <c r="R367" s="13"/>
      <c r="S367" s="15"/>
      <c r="T367" s="13"/>
      <c r="U367" s="15"/>
      <c r="V367" s="15"/>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12"/>
      <c r="D368" s="12"/>
      <c r="E368" s="17"/>
      <c r="F368" s="13"/>
      <c r="G368" s="18"/>
      <c r="H368" s="13" t="s">
        <v>26</v>
      </c>
      <c r="I368" s="13"/>
      <c r="J368" s="13"/>
      <c r="K368" s="13"/>
      <c r="L368" s="13"/>
      <c r="M368" s="13"/>
      <c r="N368" s="13"/>
      <c r="O368" s="13"/>
      <c r="P368" s="13"/>
      <c r="Q368" s="13"/>
      <c r="R368" s="13"/>
      <c r="S368" s="15"/>
      <c r="T368" s="19"/>
      <c r="U368" s="15"/>
      <c r="V368" s="15"/>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12" customHeight="1" outlineLevel="1" x14ac:dyDescent="0.35">
      <c r="A369" s="6"/>
      <c r="B369" s="7"/>
      <c r="C369" s="17"/>
      <c r="D369" s="12"/>
      <c r="E369" s="17"/>
      <c r="F369" s="13"/>
      <c r="G369" s="13" t="s">
        <v>2</v>
      </c>
      <c r="H369" s="43" t="s">
        <v>34</v>
      </c>
      <c r="I369" s="13"/>
      <c r="J369" s="13"/>
      <c r="K369" s="13"/>
      <c r="L369" s="13"/>
      <c r="M369" s="13"/>
      <c r="N369" s="13"/>
      <c r="O369" s="13"/>
      <c r="P369" s="13"/>
      <c r="Q369" s="13"/>
      <c r="R369" s="13"/>
      <c r="S369" s="15"/>
      <c r="T369" s="19"/>
      <c r="U369" s="15"/>
      <c r="V369" s="15"/>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12" customHeight="1" outlineLevel="1" x14ac:dyDescent="0.35">
      <c r="A370" s="6"/>
      <c r="B370" s="7"/>
      <c r="C370" s="20">
        <v>0</v>
      </c>
      <c r="D370" s="12"/>
      <c r="E370" s="17"/>
      <c r="F370" s="13"/>
      <c r="G370" s="21"/>
      <c r="H370" s="13"/>
      <c r="I370" s="13"/>
      <c r="J370" s="13"/>
      <c r="K370" s="13"/>
      <c r="L370" s="13"/>
      <c r="M370" s="13"/>
      <c r="N370" s="13"/>
      <c r="O370" s="13"/>
      <c r="P370" s="13"/>
      <c r="Q370" s="13"/>
      <c r="R370" s="13"/>
      <c r="S370" s="15"/>
      <c r="T370" s="19"/>
      <c r="U370" s="15"/>
      <c r="V370" s="15"/>
      <c r="W370" s="16"/>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7"/>
      <c r="D371" s="17"/>
      <c r="E371" s="17"/>
      <c r="F371" s="17"/>
      <c r="G371" s="17"/>
      <c r="H371" s="17"/>
      <c r="I371" s="17"/>
      <c r="J371" s="22"/>
      <c r="K371" s="22"/>
      <c r="L371" s="22"/>
      <c r="M371" s="22"/>
      <c r="N371" s="22"/>
      <c r="O371" s="22"/>
      <c r="P371" s="22"/>
      <c r="Q371" s="22"/>
      <c r="R371" s="22"/>
      <c r="S371" s="22"/>
      <c r="T371" s="22"/>
      <c r="U371" s="22"/>
      <c r="V371" s="22"/>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7"/>
      <c r="D372" s="17"/>
      <c r="E372" s="17"/>
      <c r="F372" s="17"/>
      <c r="G372" s="17"/>
      <c r="H372" s="17"/>
      <c r="I372" s="17"/>
      <c r="J372" s="17"/>
      <c r="K372" s="17"/>
      <c r="L372" s="22"/>
      <c r="M372" s="22"/>
      <c r="N372" s="22"/>
      <c r="O372" s="22"/>
      <c r="P372" s="22"/>
      <c r="Q372" s="22"/>
      <c r="R372" s="22"/>
      <c r="S372" s="22"/>
      <c r="T372" s="22"/>
      <c r="U372" s="22"/>
      <c r="V372" s="22"/>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7"/>
      <c r="E373" s="17"/>
      <c r="F373" s="17"/>
      <c r="G373" s="17"/>
      <c r="H373" s="17"/>
      <c r="I373" s="17"/>
      <c r="J373" s="23"/>
      <c r="K373" s="23"/>
      <c r="L373" s="23"/>
      <c r="M373" s="23"/>
      <c r="N373" s="23"/>
      <c r="O373" s="23"/>
      <c r="P373" s="23"/>
      <c r="Q373" s="24"/>
      <c r="R373" s="24"/>
      <c r="S373" s="22"/>
      <c r="T373" s="22"/>
      <c r="U373" s="22"/>
      <c r="V373" s="22"/>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17"/>
      <c r="D374" s="17"/>
      <c r="E374" s="17"/>
      <c r="F374" s="17"/>
      <c r="G374" s="17"/>
      <c r="H374" s="17"/>
      <c r="I374" s="23" t="s">
        <v>373</v>
      </c>
      <c r="J374" s="23" t="s">
        <v>57</v>
      </c>
      <c r="K374" s="23" t="s">
        <v>58</v>
      </c>
      <c r="L374" s="23" t="s">
        <v>59</v>
      </c>
      <c r="M374" s="23" t="s">
        <v>60</v>
      </c>
      <c r="N374" s="23" t="s">
        <v>872</v>
      </c>
      <c r="O374" s="23" t="s">
        <v>873</v>
      </c>
      <c r="P374" s="23" t="s">
        <v>874</v>
      </c>
      <c r="Q374" s="23" t="s">
        <v>1115</v>
      </c>
      <c r="R374" s="24"/>
      <c r="S374" s="22"/>
      <c r="T374" s="22"/>
      <c r="U374" s="22"/>
      <c r="V374" s="22"/>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4.5" outlineLevel="1" x14ac:dyDescent="0.35">
      <c r="A375" s="6"/>
      <c r="B375" s="7"/>
      <c r="C375" s="17"/>
      <c r="D375" s="17"/>
      <c r="E375" s="17"/>
      <c r="F375" s="26"/>
      <c r="G375" s="27"/>
      <c r="H375" s="34" t="s">
        <v>994</v>
      </c>
      <c r="I375" s="233">
        <v>1</v>
      </c>
      <c r="J375" s="233">
        <v>1</v>
      </c>
      <c r="K375" s="233">
        <v>1</v>
      </c>
      <c r="L375" s="233">
        <v>1</v>
      </c>
      <c r="M375" s="233">
        <v>1</v>
      </c>
      <c r="N375" s="233">
        <v>1</v>
      </c>
      <c r="O375" s="233">
        <v>1</v>
      </c>
      <c r="P375" s="233">
        <v>1</v>
      </c>
      <c r="Q375" s="233">
        <v>1</v>
      </c>
      <c r="R375" s="157"/>
      <c r="S375" s="157"/>
      <c r="T375" s="157"/>
      <c r="U375" s="157"/>
      <c r="V375" s="4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4.5" outlineLevel="1" x14ac:dyDescent="0.35">
      <c r="A376" s="6"/>
      <c r="B376" s="7"/>
      <c r="C376" s="17"/>
      <c r="D376" s="17"/>
      <c r="E376" s="17"/>
      <c r="F376" s="26"/>
      <c r="G376" s="27"/>
      <c r="H376" s="34"/>
      <c r="I376" s="157"/>
      <c r="J376" s="157"/>
      <c r="K376" s="157"/>
      <c r="L376" s="157"/>
      <c r="M376" s="157"/>
      <c r="N376" s="157"/>
      <c r="O376" s="157"/>
      <c r="P376" s="157"/>
      <c r="Q376" s="157"/>
      <c r="R376" s="157"/>
      <c r="S376" s="157"/>
      <c r="T376" s="157"/>
      <c r="U376" s="157"/>
      <c r="V376" s="4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4.5" outlineLevel="1" x14ac:dyDescent="0.35">
      <c r="A377" s="6"/>
      <c r="B377" s="7"/>
      <c r="C377" s="17"/>
      <c r="D377" s="17"/>
      <c r="E377" s="17"/>
      <c r="F377" s="26"/>
      <c r="G377" s="27"/>
      <c r="H377" s="34"/>
      <c r="I377" s="157"/>
      <c r="J377" s="157"/>
      <c r="K377" s="157"/>
      <c r="L377" s="157"/>
      <c r="M377" s="157"/>
      <c r="N377" s="157"/>
      <c r="O377" s="157"/>
      <c r="P377" s="157"/>
      <c r="Q377" s="157"/>
      <c r="R377" s="157"/>
      <c r="S377" s="157"/>
      <c r="T377" s="157"/>
      <c r="U377" s="157"/>
      <c r="V377" s="4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33"/>
      <c r="G378" s="34"/>
      <c r="H378" s="34"/>
      <c r="I378" s="34"/>
      <c r="J378" s="34"/>
      <c r="K378" s="34"/>
      <c r="L378" s="34"/>
      <c r="M378" s="34"/>
      <c r="N378" s="34"/>
      <c r="O378" s="34"/>
      <c r="P378" s="34"/>
      <c r="Q378" s="158"/>
      <c r="R378" s="158"/>
      <c r="S378" s="158"/>
      <c r="T378" s="158"/>
      <c r="U378" s="158"/>
      <c r="V378" s="4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5.15" customHeight="1" outlineLevel="1" x14ac:dyDescent="0.35">
      <c r="A379" s="6"/>
      <c r="B379" s="7"/>
      <c r="C379" s="17"/>
      <c r="D379" s="17"/>
      <c r="E379" s="17"/>
      <c r="F379" s="36"/>
      <c r="G379" s="37"/>
      <c r="H379" s="37"/>
      <c r="I379" s="37"/>
      <c r="J379" s="38"/>
      <c r="K379" s="38"/>
      <c r="L379" s="38"/>
      <c r="M379" s="38"/>
      <c r="N379" s="38"/>
      <c r="O379" s="38"/>
      <c r="P379" s="38"/>
      <c r="Q379" s="38"/>
      <c r="R379" s="38"/>
      <c r="S379" s="38"/>
      <c r="T379" s="38"/>
      <c r="U379" s="38"/>
      <c r="V379" s="30"/>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25.4" customHeight="1" outlineLevel="1" x14ac:dyDescent="0.35">
      <c r="A380" s="6"/>
      <c r="B380" s="7"/>
      <c r="C380" s="39"/>
      <c r="D380" s="39"/>
      <c r="E380" s="39"/>
      <c r="F380" s="39"/>
      <c r="G380" s="40" t="str">
        <f>G367</f>
        <v>Chemical by Soil</v>
      </c>
      <c r="H380" s="39"/>
      <c r="I380" s="39"/>
      <c r="J380" s="39"/>
      <c r="K380" s="39"/>
      <c r="L380" s="39"/>
      <c r="M380" s="39"/>
      <c r="N380" s="39"/>
      <c r="O380" s="39"/>
      <c r="P380" s="39"/>
      <c r="Q380" s="39"/>
      <c r="R380" s="39"/>
      <c r="S380" s="39"/>
      <c r="T380" s="39"/>
      <c r="U380" s="39"/>
      <c r="V380" s="39"/>
      <c r="W380" s="41" t="s">
        <v>24</v>
      </c>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2" customHeight="1" outlineLevel="1" x14ac:dyDescent="0.35">
      <c r="A381" s="6"/>
      <c r="B381" s="7"/>
      <c r="C381" s="7"/>
      <c r="D381" s="7"/>
      <c r="E381" s="7"/>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7"/>
      <c r="D382" s="7"/>
      <c r="E382" s="7"/>
      <c r="F382" s="7"/>
      <c r="G382" s="7"/>
      <c r="H382" s="8"/>
      <c r="I382" s="8"/>
      <c r="J382" s="8"/>
      <c r="K382" s="8"/>
      <c r="L382" s="8"/>
      <c r="M382" s="8"/>
      <c r="N382" s="8"/>
      <c r="O382" s="8"/>
      <c r="P382" s="8"/>
      <c r="Q382" s="8"/>
      <c r="R382" s="8"/>
      <c r="S382" s="8"/>
      <c r="T382" s="8"/>
      <c r="U382" s="8"/>
      <c r="V382" s="8"/>
      <c r="W382" s="8"/>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row>
    <row r="383" spans="1:68" ht="5.15" customHeight="1" outlineLevel="1" thickBot="1" x14ac:dyDescent="0.4">
      <c r="A383" s="6"/>
      <c r="B383" s="7"/>
      <c r="C383" s="7"/>
      <c r="D383" s="7"/>
      <c r="E383" s="7"/>
      <c r="F383" s="7"/>
      <c r="G383" s="7"/>
      <c r="H383" s="8"/>
      <c r="I383" s="8"/>
      <c r="J383" s="8"/>
      <c r="K383" s="8"/>
      <c r="L383" s="8"/>
      <c r="M383" s="8"/>
      <c r="N383" s="8"/>
      <c r="O383" s="8"/>
      <c r="P383" s="8"/>
      <c r="Q383" s="8"/>
      <c r="R383" s="8"/>
      <c r="S383" s="8"/>
      <c r="T383" s="8"/>
      <c r="U383" s="8"/>
      <c r="V383" s="8"/>
      <c r="W383" s="8"/>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row>
    <row r="384" spans="1:68" ht="5.15" customHeight="1" outlineLevel="1" x14ac:dyDescent="0.35">
      <c r="A384" s="6"/>
      <c r="B384" s="7"/>
      <c r="C384" s="9" t="s">
        <v>0</v>
      </c>
      <c r="D384" s="9"/>
      <c r="E384" s="9"/>
      <c r="F384" s="9"/>
      <c r="G384" s="9"/>
      <c r="H384" s="9"/>
      <c r="I384" s="9"/>
      <c r="J384" s="9"/>
      <c r="K384" s="10"/>
      <c r="L384" s="10"/>
      <c r="M384" s="10"/>
      <c r="N384" s="10"/>
      <c r="O384" s="10"/>
      <c r="P384" s="10"/>
      <c r="Q384" s="10"/>
      <c r="R384" s="10"/>
      <c r="S384" s="10"/>
      <c r="T384" s="10"/>
      <c r="U384" s="10"/>
      <c r="V384" s="10"/>
      <c r="W384" s="11"/>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12"/>
      <c r="D385" s="12"/>
      <c r="E385" s="12" t="s">
        <v>1</v>
      </c>
      <c r="F385" s="13"/>
      <c r="G385" s="14" t="s">
        <v>228</v>
      </c>
      <c r="H385" s="13"/>
      <c r="I385" s="13"/>
      <c r="J385" s="13"/>
      <c r="K385" s="13"/>
      <c r="L385" s="13"/>
      <c r="M385" s="13"/>
      <c r="N385" s="13"/>
      <c r="O385" s="13"/>
      <c r="P385" s="13"/>
      <c r="Q385" s="13"/>
      <c r="R385" s="13"/>
      <c r="S385" s="15"/>
      <c r="T385" s="13"/>
      <c r="U385" s="15"/>
      <c r="V385" s="15"/>
      <c r="W385" s="16"/>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12"/>
      <c r="D386" s="12"/>
      <c r="E386" s="17"/>
      <c r="F386" s="13"/>
      <c r="G386" s="18"/>
      <c r="H386" s="13" t="s">
        <v>229</v>
      </c>
      <c r="I386" s="13"/>
      <c r="J386" s="13"/>
      <c r="K386" s="13"/>
      <c r="L386" s="13"/>
      <c r="M386" s="13"/>
      <c r="N386" s="13"/>
      <c r="O386" s="13"/>
      <c r="P386" s="13"/>
      <c r="Q386" s="13"/>
      <c r="R386" s="13"/>
      <c r="S386" s="15"/>
      <c r="T386" s="19"/>
      <c r="U386" s="15"/>
      <c r="V386" s="15"/>
      <c r="W386" s="16"/>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12" customHeight="1" outlineLevel="1" x14ac:dyDescent="0.35">
      <c r="A387" s="6"/>
      <c r="B387" s="7"/>
      <c r="C387" s="17"/>
      <c r="D387" s="12"/>
      <c r="E387" s="17"/>
      <c r="F387" s="13"/>
      <c r="G387" s="13"/>
      <c r="H387" s="13" t="s">
        <v>995</v>
      </c>
      <c r="I387" s="13"/>
      <c r="J387" s="13"/>
      <c r="K387" s="13"/>
      <c r="L387" s="13"/>
      <c r="M387" s="13"/>
      <c r="N387" s="13"/>
      <c r="O387" s="13"/>
      <c r="P387" s="13"/>
      <c r="Q387" s="13"/>
      <c r="R387" s="13"/>
      <c r="S387" s="15"/>
      <c r="T387" s="19"/>
      <c r="U387" s="15"/>
      <c r="V387" s="15"/>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12" customHeight="1" outlineLevel="1" x14ac:dyDescent="0.35">
      <c r="A388" s="6"/>
      <c r="B388" s="7"/>
      <c r="C388" s="20">
        <v>0</v>
      </c>
      <c r="D388" s="12"/>
      <c r="E388" s="17"/>
      <c r="F388" s="13"/>
      <c r="G388" s="21"/>
      <c r="H388" s="13"/>
      <c r="I388" s="13"/>
      <c r="J388" s="13"/>
      <c r="K388" s="13"/>
      <c r="L388" s="13"/>
      <c r="M388" s="13"/>
      <c r="N388" s="13"/>
      <c r="O388" s="13"/>
      <c r="P388" s="13"/>
      <c r="Q388" s="13"/>
      <c r="R388" s="13"/>
      <c r="S388" s="15"/>
      <c r="T388" s="19"/>
      <c r="U388" s="15"/>
      <c r="V388" s="15"/>
      <c r="W388" s="16"/>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7"/>
      <c r="D389" s="17"/>
      <c r="E389" s="17"/>
      <c r="F389" s="17"/>
      <c r="G389" s="17"/>
      <c r="H389" s="17"/>
      <c r="I389" s="17"/>
      <c r="J389" s="22"/>
      <c r="K389" s="22"/>
      <c r="L389" s="22"/>
      <c r="M389" s="22"/>
      <c r="N389" s="22"/>
      <c r="O389" s="22"/>
      <c r="P389" s="22"/>
      <c r="Q389" s="22"/>
      <c r="R389" s="22"/>
      <c r="S389" s="22"/>
      <c r="T389" s="22"/>
      <c r="U389" s="22"/>
      <c r="V389" s="22"/>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7"/>
      <c r="D390" s="17"/>
      <c r="E390" s="17"/>
      <c r="F390" s="17"/>
      <c r="G390" s="17"/>
      <c r="H390" s="17"/>
      <c r="I390" s="17"/>
      <c r="J390" s="17"/>
      <c r="K390" s="17"/>
      <c r="L390" s="22"/>
      <c r="M390" s="22"/>
      <c r="N390" s="22"/>
      <c r="O390" s="22"/>
      <c r="P390" s="22"/>
      <c r="Q390" s="22"/>
      <c r="R390" s="22"/>
      <c r="S390" s="22"/>
      <c r="T390" s="22"/>
      <c r="U390" s="22"/>
      <c r="V390" s="22"/>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7"/>
      <c r="E391" s="17"/>
      <c r="F391" s="17"/>
      <c r="G391" s="17"/>
      <c r="H391" s="17"/>
      <c r="I391" s="17"/>
      <c r="J391" s="23"/>
      <c r="K391" s="23"/>
      <c r="L391" s="23"/>
      <c r="M391" s="23"/>
      <c r="N391" s="23"/>
      <c r="O391" s="23"/>
      <c r="P391" s="23"/>
      <c r="Q391" s="24"/>
      <c r="R391" s="24"/>
      <c r="S391" s="22"/>
      <c r="T391" s="22"/>
      <c r="U391" s="22"/>
      <c r="V391" s="22"/>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17"/>
      <c r="D392" s="17"/>
      <c r="E392" s="17"/>
      <c r="F392" s="17"/>
      <c r="G392" s="17"/>
      <c r="H392" s="17"/>
      <c r="I392" s="17"/>
      <c r="J392" s="23" t="s">
        <v>107</v>
      </c>
      <c r="K392" s="23" t="s">
        <v>108</v>
      </c>
      <c r="L392" s="23" t="s">
        <v>998</v>
      </c>
      <c r="M392" s="23" t="s">
        <v>107</v>
      </c>
      <c r="N392" s="23"/>
      <c r="O392" s="23"/>
      <c r="P392" s="24"/>
      <c r="Q392" s="24"/>
      <c r="R392" s="24"/>
      <c r="S392" s="22"/>
      <c r="T392" s="22"/>
      <c r="U392" s="22"/>
      <c r="V392" s="22"/>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4.5" outlineLevel="1" x14ac:dyDescent="0.35">
      <c r="A393" s="6"/>
      <c r="B393" s="7"/>
      <c r="C393" s="17"/>
      <c r="D393" s="17"/>
      <c r="E393" s="17"/>
      <c r="F393" s="26"/>
      <c r="G393" s="27"/>
      <c r="H393" s="27"/>
      <c r="I393" s="27" t="str" cm="1">
        <f t="array" ref="I393:I396">TRANSPOSE($H$182:$K$182)</f>
        <v>knock</v>
      </c>
      <c r="J393" s="705">
        <f>MIN(364,INT((M393 - DATE(YEAR(M393),1,1))))</f>
        <v>104</v>
      </c>
      <c r="K393" s="236">
        <v>35</v>
      </c>
      <c r="L393" s="678">
        <v>0.25</v>
      </c>
      <c r="M393" s="703">
        <v>43570</v>
      </c>
      <c r="N393" s="156"/>
      <c r="O393" s="156"/>
      <c r="P393" s="156"/>
      <c r="Q393" s="157"/>
      <c r="R393" s="157"/>
      <c r="S393" s="157"/>
      <c r="T393" s="157"/>
      <c r="U393" s="157"/>
      <c r="V393" s="4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4.5" outlineLevel="1" x14ac:dyDescent="0.35">
      <c r="A394" s="6"/>
      <c r="B394" s="7"/>
      <c r="C394" s="17"/>
      <c r="D394" s="17"/>
      <c r="E394" s="17"/>
      <c r="F394" s="26"/>
      <c r="G394" s="27"/>
      <c r="H394" s="27"/>
      <c r="I394" s="27" t="str">
        <v>pre-em</v>
      </c>
      <c r="J394" s="705">
        <f t="shared" ref="J394:J396" si="49">MIN(364,INT((M394 - DATE(YEAR(M394),1,1))))</f>
        <v>134</v>
      </c>
      <c r="K394" s="236">
        <v>15</v>
      </c>
      <c r="L394" s="678">
        <v>0.25</v>
      </c>
      <c r="M394" s="703">
        <v>43600</v>
      </c>
      <c r="N394" s="156"/>
      <c r="O394" s="156"/>
      <c r="P394" s="156"/>
      <c r="Q394" s="157"/>
      <c r="R394" s="157"/>
      <c r="S394" s="157"/>
      <c r="T394" s="157"/>
      <c r="U394" s="157"/>
      <c r="V394" s="4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4.5" outlineLevel="1" x14ac:dyDescent="0.35">
      <c r="A395" s="6"/>
      <c r="B395" s="7"/>
      <c r="C395" s="17"/>
      <c r="D395" s="17"/>
      <c r="E395" s="17"/>
      <c r="F395" s="26"/>
      <c r="G395" s="27"/>
      <c r="H395" s="27"/>
      <c r="I395" s="27" t="str">
        <v>selective_and_spraytop</v>
      </c>
      <c r="J395" s="705">
        <f t="shared" si="49"/>
        <v>151</v>
      </c>
      <c r="K395" s="236">
        <v>90</v>
      </c>
      <c r="L395" s="678">
        <v>0.25</v>
      </c>
      <c r="M395" s="703">
        <v>43617</v>
      </c>
      <c r="N395" s="156"/>
      <c r="O395" s="156"/>
      <c r="P395" s="156"/>
      <c r="Q395" s="157"/>
      <c r="R395" s="157"/>
      <c r="S395" s="157"/>
      <c r="T395" s="157"/>
      <c r="U395" s="157"/>
      <c r="V395" s="4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4.5" outlineLevel="1" x14ac:dyDescent="0.35">
      <c r="A396" s="6"/>
      <c r="B396" s="7"/>
      <c r="C396" s="17"/>
      <c r="D396" s="17"/>
      <c r="E396" s="17"/>
      <c r="F396" s="26"/>
      <c r="G396" s="27"/>
      <c r="H396" s="27"/>
      <c r="I396" s="27" t="str">
        <v>fungicide</v>
      </c>
      <c r="J396" s="705">
        <f t="shared" si="49"/>
        <v>195</v>
      </c>
      <c r="K396" s="236">
        <v>35</v>
      </c>
      <c r="L396" s="678">
        <v>0.25</v>
      </c>
      <c r="M396" s="703">
        <v>43661</v>
      </c>
      <c r="N396" s="156"/>
      <c r="O396" s="156"/>
      <c r="P396" s="156"/>
      <c r="Q396" s="157"/>
      <c r="R396" s="157"/>
      <c r="S396" s="157"/>
      <c r="T396" s="157"/>
      <c r="U396" s="157"/>
      <c r="V396" s="4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2" customHeight="1" outlineLevel="1" x14ac:dyDescent="0.35">
      <c r="A397" s="6"/>
      <c r="B397" s="7"/>
      <c r="C397" s="17"/>
      <c r="D397" s="17"/>
      <c r="E397" s="17"/>
      <c r="F397" s="33"/>
      <c r="G397" s="34"/>
      <c r="H397" s="34"/>
      <c r="I397" s="34"/>
      <c r="J397" s="34"/>
      <c r="K397" s="34"/>
      <c r="L397" s="34"/>
      <c r="M397" s="34"/>
      <c r="N397" s="34"/>
      <c r="O397" s="156"/>
      <c r="P397" s="156"/>
      <c r="Q397" s="158"/>
      <c r="R397" s="158"/>
      <c r="S397" s="158"/>
      <c r="T397" s="158"/>
      <c r="U397" s="158"/>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5.15" customHeight="1" outlineLevel="1" x14ac:dyDescent="0.35">
      <c r="A398" s="6"/>
      <c r="B398" s="7"/>
      <c r="C398" s="17"/>
      <c r="D398" s="17"/>
      <c r="E398" s="17"/>
      <c r="F398" s="36"/>
      <c r="G398" s="37"/>
      <c r="H398" s="37"/>
      <c r="I398" s="37"/>
      <c r="J398" s="38"/>
      <c r="K398" s="38"/>
      <c r="L398" s="38"/>
      <c r="M398" s="38"/>
      <c r="N398" s="38"/>
      <c r="O398" s="38"/>
      <c r="P398" s="38"/>
      <c r="Q398" s="38"/>
      <c r="R398" s="38"/>
      <c r="S398" s="38"/>
      <c r="T398" s="38"/>
      <c r="U398" s="38"/>
      <c r="V398" s="30"/>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25.4" customHeight="1" outlineLevel="1" x14ac:dyDescent="0.35">
      <c r="A399" s="6"/>
      <c r="B399" s="7"/>
      <c r="C399" s="39"/>
      <c r="D399" s="39"/>
      <c r="E399" s="39"/>
      <c r="F399" s="39"/>
      <c r="G399" s="40" t="str">
        <f>G385</f>
        <v>Chemical info</v>
      </c>
      <c r="H399" s="39"/>
      <c r="I399" s="39"/>
      <c r="J399" s="39"/>
      <c r="K399" s="39"/>
      <c r="L399" s="39"/>
      <c r="M399" s="39"/>
      <c r="N399" s="39"/>
      <c r="O399" s="39"/>
      <c r="P399" s="39"/>
      <c r="Q399" s="39"/>
      <c r="R399" s="39"/>
      <c r="S399" s="39"/>
      <c r="T399" s="39"/>
      <c r="U399" s="39"/>
      <c r="V399" s="39"/>
      <c r="W399" s="41" t="s">
        <v>24</v>
      </c>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2" customHeight="1" outlineLevel="1" x14ac:dyDescent="0.35">
      <c r="A400" s="6"/>
      <c r="B400" s="7"/>
      <c r="C400" s="7"/>
      <c r="D400" s="7"/>
      <c r="E400" s="7"/>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7"/>
      <c r="D401" s="7"/>
      <c r="E401" s="7"/>
      <c r="F401" s="7"/>
      <c r="G401" s="7"/>
      <c r="H401" s="8"/>
      <c r="I401" s="8"/>
      <c r="J401" s="8"/>
      <c r="K401" s="8"/>
      <c r="L401" s="8"/>
      <c r="M401" s="8"/>
      <c r="N401" s="8"/>
      <c r="O401" s="8"/>
      <c r="P401" s="8"/>
      <c r="Q401" s="8"/>
      <c r="R401" s="8"/>
      <c r="S401" s="8"/>
      <c r="T401" s="8"/>
      <c r="U401" s="8"/>
      <c r="V401" s="8"/>
      <c r="W401" s="8"/>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row>
    <row r="402" spans="1:68" ht="5.15" customHeight="1" outlineLevel="1" thickBot="1" x14ac:dyDescent="0.4">
      <c r="A402" s="6"/>
      <c r="B402" s="7"/>
      <c r="C402" s="7"/>
      <c r="D402" s="7"/>
      <c r="E402" s="7"/>
      <c r="F402" s="7"/>
      <c r="G402" s="7"/>
      <c r="H402" s="8"/>
      <c r="I402" s="8"/>
      <c r="J402" s="8"/>
      <c r="K402" s="8"/>
      <c r="L402" s="8"/>
      <c r="M402" s="8"/>
      <c r="N402" s="8"/>
      <c r="O402" s="8"/>
      <c r="P402" s="8"/>
      <c r="Q402" s="8"/>
      <c r="R402" s="8"/>
      <c r="S402" s="8"/>
      <c r="T402" s="8"/>
      <c r="U402" s="8"/>
      <c r="V402" s="8"/>
      <c r="W402" s="8"/>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row>
    <row r="403" spans="1:68" ht="5.15" customHeight="1" outlineLevel="1" x14ac:dyDescent="0.35">
      <c r="A403" s="6"/>
      <c r="B403" s="7"/>
      <c r="C403" s="9" t="s">
        <v>0</v>
      </c>
      <c r="D403" s="9"/>
      <c r="E403" s="9"/>
      <c r="F403" s="9"/>
      <c r="G403" s="9"/>
      <c r="H403" s="9"/>
      <c r="I403" s="9"/>
      <c r="J403" s="9"/>
      <c r="K403" s="10"/>
      <c r="L403" s="10"/>
      <c r="M403" s="10"/>
      <c r="N403" s="10"/>
      <c r="O403" s="10"/>
      <c r="P403" s="10"/>
      <c r="Q403" s="10"/>
      <c r="R403" s="10"/>
      <c r="S403" s="10"/>
      <c r="T403" s="10"/>
      <c r="U403" s="10"/>
      <c r="V403" s="10"/>
      <c r="W403" s="11"/>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12"/>
      <c r="D404" s="12"/>
      <c r="E404" s="12" t="s">
        <v>1</v>
      </c>
      <c r="F404" s="13"/>
      <c r="G404" s="14" t="s">
        <v>36</v>
      </c>
      <c r="H404" s="13"/>
      <c r="I404" s="13"/>
      <c r="J404" s="13"/>
      <c r="K404" s="13"/>
      <c r="L404" s="13"/>
      <c r="M404" s="13"/>
      <c r="N404" s="13"/>
      <c r="O404" s="13"/>
      <c r="P404" s="13"/>
      <c r="Q404" s="13"/>
      <c r="R404" s="13"/>
      <c r="S404" s="13"/>
      <c r="T404" s="13"/>
      <c r="U404" s="15"/>
      <c r="V404" s="15"/>
      <c r="W404" s="16"/>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2"/>
      <c r="D405" s="12"/>
      <c r="E405" s="17"/>
      <c r="F405" s="13"/>
      <c r="G405" s="13" t="s">
        <v>37</v>
      </c>
      <c r="H405" s="13"/>
      <c r="I405" s="13"/>
      <c r="J405" s="13"/>
      <c r="K405" s="13"/>
      <c r="L405" s="13"/>
      <c r="M405" s="13"/>
      <c r="N405" s="13"/>
      <c r="O405" s="13"/>
      <c r="P405" s="13"/>
      <c r="Q405" s="13"/>
      <c r="R405" s="13"/>
      <c r="S405" s="13"/>
      <c r="T405" s="19"/>
      <c r="U405" s="15"/>
      <c r="V405" s="15"/>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12" customHeight="1" outlineLevel="1" x14ac:dyDescent="0.35">
      <c r="A406" s="6"/>
      <c r="B406" s="7"/>
      <c r="C406" s="17"/>
      <c r="D406" s="12"/>
      <c r="E406" s="17"/>
      <c r="F406" s="13"/>
      <c r="G406" s="45">
        <v>38576.728703703702</v>
      </c>
      <c r="H406" s="13"/>
      <c r="I406" s="13"/>
      <c r="J406" s="13"/>
      <c r="K406" s="13"/>
      <c r="L406" s="13"/>
      <c r="M406" s="13"/>
      <c r="N406" s="13"/>
      <c r="O406" s="13"/>
      <c r="P406" s="13"/>
      <c r="Q406" s="13"/>
      <c r="R406" s="13"/>
      <c r="S406" s="13"/>
      <c r="T406" s="19"/>
      <c r="U406" s="15"/>
      <c r="V406" s="15"/>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12" customHeight="1" outlineLevel="1" x14ac:dyDescent="0.35">
      <c r="A407" s="6"/>
      <c r="B407" s="7"/>
      <c r="C407" s="20">
        <v>0</v>
      </c>
      <c r="D407" s="12"/>
      <c r="E407" s="17"/>
      <c r="F407" s="13"/>
      <c r="G407" s="21"/>
      <c r="H407" s="13"/>
      <c r="I407" s="13"/>
      <c r="J407" s="13"/>
      <c r="K407" s="13"/>
      <c r="L407" s="13"/>
      <c r="M407" s="13"/>
      <c r="N407" s="13"/>
      <c r="O407" s="13"/>
      <c r="P407" s="13"/>
      <c r="Q407" s="13"/>
      <c r="R407" s="13"/>
      <c r="S407" s="13"/>
      <c r="T407" s="19"/>
      <c r="U407" s="15"/>
      <c r="V407" s="15"/>
      <c r="W407" s="16"/>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7"/>
      <c r="D408" s="17"/>
      <c r="E408" s="17"/>
      <c r="F408" s="17"/>
      <c r="G408" s="17"/>
      <c r="H408" s="17"/>
      <c r="I408" s="17"/>
      <c r="J408" s="22"/>
      <c r="K408" s="22"/>
      <c r="L408" s="22"/>
      <c r="M408" s="22"/>
      <c r="N408" s="22"/>
      <c r="O408" s="22"/>
      <c r="P408" s="22"/>
      <c r="Q408" s="22"/>
      <c r="R408" s="22"/>
      <c r="S408" s="22"/>
      <c r="T408" s="22"/>
      <c r="U408" s="22"/>
      <c r="V408" s="22"/>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7"/>
      <c r="D409" s="17"/>
      <c r="E409" s="17"/>
      <c r="F409" s="17"/>
      <c r="G409" s="17"/>
      <c r="H409" s="872"/>
      <c r="I409" s="17"/>
      <c r="J409" s="17"/>
      <c r="K409" s="22"/>
      <c r="L409" s="22"/>
      <c r="M409" s="22"/>
      <c r="N409" s="22"/>
      <c r="O409" s="22"/>
      <c r="P409" s="22"/>
      <c r="Q409" s="22"/>
      <c r="R409" s="22"/>
      <c r="S409" s="22"/>
      <c r="T409" s="22"/>
      <c r="U409" s="22"/>
      <c r="V409" s="22"/>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7"/>
      <c r="E410" s="17"/>
      <c r="F410" s="17"/>
      <c r="G410" s="17"/>
      <c r="H410" s="872"/>
      <c r="I410" s="17"/>
      <c r="J410" s="873" t="s">
        <v>975</v>
      </c>
      <c r="K410" s="874"/>
      <c r="L410" s="874"/>
      <c r="M410" s="874"/>
      <c r="N410" s="874"/>
      <c r="O410" s="874"/>
      <c r="P410" s="874"/>
      <c r="Q410" s="874"/>
      <c r="R410" s="24"/>
      <c r="S410" s="24"/>
      <c r="T410" s="22"/>
      <c r="U410" s="22"/>
      <c r="V410" s="22"/>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17"/>
      <c r="D411" s="17"/>
      <c r="E411" s="17"/>
      <c r="F411" s="17"/>
      <c r="G411" s="17" t="s">
        <v>39</v>
      </c>
      <c r="H411" s="872"/>
      <c r="I411" s="17"/>
      <c r="J411" s="23" t="s">
        <v>373</v>
      </c>
      <c r="K411" s="23" t="s">
        <v>57</v>
      </c>
      <c r="L411" s="23" t="s">
        <v>58</v>
      </c>
      <c r="M411" s="23" t="s">
        <v>59</v>
      </c>
      <c r="N411" s="23" t="s">
        <v>60</v>
      </c>
      <c r="O411" s="23" t="s">
        <v>872</v>
      </c>
      <c r="P411" s="23" t="s">
        <v>873</v>
      </c>
      <c r="Q411" s="23" t="s">
        <v>874</v>
      </c>
      <c r="R411" s="23" t="s">
        <v>1115</v>
      </c>
      <c r="S411" s="23"/>
      <c r="T411" s="22"/>
      <c r="U411" s="22"/>
      <c r="V411" s="22"/>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26"/>
      <c r="G412" s="49"/>
      <c r="H412" s="31"/>
      <c r="I412" s="655" t="str">
        <f>General!O17</f>
        <v>a</v>
      </c>
      <c r="J412" s="237">
        <v>10</v>
      </c>
      <c r="K412" s="237">
        <v>10</v>
      </c>
      <c r="L412" s="237">
        <v>10</v>
      </c>
      <c r="M412" s="237">
        <v>10</v>
      </c>
      <c r="N412" s="237">
        <v>10</v>
      </c>
      <c r="O412" s="237">
        <v>10</v>
      </c>
      <c r="P412" s="237">
        <v>10</v>
      </c>
      <c r="Q412" s="237">
        <v>10</v>
      </c>
      <c r="R412" s="237">
        <v>10</v>
      </c>
      <c r="S412" s="27"/>
      <c r="T412" s="58"/>
      <c r="U412" s="58"/>
      <c r="V412" s="59"/>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26"/>
      <c r="G413" s="49"/>
      <c r="H413" s="31"/>
      <c r="I413" s="655" t="str">
        <f>General!O18</f>
        <v>a2</v>
      </c>
      <c r="J413" s="237">
        <v>0</v>
      </c>
      <c r="K413" s="237">
        <v>0</v>
      </c>
      <c r="L413" s="237">
        <v>0</v>
      </c>
      <c r="M413" s="237">
        <v>0</v>
      </c>
      <c r="N413" s="237">
        <v>0</v>
      </c>
      <c r="O413" s="237">
        <v>0</v>
      </c>
      <c r="P413" s="237">
        <v>0</v>
      </c>
      <c r="Q413" s="237">
        <v>0</v>
      </c>
      <c r="R413" s="237">
        <v>0</v>
      </c>
      <c r="S413" s="27"/>
      <c r="T413" s="58"/>
      <c r="U413" s="58"/>
      <c r="V413" s="59"/>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26"/>
      <c r="G414" s="49"/>
      <c r="H414" s="31"/>
      <c r="I414" s="655" t="str">
        <f>General!O19</f>
        <v>b</v>
      </c>
      <c r="J414" s="237">
        <v>100</v>
      </c>
      <c r="K414" s="237">
        <v>100</v>
      </c>
      <c r="L414" s="237">
        <v>100</v>
      </c>
      <c r="M414" s="237">
        <v>100</v>
      </c>
      <c r="N414" s="237">
        <v>100</v>
      </c>
      <c r="O414" s="237">
        <v>100</v>
      </c>
      <c r="P414" s="237">
        <v>100</v>
      </c>
      <c r="Q414" s="237">
        <v>100</v>
      </c>
      <c r="R414" s="237">
        <v>100</v>
      </c>
      <c r="S414" s="27"/>
      <c r="T414" s="58"/>
      <c r="U414" s="58"/>
      <c r="V414" s="59"/>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26"/>
      <c r="G415" s="49"/>
      <c r="H415" s="31"/>
      <c r="I415" s="655" t="str">
        <f>General!O20</f>
        <v>bd</v>
      </c>
      <c r="J415" s="237">
        <v>100</v>
      </c>
      <c r="K415" s="237">
        <v>100</v>
      </c>
      <c r="L415" s="237">
        <v>100</v>
      </c>
      <c r="M415" s="237">
        <v>100</v>
      </c>
      <c r="N415" s="237">
        <v>100</v>
      </c>
      <c r="O415" s="237">
        <v>100</v>
      </c>
      <c r="P415" s="237">
        <v>100</v>
      </c>
      <c r="Q415" s="237">
        <v>100</v>
      </c>
      <c r="R415" s="237">
        <v>100</v>
      </c>
      <c r="S415" s="27"/>
      <c r="T415" s="58"/>
      <c r="U415" s="58"/>
      <c r="V415" s="59"/>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General!O21</f>
        <v>f</v>
      </c>
      <c r="J416" s="238">
        <v>120</v>
      </c>
      <c r="K416" s="238">
        <v>120</v>
      </c>
      <c r="L416" s="238">
        <v>120</v>
      </c>
      <c r="M416" s="238">
        <v>120</v>
      </c>
      <c r="N416" s="238">
        <v>120</v>
      </c>
      <c r="O416" s="238">
        <v>120</v>
      </c>
      <c r="P416" s="238">
        <v>120</v>
      </c>
      <c r="Q416" s="238">
        <v>120</v>
      </c>
      <c r="R416" s="238">
        <v>120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General!O22</f>
        <v>h</v>
      </c>
      <c r="J417" s="238">
        <v>140</v>
      </c>
      <c r="K417" s="238">
        <v>140</v>
      </c>
      <c r="L417" s="238">
        <v>140</v>
      </c>
      <c r="M417" s="238">
        <v>140</v>
      </c>
      <c r="N417" s="238">
        <v>140</v>
      </c>
      <c r="O417" s="238">
        <v>140</v>
      </c>
      <c r="P417" s="238">
        <v>140</v>
      </c>
      <c r="Q417" s="238">
        <v>140</v>
      </c>
      <c r="R417" s="238">
        <v>140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General!O23</f>
        <v>i</v>
      </c>
      <c r="J418" s="238">
        <v>90</v>
      </c>
      <c r="K418" s="238">
        <v>90</v>
      </c>
      <c r="L418" s="238">
        <v>90</v>
      </c>
      <c r="M418" s="238">
        <v>90</v>
      </c>
      <c r="N418" s="238">
        <v>90</v>
      </c>
      <c r="O418" s="238">
        <v>90</v>
      </c>
      <c r="P418" s="238">
        <v>90</v>
      </c>
      <c r="Q418" s="238">
        <v>90</v>
      </c>
      <c r="R418" s="238">
        <v>90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36"/>
      <c r="G419" s="49"/>
      <c r="H419" s="31"/>
      <c r="I419" s="655" t="str">
        <f>General!O24</f>
        <v>j</v>
      </c>
      <c r="J419" s="237">
        <v>10</v>
      </c>
      <c r="K419" s="237">
        <v>10</v>
      </c>
      <c r="L419" s="237">
        <v>10</v>
      </c>
      <c r="M419" s="237">
        <v>10</v>
      </c>
      <c r="N419" s="237">
        <v>10</v>
      </c>
      <c r="O419" s="237">
        <v>10</v>
      </c>
      <c r="P419" s="237">
        <v>10</v>
      </c>
      <c r="Q419" s="237">
        <v>10</v>
      </c>
      <c r="R419" s="237">
        <v>10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36"/>
      <c r="G420" s="49"/>
      <c r="H420" s="31"/>
      <c r="I420" s="655" t="str">
        <f>General!O25</f>
        <v>jc</v>
      </c>
      <c r="J420" s="237">
        <v>10</v>
      </c>
      <c r="K420" s="237">
        <v>10</v>
      </c>
      <c r="L420" s="237">
        <v>10</v>
      </c>
      <c r="M420" s="237">
        <v>10</v>
      </c>
      <c r="N420" s="237">
        <v>10</v>
      </c>
      <c r="O420" s="237">
        <v>10</v>
      </c>
      <c r="P420" s="237">
        <v>10</v>
      </c>
      <c r="Q420" s="237">
        <v>10</v>
      </c>
      <c r="R420" s="237">
        <v>10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33"/>
      <c r="G421" s="34"/>
      <c r="H421" s="34"/>
      <c r="I421" s="655" t="str">
        <f>General!O26</f>
        <v>k</v>
      </c>
      <c r="J421" s="238">
        <v>90</v>
      </c>
      <c r="K421" s="238">
        <v>90</v>
      </c>
      <c r="L421" s="238">
        <v>90</v>
      </c>
      <c r="M421" s="238">
        <v>90</v>
      </c>
      <c r="N421" s="238">
        <v>90</v>
      </c>
      <c r="O421" s="238">
        <v>90</v>
      </c>
      <c r="P421" s="238">
        <v>90</v>
      </c>
      <c r="Q421" s="238">
        <v>90</v>
      </c>
      <c r="R421" s="238">
        <v>90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33"/>
      <c r="G422" s="34"/>
      <c r="H422" s="34"/>
      <c r="I422" s="655" t="str">
        <f>General!O27</f>
        <v>l</v>
      </c>
      <c r="J422" s="238">
        <v>120</v>
      </c>
      <c r="K422" s="238">
        <v>120</v>
      </c>
      <c r="L422" s="238">
        <v>120</v>
      </c>
      <c r="M422" s="238">
        <v>120</v>
      </c>
      <c r="N422" s="238">
        <v>120</v>
      </c>
      <c r="O422" s="238">
        <v>120</v>
      </c>
      <c r="P422" s="238">
        <v>120</v>
      </c>
      <c r="Q422" s="238">
        <v>120</v>
      </c>
      <c r="R422" s="238">
        <v>120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3"/>
      <c r="G423" s="34"/>
      <c r="H423" s="34"/>
      <c r="I423" s="655" t="str">
        <f>General!O28</f>
        <v>m</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26"/>
      <c r="G424" s="49"/>
      <c r="H424" s="31"/>
      <c r="I424" s="655" t="str">
        <f>General!O29</f>
        <v>o</v>
      </c>
      <c r="J424" s="237">
        <v>120</v>
      </c>
      <c r="K424" s="237">
        <v>120</v>
      </c>
      <c r="L424" s="237">
        <v>120</v>
      </c>
      <c r="M424" s="237">
        <v>120</v>
      </c>
      <c r="N424" s="237">
        <v>120</v>
      </c>
      <c r="O424" s="237">
        <v>120</v>
      </c>
      <c r="P424" s="237">
        <v>120</v>
      </c>
      <c r="Q424" s="237">
        <v>120</v>
      </c>
      <c r="R424" s="237">
        <v>120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26"/>
      <c r="G425" s="49"/>
      <c r="H425" s="31"/>
      <c r="I425" s="655" t="str">
        <f>General!O30</f>
        <v>od</v>
      </c>
      <c r="J425" s="239">
        <v>120</v>
      </c>
      <c r="K425" s="239">
        <v>120</v>
      </c>
      <c r="L425" s="239">
        <v>120</v>
      </c>
      <c r="M425" s="239">
        <v>120</v>
      </c>
      <c r="N425" s="239">
        <v>120</v>
      </c>
      <c r="O425" s="239">
        <v>120</v>
      </c>
      <c r="P425" s="239">
        <v>120</v>
      </c>
      <c r="Q425" s="239">
        <v>120</v>
      </c>
      <c r="R425" s="239">
        <v>120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26"/>
      <c r="G426" s="50"/>
      <c r="H426" s="51"/>
      <c r="I426" s="655" t="str">
        <f>General!O31</f>
        <v>of</v>
      </c>
      <c r="J426" s="239">
        <v>100</v>
      </c>
      <c r="K426" s="239">
        <v>100</v>
      </c>
      <c r="L426" s="239">
        <v>100</v>
      </c>
      <c r="M426" s="239">
        <v>100</v>
      </c>
      <c r="N426" s="239">
        <v>100</v>
      </c>
      <c r="O426" s="239">
        <v>100</v>
      </c>
      <c r="P426" s="239">
        <v>100</v>
      </c>
      <c r="Q426" s="239">
        <v>100</v>
      </c>
      <c r="R426" s="239">
        <v>100</v>
      </c>
      <c r="S426" s="26"/>
      <c r="T426" s="60"/>
      <c r="U426" s="60"/>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26"/>
      <c r="G427" s="50"/>
      <c r="H427" s="51"/>
      <c r="I427" s="655" t="str">
        <f>General!O32</f>
        <v>r</v>
      </c>
      <c r="J427" s="239">
        <v>3</v>
      </c>
      <c r="K427" s="239">
        <v>3</v>
      </c>
      <c r="L427" s="239">
        <v>3</v>
      </c>
      <c r="M427" s="239">
        <v>3</v>
      </c>
      <c r="N427" s="239">
        <v>3</v>
      </c>
      <c r="O427" s="239">
        <v>3</v>
      </c>
      <c r="P427" s="239">
        <v>3</v>
      </c>
      <c r="Q427" s="239">
        <v>3</v>
      </c>
      <c r="R427" s="239">
        <v>3</v>
      </c>
      <c r="S427" s="26"/>
      <c r="T427" s="60"/>
      <c r="U427" s="60"/>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26"/>
      <c r="G428" s="50"/>
      <c r="H428" s="51"/>
      <c r="I428" s="655" t="str">
        <f>General!O33</f>
        <v>rd</v>
      </c>
      <c r="J428" s="239">
        <v>3</v>
      </c>
      <c r="K428" s="239">
        <v>3</v>
      </c>
      <c r="L428" s="239">
        <v>3</v>
      </c>
      <c r="M428" s="239">
        <v>3</v>
      </c>
      <c r="N428" s="239">
        <v>3</v>
      </c>
      <c r="O428" s="239">
        <v>3</v>
      </c>
      <c r="P428" s="239">
        <v>3</v>
      </c>
      <c r="Q428" s="239">
        <v>3</v>
      </c>
      <c r="R428" s="239">
        <v>3</v>
      </c>
      <c r="S428" s="26"/>
      <c r="T428" s="60"/>
      <c r="U428" s="60"/>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50"/>
      <c r="H429" s="51"/>
      <c r="I429" s="655" t="str">
        <f>General!O34</f>
        <v>s</v>
      </c>
      <c r="J429" s="237">
        <v>10</v>
      </c>
      <c r="K429" s="237">
        <v>10</v>
      </c>
      <c r="L429" s="237">
        <v>10</v>
      </c>
      <c r="M429" s="237">
        <v>10</v>
      </c>
      <c r="N429" s="237">
        <v>10</v>
      </c>
      <c r="O429" s="237">
        <v>10</v>
      </c>
      <c r="P429" s="237">
        <v>10</v>
      </c>
      <c r="Q429" s="237">
        <v>10</v>
      </c>
      <c r="R429" s="237">
        <v>10</v>
      </c>
      <c r="S429" s="48"/>
      <c r="T429" s="60"/>
      <c r="U429" s="60"/>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50"/>
      <c r="H430" s="51"/>
      <c r="I430" s="655" t="str">
        <f>General!O35</f>
        <v>sp</v>
      </c>
      <c r="J430" s="237">
        <v>10</v>
      </c>
      <c r="K430" s="237">
        <v>10</v>
      </c>
      <c r="L430" s="237">
        <v>10</v>
      </c>
      <c r="M430" s="237">
        <v>10</v>
      </c>
      <c r="N430" s="237">
        <v>10</v>
      </c>
      <c r="O430" s="237">
        <v>10</v>
      </c>
      <c r="P430" s="237">
        <v>10</v>
      </c>
      <c r="Q430" s="237">
        <v>10</v>
      </c>
      <c r="R430" s="237">
        <v>10</v>
      </c>
      <c r="S430" s="48"/>
      <c r="T430" s="60"/>
      <c r="U430" s="60"/>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General!O36</f>
        <v>t</v>
      </c>
      <c r="J431" s="237">
        <v>10</v>
      </c>
      <c r="K431" s="237">
        <v>10</v>
      </c>
      <c r="L431" s="237">
        <v>10</v>
      </c>
      <c r="M431" s="237">
        <v>10</v>
      </c>
      <c r="N431" s="237">
        <v>10</v>
      </c>
      <c r="O431" s="237">
        <v>10</v>
      </c>
      <c r="P431" s="237">
        <v>10</v>
      </c>
      <c r="Q431" s="237">
        <v>10</v>
      </c>
      <c r="R431" s="237">
        <v>10</v>
      </c>
      <c r="S431" s="48"/>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General!O37</f>
        <v>tc</v>
      </c>
      <c r="J432" s="237">
        <v>10</v>
      </c>
      <c r="K432" s="237">
        <v>10</v>
      </c>
      <c r="L432" s="237">
        <v>10</v>
      </c>
      <c r="M432" s="237">
        <v>10</v>
      </c>
      <c r="N432" s="237">
        <v>10</v>
      </c>
      <c r="O432" s="237">
        <v>10</v>
      </c>
      <c r="P432" s="237">
        <v>10</v>
      </c>
      <c r="Q432" s="237">
        <v>10</v>
      </c>
      <c r="R432" s="237">
        <v>10</v>
      </c>
      <c r="S432" s="48"/>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General!O38</f>
        <v>u</v>
      </c>
      <c r="J433" s="237">
        <v>10</v>
      </c>
      <c r="K433" s="237">
        <v>10</v>
      </c>
      <c r="L433" s="237">
        <v>10</v>
      </c>
      <c r="M433" s="237">
        <v>10</v>
      </c>
      <c r="N433" s="237">
        <v>10</v>
      </c>
      <c r="O433" s="237">
        <v>10</v>
      </c>
      <c r="P433" s="237">
        <v>10</v>
      </c>
      <c r="Q433" s="237">
        <v>10</v>
      </c>
      <c r="R433" s="237">
        <v>10</v>
      </c>
      <c r="S433" s="48"/>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General!O39</f>
        <v>uc</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General!O40</f>
        <v>v</v>
      </c>
      <c r="J435" s="239">
        <v>90</v>
      </c>
      <c r="K435" s="239">
        <v>90</v>
      </c>
      <c r="L435" s="239">
        <v>90</v>
      </c>
      <c r="M435" s="239">
        <v>90</v>
      </c>
      <c r="N435" s="239">
        <v>90</v>
      </c>
      <c r="O435" s="239">
        <v>90</v>
      </c>
      <c r="P435" s="239">
        <v>90</v>
      </c>
      <c r="Q435" s="239">
        <v>90</v>
      </c>
      <c r="R435" s="239">
        <v>90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General!O41</f>
        <v>w</v>
      </c>
      <c r="J436" s="239">
        <v>120</v>
      </c>
      <c r="K436" s="239">
        <v>120</v>
      </c>
      <c r="L436" s="239">
        <v>120</v>
      </c>
      <c r="M436" s="239">
        <v>120</v>
      </c>
      <c r="N436" s="239">
        <v>120</v>
      </c>
      <c r="O436" s="239">
        <v>120</v>
      </c>
      <c r="P436" s="239">
        <v>120</v>
      </c>
      <c r="Q436" s="239">
        <v>120</v>
      </c>
      <c r="R436" s="239">
        <v>120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General!O42</f>
        <v>wd</v>
      </c>
      <c r="J437" s="239">
        <v>120</v>
      </c>
      <c r="K437" s="239">
        <v>120</v>
      </c>
      <c r="L437" s="239">
        <v>120</v>
      </c>
      <c r="M437" s="239">
        <v>120</v>
      </c>
      <c r="N437" s="239">
        <v>120</v>
      </c>
      <c r="O437" s="239">
        <v>120</v>
      </c>
      <c r="P437" s="239">
        <v>120</v>
      </c>
      <c r="Q437" s="239">
        <v>120</v>
      </c>
      <c r="R437" s="239">
        <v>120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General!O43</f>
        <v>x</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General!O44</f>
        <v>xc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General!O45</f>
        <v>z</v>
      </c>
      <c r="J440" s="239">
        <v>5</v>
      </c>
      <c r="K440" s="239">
        <v>5</v>
      </c>
      <c r="L440" s="239">
        <v>5</v>
      </c>
      <c r="M440" s="239">
        <v>5</v>
      </c>
      <c r="N440" s="239">
        <v>5</v>
      </c>
      <c r="O440" s="239">
        <v>5</v>
      </c>
      <c r="P440" s="239">
        <v>5</v>
      </c>
      <c r="Q440" s="239">
        <v>5</v>
      </c>
      <c r="R440" s="239">
        <v>5</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General!O46</f>
        <v>zd</v>
      </c>
      <c r="J441" s="239">
        <v>5</v>
      </c>
      <c r="K441" s="239">
        <v>5</v>
      </c>
      <c r="L441" s="239">
        <v>5</v>
      </c>
      <c r="M441" s="239">
        <v>5</v>
      </c>
      <c r="N441" s="239">
        <v>5</v>
      </c>
      <c r="O441" s="239">
        <v>5</v>
      </c>
      <c r="P441" s="239">
        <v>5</v>
      </c>
      <c r="Q441" s="239">
        <v>5</v>
      </c>
      <c r="R441" s="239">
        <v>5</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51"/>
      <c r="J442" s="51"/>
      <c r="K442" s="51"/>
      <c r="L442" s="51"/>
      <c r="M442" s="51"/>
      <c r="N442" s="51"/>
      <c r="O442" s="51"/>
      <c r="P442" s="51"/>
      <c r="Q442" s="51"/>
      <c r="R442" s="51"/>
      <c r="S442" s="51"/>
      <c r="T442" s="51"/>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5.15" customHeight="1" outlineLevel="1" x14ac:dyDescent="0.35">
      <c r="A443" s="6"/>
      <c r="B443" s="7"/>
      <c r="C443" s="17"/>
      <c r="D443" s="17"/>
      <c r="E443" s="17"/>
      <c r="F443" s="36"/>
      <c r="G443" s="37"/>
      <c r="H443" s="37"/>
      <c r="I443" s="37"/>
      <c r="J443" s="38"/>
      <c r="K443" s="38"/>
      <c r="L443" s="38"/>
      <c r="M443" s="38"/>
      <c r="N443" s="38"/>
      <c r="O443" s="38"/>
      <c r="P443" s="38"/>
      <c r="Q443" s="38"/>
      <c r="R443" s="38"/>
      <c r="S443" s="38"/>
      <c r="T443" s="38"/>
      <c r="U443" s="38"/>
      <c r="V443" s="30"/>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25.4" customHeight="1" outlineLevel="1" x14ac:dyDescent="0.35">
      <c r="A444" s="6"/>
      <c r="B444" s="7"/>
      <c r="C444" s="39"/>
      <c r="D444" s="39"/>
      <c r="E444" s="39"/>
      <c r="F444" s="39"/>
      <c r="G444" s="40" t="str">
        <f>G404</f>
        <v>SEEDING RATES</v>
      </c>
      <c r="H444" s="39"/>
      <c r="I444" s="39"/>
      <c r="J444" s="39"/>
      <c r="K444" s="39"/>
      <c r="L444" s="39"/>
      <c r="M444" s="39"/>
      <c r="N444" s="39"/>
      <c r="O444" s="39"/>
      <c r="P444" s="39"/>
      <c r="Q444" s="39"/>
      <c r="R444" s="39"/>
      <c r="S444" s="39"/>
      <c r="T444" s="39"/>
      <c r="U444" s="39"/>
      <c r="V444" s="39"/>
      <c r="W444" s="41" t="s">
        <v>24</v>
      </c>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7"/>
      <c r="D445" s="7"/>
      <c r="E445" s="7"/>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x14ac:dyDescent="0.35">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row>
    <row r="447" spans="1:68" ht="5.15" customHeight="1" thickBot="1" x14ac:dyDescent="0.4">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row>
    <row r="448" spans="1:68" ht="5.15" customHeight="1" x14ac:dyDescent="0.35">
      <c r="A448" s="6"/>
      <c r="B448" s="7"/>
      <c r="C448" s="9" t="s">
        <v>0</v>
      </c>
      <c r="D448" s="9"/>
      <c r="E448" s="9"/>
      <c r="F448" s="9"/>
      <c r="G448" s="9"/>
      <c r="H448" s="9"/>
      <c r="I448" s="9"/>
      <c r="J448" s="9"/>
      <c r="K448" s="9"/>
      <c r="L448" s="9"/>
      <c r="M448" s="9"/>
      <c r="N448" s="9"/>
      <c r="O448" s="9"/>
      <c r="P448" s="9"/>
      <c r="Q448" s="10"/>
      <c r="R448" s="9"/>
      <c r="S448" s="9"/>
      <c r="T448" s="9"/>
      <c r="U448" s="10"/>
      <c r="V448" s="10"/>
      <c r="W448" s="11"/>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x14ac:dyDescent="0.35">
      <c r="A449" s="6"/>
      <c r="B449" s="7"/>
      <c r="C449" s="12"/>
      <c r="D449" s="12"/>
      <c r="E449" s="12" t="s">
        <v>1</v>
      </c>
      <c r="F449" s="13"/>
      <c r="G449" s="14" t="s">
        <v>40</v>
      </c>
      <c r="H449" s="14"/>
      <c r="I449" s="13"/>
      <c r="J449" s="13"/>
      <c r="K449" s="13"/>
      <c r="L449" s="13"/>
      <c r="M449" s="13"/>
      <c r="N449" s="13"/>
      <c r="O449" s="13"/>
      <c r="P449" s="13"/>
      <c r="Q449" s="13"/>
      <c r="R449" s="13"/>
      <c r="S449" s="13"/>
      <c r="T449" s="13"/>
      <c r="U449" s="13"/>
      <c r="V449" s="13"/>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2"/>
      <c r="D450" s="12"/>
      <c r="E450" s="17"/>
      <c r="F450" s="13"/>
      <c r="G450" s="13" t="s">
        <v>41</v>
      </c>
      <c r="H450" s="13"/>
      <c r="J450" s="13"/>
      <c r="K450" s="13"/>
      <c r="L450" s="13"/>
      <c r="M450" s="13"/>
      <c r="N450" s="52" t="s">
        <v>1184</v>
      </c>
      <c r="O450" s="13"/>
      <c r="P450" s="13"/>
      <c r="Q450" s="13"/>
      <c r="R450" s="13"/>
      <c r="S450" s="13"/>
      <c r="T450" s="13"/>
      <c r="U450" s="13"/>
      <c r="V450" s="13"/>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2"/>
      <c r="E451" s="17"/>
      <c r="F451" s="13"/>
      <c r="G451" s="660">
        <v>2019</v>
      </c>
      <c r="H451" s="45"/>
      <c r="J451" s="13"/>
      <c r="K451" s="13"/>
      <c r="L451" s="13"/>
      <c r="M451" s="13"/>
      <c r="N451" s="13" t="s">
        <v>42</v>
      </c>
      <c r="O451" s="13"/>
      <c r="P451" s="13"/>
      <c r="Q451" s="13"/>
      <c r="R451" s="13"/>
      <c r="S451" s="13"/>
      <c r="T451" s="13"/>
      <c r="U451" s="13"/>
      <c r="V451" s="13"/>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20">
        <v>0</v>
      </c>
      <c r="D452" s="12"/>
      <c r="E452" s="17"/>
      <c r="F452" s="13"/>
      <c r="G452" s="21"/>
      <c r="H452" s="21"/>
      <c r="J452" s="13"/>
      <c r="N452" s="13"/>
      <c r="Q452" s="13"/>
      <c r="U452" s="13"/>
      <c r="V452" s="13"/>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12" customHeight="1" outlineLevel="1" x14ac:dyDescent="0.35">
      <c r="A453" s="6"/>
      <c r="B453" s="7"/>
      <c r="C453" s="17"/>
      <c r="D453" s="17"/>
      <c r="E453" s="17"/>
      <c r="F453" s="17"/>
      <c r="G453" s="17"/>
      <c r="H453" s="17"/>
      <c r="I453" s="17"/>
      <c r="J453" s="17"/>
      <c r="K453" s="22"/>
      <c r="L453" s="22"/>
      <c r="M453" s="22"/>
      <c r="N453" s="22"/>
      <c r="O453" s="22"/>
      <c r="P453" s="22"/>
      <c r="Q453" s="22"/>
      <c r="R453" s="22"/>
      <c r="S453" s="22"/>
      <c r="T453" s="22"/>
      <c r="U453" s="22"/>
      <c r="V453" s="22"/>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outlineLevel="1" x14ac:dyDescent="0.35">
      <c r="A454" s="6"/>
      <c r="B454" s="7"/>
      <c r="C454" s="17"/>
      <c r="D454" s="17"/>
      <c r="E454" s="17"/>
      <c r="F454" s="17"/>
      <c r="G454" s="53"/>
      <c r="H454" s="53"/>
      <c r="I454" s="53"/>
      <c r="J454" s="53"/>
      <c r="K454" s="53"/>
      <c r="L454" s="25"/>
      <c r="M454" s="25"/>
      <c r="N454" s="53"/>
      <c r="O454" s="25"/>
      <c r="P454" s="25"/>
      <c r="Q454" s="46"/>
      <c r="R454" s="53"/>
      <c r="S454" s="53"/>
      <c r="T454" s="53"/>
      <c r="U454" s="22"/>
      <c r="V454" s="46"/>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7"/>
      <c r="D455" s="17"/>
      <c r="E455" s="17"/>
      <c r="F455" s="17"/>
      <c r="G455" s="53"/>
      <c r="H455" s="53" t="s">
        <v>46</v>
      </c>
      <c r="I455" s="53" t="s">
        <v>46</v>
      </c>
      <c r="J455" s="53"/>
      <c r="K455" s="53"/>
      <c r="L455" s="25" t="s">
        <v>47</v>
      </c>
      <c r="M455" s="25" t="s">
        <v>48</v>
      </c>
      <c r="N455" s="25"/>
      <c r="O455" s="25" t="s">
        <v>47</v>
      </c>
      <c r="P455" s="25" t="s">
        <v>48</v>
      </c>
      <c r="Q455" s="47"/>
      <c r="R455" s="53"/>
      <c r="S455" s="53"/>
      <c r="T455" s="53"/>
      <c r="U455" s="22"/>
      <c r="V455" s="22"/>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7"/>
      <c r="E456" s="17"/>
      <c r="F456" s="17"/>
      <c r="G456" s="46" t="s">
        <v>386</v>
      </c>
      <c r="H456" s="53" t="s">
        <v>232</v>
      </c>
      <c r="I456" s="53" t="s">
        <v>43</v>
      </c>
      <c r="J456" s="53" t="s">
        <v>233</v>
      </c>
      <c r="K456" s="25" t="s">
        <v>44</v>
      </c>
      <c r="L456" s="25" t="s">
        <v>234</v>
      </c>
      <c r="M456" s="25" t="s">
        <v>235</v>
      </c>
      <c r="N456" s="25" t="s">
        <v>45</v>
      </c>
      <c r="O456" s="25" t="s">
        <v>237</v>
      </c>
      <c r="P456" s="25" t="s">
        <v>238</v>
      </c>
      <c r="Q456" s="160" t="s">
        <v>236</v>
      </c>
      <c r="R456" s="53"/>
      <c r="S456" s="53"/>
      <c r="T456" s="53"/>
      <c r="U456" s="22"/>
      <c r="V456" s="22"/>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17"/>
      <c r="D457" s="17"/>
      <c r="E457" s="17"/>
      <c r="F457" s="26"/>
      <c r="G457" s="661" t="str">
        <f>General!O17</f>
        <v>a</v>
      </c>
      <c r="H457" s="662">
        <v>3000</v>
      </c>
      <c r="I457" s="662">
        <v>27.5</v>
      </c>
      <c r="J457" s="662">
        <v>1</v>
      </c>
      <c r="K457" s="663"/>
      <c r="L457" s="662">
        <v>0</v>
      </c>
      <c r="M457" s="662">
        <v>0</v>
      </c>
      <c r="N457" s="664"/>
      <c r="O457" s="662">
        <v>0</v>
      </c>
      <c r="P457" s="662">
        <v>0</v>
      </c>
      <c r="Q457" s="666">
        <v>1</v>
      </c>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26"/>
      <c r="G458" s="661" t="str">
        <f>General!O18</f>
        <v>a2</v>
      </c>
      <c r="H458" s="662">
        <v>0</v>
      </c>
      <c r="I458" s="662">
        <v>0</v>
      </c>
      <c r="J458" s="662">
        <v>0</v>
      </c>
      <c r="K458" s="663"/>
      <c r="L458" s="662">
        <v>0</v>
      </c>
      <c r="M458" s="662">
        <v>0</v>
      </c>
      <c r="N458" s="664"/>
      <c r="O458" s="662">
        <v>0</v>
      </c>
      <c r="P458" s="662">
        <v>0</v>
      </c>
      <c r="Q458" s="666">
        <v>0</v>
      </c>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26"/>
      <c r="G459" s="661" t="str">
        <f>General!O19</f>
        <v>b</v>
      </c>
      <c r="H459" s="662">
        <v>295</v>
      </c>
      <c r="I459" s="662">
        <v>27.5</v>
      </c>
      <c r="J459" s="662">
        <v>1</v>
      </c>
      <c r="K459" s="663" t="s">
        <v>49</v>
      </c>
      <c r="L459" s="662">
        <v>40</v>
      </c>
      <c r="M459" s="662">
        <v>240</v>
      </c>
      <c r="N459" s="664"/>
      <c r="O459" s="662">
        <v>0</v>
      </c>
      <c r="P459" s="662">
        <v>0</v>
      </c>
      <c r="Q459" s="666">
        <v>1</v>
      </c>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26"/>
      <c r="G460" s="661" t="str">
        <f>General!O20</f>
        <v>bd</v>
      </c>
      <c r="H460" s="662">
        <v>295</v>
      </c>
      <c r="I460" s="662">
        <v>27.5</v>
      </c>
      <c r="J460" s="662">
        <v>1</v>
      </c>
      <c r="K460" s="663" t="s">
        <v>49</v>
      </c>
      <c r="L460" s="662">
        <v>40</v>
      </c>
      <c r="M460" s="662">
        <v>240</v>
      </c>
      <c r="N460" s="664"/>
      <c r="O460" s="662">
        <v>0</v>
      </c>
      <c r="P460" s="662">
        <v>0</v>
      </c>
      <c r="Q460" s="666">
        <v>1</v>
      </c>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26"/>
      <c r="G461" s="661" t="str">
        <f>General!O21</f>
        <v>f</v>
      </c>
      <c r="H461" s="662">
        <v>350</v>
      </c>
      <c r="I461" s="662">
        <v>27.5</v>
      </c>
      <c r="J461" s="662">
        <v>1</v>
      </c>
      <c r="K461" s="664" t="s">
        <v>52</v>
      </c>
      <c r="L461" s="662">
        <v>48</v>
      </c>
      <c r="M461" s="662">
        <v>200</v>
      </c>
      <c r="N461" s="664"/>
      <c r="O461" s="662">
        <v>0</v>
      </c>
      <c r="P461" s="662">
        <v>0</v>
      </c>
      <c r="Q461" s="666">
        <v>1</v>
      </c>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General!O22</f>
        <v>h</v>
      </c>
      <c r="H462" s="662">
        <v>235</v>
      </c>
      <c r="I462" s="662">
        <v>27.5</v>
      </c>
      <c r="J462" s="662">
        <v>1</v>
      </c>
      <c r="K462" s="664" t="s">
        <v>50</v>
      </c>
      <c r="L462" s="662">
        <v>27.7</v>
      </c>
      <c r="M462" s="662">
        <v>100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General!O23</f>
        <v>i</v>
      </c>
      <c r="H463" s="662">
        <v>350</v>
      </c>
      <c r="I463" s="662">
        <v>27.5</v>
      </c>
      <c r="J463" s="662">
        <v>1</v>
      </c>
      <c r="K463" s="664"/>
      <c r="L463" s="662">
        <v>0</v>
      </c>
      <c r="M463" s="662">
        <v>0</v>
      </c>
      <c r="N463" s="664"/>
      <c r="O463" s="662">
        <v>0</v>
      </c>
      <c r="P463" s="662">
        <v>0</v>
      </c>
      <c r="Q463" s="666">
        <v>1</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36"/>
      <c r="G464" s="661" t="str">
        <f>General!O24</f>
        <v>j</v>
      </c>
      <c r="H464" s="662">
        <v>3000</v>
      </c>
      <c r="I464" s="662">
        <v>27.5</v>
      </c>
      <c r="J464" s="662">
        <v>1</v>
      </c>
      <c r="K464" s="664"/>
      <c r="L464" s="662">
        <v>0</v>
      </c>
      <c r="M464" s="662">
        <v>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36"/>
      <c r="G465" s="661" t="str">
        <f>General!O25</f>
        <v>jc</v>
      </c>
      <c r="H465" s="662">
        <v>3000</v>
      </c>
      <c r="I465" s="662">
        <v>27.5</v>
      </c>
      <c r="J465" s="662">
        <v>1</v>
      </c>
      <c r="K465" s="664"/>
      <c r="L465" s="662">
        <v>0</v>
      </c>
      <c r="M465" s="662">
        <v>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33"/>
      <c r="G466" s="661" t="str">
        <f>General!O26</f>
        <v>k</v>
      </c>
      <c r="H466" s="662">
        <v>350</v>
      </c>
      <c r="I466" s="662">
        <v>27.5</v>
      </c>
      <c r="J466" s="662">
        <v>1</v>
      </c>
      <c r="K466" s="664"/>
      <c r="L466" s="662">
        <v>0</v>
      </c>
      <c r="M466" s="662">
        <v>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33"/>
      <c r="G467" s="661" t="str">
        <f>General!O27</f>
        <v>l</v>
      </c>
      <c r="H467" s="662">
        <v>400</v>
      </c>
      <c r="I467" s="662">
        <v>27.5</v>
      </c>
      <c r="J467" s="662">
        <v>1</v>
      </c>
      <c r="K467" s="664" t="s">
        <v>51</v>
      </c>
      <c r="L467" s="662">
        <v>37</v>
      </c>
      <c r="M467" s="662">
        <v>200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33"/>
      <c r="G468" s="661" t="str">
        <f>General!O28</f>
        <v>m</v>
      </c>
      <c r="H468" s="662">
        <v>3000</v>
      </c>
      <c r="I468" s="662">
        <v>27.5</v>
      </c>
      <c r="J468" s="662">
        <v>1</v>
      </c>
      <c r="K468" s="663"/>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3"/>
      <c r="G469" s="661" t="str">
        <f>General!O29</f>
        <v>o</v>
      </c>
      <c r="H469" s="662">
        <v>235</v>
      </c>
      <c r="I469" s="662">
        <v>27.5</v>
      </c>
      <c r="J469" s="662">
        <v>1</v>
      </c>
      <c r="K469" s="664"/>
      <c r="L469" s="665">
        <v>0</v>
      </c>
      <c r="M469" s="665">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3"/>
      <c r="G470" s="661" t="str">
        <f>General!O30</f>
        <v>od</v>
      </c>
      <c r="H470" s="662">
        <v>235</v>
      </c>
      <c r="I470" s="662">
        <v>27.5</v>
      </c>
      <c r="J470" s="662">
        <v>1</v>
      </c>
      <c r="K470" s="664"/>
      <c r="L470" s="665">
        <v>0</v>
      </c>
      <c r="M470" s="665">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General!O31</f>
        <v>of</v>
      </c>
      <c r="H471" s="662">
        <v>1000</v>
      </c>
      <c r="I471" s="662">
        <v>27.5</v>
      </c>
      <c r="J471" s="662">
        <v>1</v>
      </c>
      <c r="K471" s="664" t="s">
        <v>50</v>
      </c>
      <c r="L471" s="662">
        <v>27.7</v>
      </c>
      <c r="M471" s="662">
        <v>100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General!O32</f>
        <v>r</v>
      </c>
      <c r="H472" s="662">
        <v>26250</v>
      </c>
      <c r="I472" s="662">
        <v>27.5</v>
      </c>
      <c r="J472" s="662">
        <v>1</v>
      </c>
      <c r="K472" s="664" t="s">
        <v>53</v>
      </c>
      <c r="L472" s="662">
        <v>431</v>
      </c>
      <c r="M472" s="662">
        <v>100</v>
      </c>
      <c r="N472" s="664" t="s">
        <v>54</v>
      </c>
      <c r="O472" s="662">
        <v>125</v>
      </c>
      <c r="P472" s="662">
        <v>1000</v>
      </c>
      <c r="Q472" s="666">
        <v>0.5</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General!O33</f>
        <v>rd</v>
      </c>
      <c r="H473" s="662">
        <v>26250</v>
      </c>
      <c r="I473" s="662">
        <v>27.5</v>
      </c>
      <c r="J473" s="662">
        <v>1</v>
      </c>
      <c r="K473" s="664" t="s">
        <v>53</v>
      </c>
      <c r="L473" s="662">
        <v>431</v>
      </c>
      <c r="M473" s="662">
        <v>100</v>
      </c>
      <c r="N473" s="664" t="s">
        <v>54</v>
      </c>
      <c r="O473" s="662">
        <v>125</v>
      </c>
      <c r="P473" s="662">
        <v>1000</v>
      </c>
      <c r="Q473" s="666">
        <v>0.5</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General!O34</f>
        <v>s</v>
      </c>
      <c r="H474" s="662">
        <v>0</v>
      </c>
      <c r="I474" s="662">
        <v>0</v>
      </c>
      <c r="J474" s="662">
        <v>0</v>
      </c>
      <c r="K474" s="664"/>
      <c r="L474" s="662">
        <v>0</v>
      </c>
      <c r="M474" s="662">
        <v>0</v>
      </c>
      <c r="N474" s="664"/>
      <c r="O474" s="662">
        <v>0</v>
      </c>
      <c r="P474" s="662">
        <v>0</v>
      </c>
      <c r="Q474" s="666">
        <v>1</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General!O35</f>
        <v>sp</v>
      </c>
      <c r="H475" s="662">
        <v>0</v>
      </c>
      <c r="I475" s="662">
        <v>0</v>
      </c>
      <c r="J475" s="662">
        <v>0</v>
      </c>
      <c r="K475" s="664"/>
      <c r="L475" s="662">
        <v>0</v>
      </c>
      <c r="M475" s="662">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General!O36</f>
        <v>t</v>
      </c>
      <c r="H476" s="662">
        <v>3000</v>
      </c>
      <c r="I476" s="662">
        <v>27.5</v>
      </c>
      <c r="J476" s="662">
        <v>1</v>
      </c>
      <c r="K476" s="664"/>
      <c r="L476" s="662">
        <v>0</v>
      </c>
      <c r="M476" s="662">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General!O37</f>
        <v>tc</v>
      </c>
      <c r="H477" s="662">
        <v>3000</v>
      </c>
      <c r="I477" s="662">
        <v>27.5</v>
      </c>
      <c r="J477" s="662">
        <v>1</v>
      </c>
      <c r="K477" s="664"/>
      <c r="L477" s="662">
        <v>0</v>
      </c>
      <c r="M477" s="662">
        <v>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General!O38</f>
        <v>u</v>
      </c>
      <c r="H478" s="662">
        <v>3000</v>
      </c>
      <c r="I478" s="662">
        <v>27.5</v>
      </c>
      <c r="J478" s="662">
        <v>1</v>
      </c>
      <c r="K478" s="664"/>
      <c r="L478" s="662">
        <v>0</v>
      </c>
      <c r="M478" s="662">
        <v>0</v>
      </c>
      <c r="N478" s="664"/>
      <c r="O478" s="662">
        <v>0</v>
      </c>
      <c r="P478" s="662">
        <v>0</v>
      </c>
      <c r="Q478" s="666">
        <v>1</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General!O39</f>
        <v>uc</v>
      </c>
      <c r="H479" s="662">
        <v>3000</v>
      </c>
      <c r="I479" s="662">
        <v>27.5</v>
      </c>
      <c r="J479" s="662">
        <v>1</v>
      </c>
      <c r="K479" s="664"/>
      <c r="L479" s="662">
        <v>0</v>
      </c>
      <c r="M479" s="662">
        <v>0</v>
      </c>
      <c r="N479" s="664"/>
      <c r="O479" s="662">
        <v>0</v>
      </c>
      <c r="P479" s="662">
        <v>0</v>
      </c>
      <c r="Q479" s="666">
        <v>1</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General!O40</f>
        <v>v</v>
      </c>
      <c r="H480" s="662">
        <v>350</v>
      </c>
      <c r="I480" s="662">
        <v>27.5</v>
      </c>
      <c r="J480" s="662">
        <v>1</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General!O41</f>
        <v>w</v>
      </c>
      <c r="H481" s="662">
        <v>295</v>
      </c>
      <c r="I481" s="662">
        <v>27.5</v>
      </c>
      <c r="J481" s="662">
        <v>1</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General!O42</f>
        <v>wd</v>
      </c>
      <c r="H482" s="662">
        <v>295</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General!O43</f>
        <v>x</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General!O44</f>
        <v>xc</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General!O45</f>
        <v>z</v>
      </c>
      <c r="H485" s="662">
        <v>4500</v>
      </c>
      <c r="I485" s="662">
        <v>27.5</v>
      </c>
      <c r="J485" s="662">
        <v>1</v>
      </c>
      <c r="K485" s="664" t="s">
        <v>53</v>
      </c>
      <c r="L485" s="662">
        <v>431</v>
      </c>
      <c r="M485" s="662">
        <v>100</v>
      </c>
      <c r="N485" s="664" t="s">
        <v>54</v>
      </c>
      <c r="O485" s="662">
        <v>125</v>
      </c>
      <c r="P485" s="662">
        <v>1000</v>
      </c>
      <c r="Q485" s="666">
        <v>0.5</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General!O46</f>
        <v>zd</v>
      </c>
      <c r="H486" s="662">
        <v>4500</v>
      </c>
      <c r="I486" s="662">
        <v>27.5</v>
      </c>
      <c r="J486" s="662">
        <v>1</v>
      </c>
      <c r="K486" s="664" t="s">
        <v>53</v>
      </c>
      <c r="L486" s="662">
        <v>431</v>
      </c>
      <c r="M486" s="662">
        <v>100</v>
      </c>
      <c r="N486" s="664" t="s">
        <v>54</v>
      </c>
      <c r="O486" s="662">
        <v>125</v>
      </c>
      <c r="P486" s="662">
        <v>1000</v>
      </c>
      <c r="Q486" s="666">
        <v>0.5</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48"/>
      <c r="H487" s="48"/>
      <c r="I487" s="48"/>
      <c r="J487" s="48"/>
      <c r="K487" s="48"/>
      <c r="L487" s="48"/>
      <c r="M487" s="48"/>
      <c r="N487" s="48"/>
      <c r="O487" s="48"/>
      <c r="P487" s="48"/>
      <c r="Q487" s="48"/>
      <c r="R487" s="48"/>
      <c r="S487" s="48"/>
      <c r="T487" s="48"/>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5.15" customHeight="1" outlineLevel="1" x14ac:dyDescent="0.35">
      <c r="A488" s="6"/>
      <c r="B488" s="7"/>
      <c r="C488" s="17"/>
      <c r="D488" s="17"/>
      <c r="E488" s="17"/>
      <c r="F488" s="36"/>
      <c r="G488" s="37"/>
      <c r="H488" s="37"/>
      <c r="I488" s="37"/>
      <c r="J488" s="37"/>
      <c r="K488" s="38"/>
      <c r="L488" s="38"/>
      <c r="M488" s="38"/>
      <c r="N488" s="38"/>
      <c r="O488" s="38"/>
      <c r="P488" s="38"/>
      <c r="Q488" s="38"/>
      <c r="R488" s="38"/>
      <c r="S488" s="38"/>
      <c r="T488" s="38"/>
      <c r="U488" s="38"/>
      <c r="V488" s="38"/>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25.4" customHeight="1" outlineLevel="1" x14ac:dyDescent="0.35">
      <c r="A489" s="6"/>
      <c r="B489" s="7"/>
      <c r="C489" s="39"/>
      <c r="D489" s="39"/>
      <c r="E489" s="39"/>
      <c r="F489" s="39"/>
      <c r="G489" s="40" t="str">
        <f>G449</f>
        <v>MISC COSTS - SEED GRADING &amp; CLEANING</v>
      </c>
      <c r="H489" s="39"/>
      <c r="I489" s="39"/>
      <c r="J489" s="39"/>
      <c r="K489" s="39"/>
      <c r="L489" s="39"/>
      <c r="M489" s="39"/>
      <c r="N489" s="39"/>
      <c r="O489" s="39"/>
      <c r="P489" s="39"/>
      <c r="Q489" s="39"/>
      <c r="R489" s="39"/>
      <c r="S489" s="39"/>
      <c r="T489" s="39"/>
      <c r="U489" s="39"/>
      <c r="V489" s="39"/>
      <c r="W489" s="41" t="s">
        <v>24</v>
      </c>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x14ac:dyDescent="0.35">
      <c r="A490" s="6"/>
      <c r="B490" s="7"/>
      <c r="C490" s="7"/>
      <c r="D490" s="7"/>
      <c r="E490" s="7"/>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7"/>
      <c r="D491" s="7"/>
      <c r="E491" s="7"/>
      <c r="F491" s="7"/>
      <c r="G491" s="7"/>
      <c r="H491" s="8"/>
      <c r="I491" s="8"/>
      <c r="J491" s="8"/>
      <c r="K491" s="8"/>
      <c r="L491" s="8"/>
      <c r="M491" s="8"/>
      <c r="N491" s="8"/>
      <c r="O491" s="8"/>
      <c r="P491" s="8"/>
      <c r="Q491" s="8"/>
      <c r="R491" s="8"/>
      <c r="S491" s="8"/>
      <c r="T491" s="8"/>
      <c r="U491" s="8"/>
      <c r="V491" s="8"/>
      <c r="W491" s="8"/>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row>
    <row r="492" spans="1:68" ht="5.15" customHeight="1" thickBot="1" x14ac:dyDescent="0.4">
      <c r="A492" s="6"/>
      <c r="B492" s="7"/>
      <c r="C492" s="7"/>
      <c r="D492" s="7"/>
      <c r="E492" s="7"/>
      <c r="F492" s="7"/>
      <c r="G492" s="7"/>
      <c r="H492" s="8"/>
      <c r="I492" s="8"/>
      <c r="J492" s="8"/>
      <c r="K492" s="8"/>
      <c r="L492" s="8"/>
      <c r="M492" s="8"/>
      <c r="N492" s="8"/>
      <c r="O492" s="8"/>
      <c r="P492" s="8"/>
      <c r="Q492" s="8"/>
      <c r="R492" s="8"/>
      <c r="S492" s="8"/>
      <c r="T492" s="8"/>
      <c r="U492" s="8"/>
      <c r="V492" s="8"/>
      <c r="W492" s="8"/>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row>
    <row r="493" spans="1:68" ht="5.15" customHeight="1" x14ac:dyDescent="0.35">
      <c r="A493" s="6"/>
      <c r="B493" s="7"/>
      <c r="C493" s="9" t="s">
        <v>0</v>
      </c>
      <c r="D493" s="9"/>
      <c r="E493" s="9"/>
      <c r="F493" s="9"/>
      <c r="G493" s="9"/>
      <c r="H493" s="9"/>
      <c r="I493" s="9"/>
      <c r="J493" s="9"/>
      <c r="K493" s="10"/>
      <c r="L493" s="10"/>
      <c r="M493" s="10"/>
      <c r="N493" s="10"/>
      <c r="O493" s="10"/>
      <c r="P493" s="10"/>
      <c r="Q493" s="10"/>
      <c r="R493" s="10"/>
      <c r="S493" s="10"/>
      <c r="T493" s="10"/>
      <c r="U493" s="10"/>
      <c r="V493" s="10"/>
      <c r="W493" s="11"/>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x14ac:dyDescent="0.35">
      <c r="A494" s="6"/>
      <c r="B494" s="7"/>
      <c r="C494" s="12"/>
      <c r="D494" s="12"/>
      <c r="E494" s="12" t="s">
        <v>1</v>
      </c>
      <c r="F494" s="13"/>
      <c r="G494" s="14" t="s">
        <v>55</v>
      </c>
      <c r="H494" s="13"/>
      <c r="I494" s="13"/>
      <c r="J494" s="13"/>
      <c r="K494" s="13"/>
      <c r="L494" s="13"/>
      <c r="M494" s="13"/>
      <c r="N494" s="13"/>
      <c r="O494" s="13"/>
      <c r="P494" s="13"/>
      <c r="Q494" s="13"/>
      <c r="R494" s="13"/>
      <c r="S494" s="15"/>
      <c r="T494" s="13"/>
      <c r="U494" s="15"/>
      <c r="V494" s="15"/>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2"/>
      <c r="D495" s="12"/>
      <c r="E495" s="17"/>
      <c r="F495" s="13"/>
      <c r="G495" s="18"/>
      <c r="I495" s="13"/>
      <c r="J495" s="13"/>
      <c r="K495" s="13"/>
      <c r="L495" s="13"/>
      <c r="M495" s="13"/>
      <c r="N495" s="13"/>
      <c r="O495" s="13"/>
      <c r="P495" s="13"/>
      <c r="Q495" s="13"/>
      <c r="R495" s="13"/>
      <c r="S495" s="15"/>
      <c r="T495" s="19"/>
      <c r="U495" s="15"/>
      <c r="V495" s="15"/>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2"/>
      <c r="E496" s="17"/>
      <c r="F496" s="13"/>
      <c r="H496" s="13" t="s">
        <v>27</v>
      </c>
      <c r="I496" s="13"/>
      <c r="J496" s="13"/>
      <c r="K496" s="13"/>
      <c r="L496" s="13"/>
      <c r="M496" s="13"/>
      <c r="N496" s="13"/>
      <c r="O496" s="13"/>
      <c r="P496" s="13"/>
      <c r="Q496" s="13"/>
      <c r="R496" s="13"/>
      <c r="S496" s="15"/>
      <c r="T496" s="19"/>
      <c r="U496" s="15"/>
      <c r="V496" s="15"/>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20">
        <v>0</v>
      </c>
      <c r="D497" s="12"/>
      <c r="E497" s="17"/>
      <c r="F497" s="13"/>
      <c r="G497" s="21"/>
      <c r="H497" s="13"/>
      <c r="I497" s="13"/>
      <c r="J497" s="13"/>
      <c r="K497" s="13"/>
      <c r="L497" s="13"/>
      <c r="M497" s="13"/>
      <c r="N497" s="13"/>
      <c r="O497" s="13"/>
      <c r="P497" s="13"/>
      <c r="Q497" s="13"/>
      <c r="R497" s="13"/>
      <c r="S497" s="15"/>
      <c r="T497" s="19"/>
      <c r="U497" s="15"/>
      <c r="V497" s="15"/>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17"/>
      <c r="G498" s="17"/>
      <c r="H498" s="17"/>
      <c r="I498" s="17"/>
      <c r="J498" s="22"/>
      <c r="K498" s="22"/>
      <c r="L498" s="22"/>
      <c r="M498" s="22"/>
      <c r="N498" s="22"/>
      <c r="O498" s="22"/>
      <c r="P498" s="22"/>
      <c r="Q498" s="22"/>
      <c r="R498" s="22"/>
      <c r="S498" s="22"/>
      <c r="T498" s="22"/>
      <c r="U498" s="22"/>
      <c r="V498" s="22"/>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17"/>
      <c r="G499" s="17"/>
      <c r="H499" s="17"/>
      <c r="I499" s="17"/>
      <c r="J499" s="17"/>
      <c r="K499" s="17"/>
      <c r="L499" s="22"/>
      <c r="M499" s="22"/>
      <c r="N499" s="22"/>
      <c r="O499" s="22"/>
      <c r="P499" s="22"/>
      <c r="Q499" s="22"/>
      <c r="R499" s="22"/>
      <c r="S499" s="22"/>
      <c r="T499" s="22"/>
      <c r="U499" s="22"/>
      <c r="V499" s="22"/>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17"/>
      <c r="G500" s="13" t="s">
        <v>2</v>
      </c>
      <c r="H500" s="17"/>
      <c r="I500" s="23" t="s">
        <v>28</v>
      </c>
      <c r="J500" s="23" t="s">
        <v>29</v>
      </c>
      <c r="K500" s="23" t="s">
        <v>30</v>
      </c>
      <c r="L500" s="23" t="s">
        <v>31</v>
      </c>
      <c r="M500" s="23" t="s">
        <v>32</v>
      </c>
      <c r="N500" s="23"/>
      <c r="O500" s="23"/>
      <c r="P500" s="24"/>
      <c r="Q500" s="24"/>
      <c r="R500" s="24"/>
      <c r="S500" s="22"/>
      <c r="T500" s="22"/>
      <c r="U500" s="22"/>
      <c r="V500" s="22"/>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17"/>
      <c r="G501" s="17"/>
      <c r="H501" s="17"/>
      <c r="I501" s="23"/>
      <c r="J501" s="23"/>
      <c r="K501" s="23"/>
      <c r="L501" s="23"/>
      <c r="M501" s="23"/>
      <c r="N501" s="23"/>
      <c r="O501" s="23"/>
      <c r="P501" s="24"/>
      <c r="Q501" s="24"/>
      <c r="R501" s="24"/>
      <c r="S501" s="22"/>
      <c r="T501" s="22"/>
      <c r="U501" s="22"/>
      <c r="V501" s="22"/>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5.15" customHeight="1" outlineLevel="1" x14ac:dyDescent="0.35">
      <c r="A502" s="6"/>
      <c r="B502" s="7"/>
      <c r="C502" s="17"/>
      <c r="D502" s="17"/>
      <c r="E502" s="17"/>
      <c r="F502" s="17"/>
      <c r="G502" s="17"/>
      <c r="H502" s="17"/>
      <c r="I502" s="23"/>
      <c r="J502" s="23"/>
      <c r="K502" s="23"/>
      <c r="L502" s="23"/>
      <c r="M502" s="23"/>
      <c r="N502" s="23"/>
      <c r="O502" s="23"/>
      <c r="P502" s="24"/>
      <c r="Q502" s="24"/>
      <c r="R502" s="24"/>
      <c r="S502" s="22"/>
      <c r="T502" s="22"/>
      <c r="U502" s="22"/>
      <c r="V502" s="22"/>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5.15" customHeight="1" outlineLevel="1" x14ac:dyDescent="0.35">
      <c r="A503" s="6"/>
      <c r="B503" s="7"/>
      <c r="C503" s="17"/>
      <c r="D503" s="17"/>
      <c r="E503" s="17"/>
      <c r="F503" s="26"/>
      <c r="G503" s="27"/>
      <c r="H503" s="27"/>
      <c r="I503" s="28"/>
      <c r="J503" s="28"/>
      <c r="K503" s="28"/>
      <c r="L503" s="28"/>
      <c r="M503" s="28"/>
      <c r="N503" s="28"/>
      <c r="O503" s="28"/>
      <c r="P503" s="29"/>
      <c r="Q503" s="29"/>
      <c r="R503" s="29"/>
      <c r="S503" s="29"/>
      <c r="T503" s="29"/>
      <c r="U503" s="29"/>
      <c r="V503" s="30"/>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4.5" outlineLevel="1" x14ac:dyDescent="0.35">
      <c r="A504" s="6"/>
      <c r="B504" s="7"/>
      <c r="C504" s="17"/>
      <c r="D504" s="17"/>
      <c r="E504" s="17"/>
      <c r="F504" s="26"/>
      <c r="G504" s="27" t="s">
        <v>3</v>
      </c>
      <c r="H504" s="27" t="s">
        <v>4</v>
      </c>
      <c r="I504" s="240"/>
      <c r="J504" s="240"/>
      <c r="K504" s="240"/>
      <c r="L504" s="240"/>
      <c r="M504" s="240"/>
      <c r="N504" s="233"/>
      <c r="O504" s="233"/>
      <c r="P504" s="241"/>
      <c r="Q504" s="241"/>
      <c r="R504" s="241"/>
      <c r="S504" s="241"/>
      <c r="T504" s="241"/>
      <c r="U504" s="241"/>
      <c r="V504" s="4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4.5" outlineLevel="1" x14ac:dyDescent="0.35">
      <c r="A505" s="6"/>
      <c r="B505" s="7"/>
      <c r="C505" s="17"/>
      <c r="D505" s="17"/>
      <c r="E505" s="17"/>
      <c r="F505" s="26"/>
      <c r="G505" s="27" t="s">
        <v>5</v>
      </c>
      <c r="H505" s="27" t="s">
        <v>6</v>
      </c>
      <c r="I505" s="240"/>
      <c r="J505" s="240"/>
      <c r="K505" s="240"/>
      <c r="L505" s="240"/>
      <c r="M505" s="240"/>
      <c r="N505" s="233"/>
      <c r="O505" s="233"/>
      <c r="P505" s="241"/>
      <c r="Q505" s="241"/>
      <c r="R505" s="241"/>
      <c r="S505" s="241"/>
      <c r="T505" s="241"/>
      <c r="U505" s="241"/>
      <c r="V505" s="4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26"/>
      <c r="G506" s="31" t="s">
        <v>7</v>
      </c>
      <c r="H506" s="31" t="s">
        <v>8</v>
      </c>
      <c r="I506" s="240"/>
      <c r="J506" s="240"/>
      <c r="K506" s="240"/>
      <c r="L506" s="240"/>
      <c r="M506" s="240"/>
      <c r="N506" s="233"/>
      <c r="O506" s="233"/>
      <c r="P506" s="205"/>
      <c r="Q506" s="205"/>
      <c r="R506" s="205"/>
      <c r="S506" s="205"/>
      <c r="T506" s="205"/>
      <c r="U506" s="205"/>
      <c r="V506" s="4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G507" s="34" t="s">
        <v>9</v>
      </c>
      <c r="H507" s="34" t="s">
        <v>10</v>
      </c>
      <c r="I507" s="240"/>
      <c r="J507" s="240"/>
      <c r="K507" s="240"/>
      <c r="L507" s="240"/>
      <c r="M507" s="240"/>
      <c r="N507" s="233"/>
      <c r="O507" s="233"/>
      <c r="P507" s="205"/>
      <c r="Q507" s="205"/>
      <c r="R507" s="205"/>
      <c r="S507" s="205"/>
      <c r="T507" s="205"/>
      <c r="U507" s="205"/>
      <c r="V507" s="4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34" t="s">
        <v>11</v>
      </c>
      <c r="H508" s="34" t="s">
        <v>12</v>
      </c>
      <c r="I508" s="240"/>
      <c r="J508" s="240"/>
      <c r="K508" s="240"/>
      <c r="L508" s="240"/>
      <c r="M508" s="240"/>
      <c r="N508" s="233"/>
      <c r="O508" s="233"/>
      <c r="P508" s="205"/>
      <c r="Q508" s="205"/>
      <c r="R508" s="205"/>
      <c r="S508" s="205"/>
      <c r="T508" s="205"/>
      <c r="U508" s="205"/>
      <c r="V508" s="4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12" customHeight="1" outlineLevel="1" x14ac:dyDescent="0.35">
      <c r="A509" s="6"/>
      <c r="B509" s="7"/>
      <c r="C509" s="17"/>
      <c r="D509" s="17"/>
      <c r="E509" s="17"/>
      <c r="F509" s="33"/>
      <c r="G509" s="34" t="s">
        <v>13</v>
      </c>
      <c r="H509" s="34" t="s">
        <v>14</v>
      </c>
      <c r="I509" s="240"/>
      <c r="J509" s="240"/>
      <c r="K509" s="240"/>
      <c r="L509" s="240"/>
      <c r="M509" s="240"/>
      <c r="N509" s="233"/>
      <c r="O509" s="233"/>
      <c r="P509" s="205"/>
      <c r="Q509" s="205"/>
      <c r="R509" s="205"/>
      <c r="S509" s="205"/>
      <c r="T509" s="205"/>
      <c r="U509" s="205"/>
      <c r="V509" s="42"/>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17"/>
      <c r="D510" s="17"/>
      <c r="E510" s="17"/>
      <c r="F510" s="33"/>
      <c r="G510" s="34" t="s">
        <v>15</v>
      </c>
      <c r="H510" s="34" t="s">
        <v>16</v>
      </c>
      <c r="I510" s="240"/>
      <c r="J510" s="240"/>
      <c r="K510" s="240"/>
      <c r="L510" s="240"/>
      <c r="M510" s="240"/>
      <c r="N510" s="233"/>
      <c r="O510" s="233"/>
      <c r="P510" s="205"/>
      <c r="Q510" s="205"/>
      <c r="R510" s="205"/>
      <c r="S510" s="205"/>
      <c r="T510" s="205"/>
      <c r="U510" s="205"/>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17"/>
      <c r="D511" s="17"/>
      <c r="E511" s="17"/>
      <c r="F511" s="33"/>
      <c r="G511" s="34" t="s">
        <v>19</v>
      </c>
      <c r="H511" s="34" t="s">
        <v>20</v>
      </c>
      <c r="I511" s="240"/>
      <c r="J511" s="240"/>
      <c r="K511" s="240"/>
      <c r="L511" s="240"/>
      <c r="M511" s="240"/>
      <c r="N511" s="233"/>
      <c r="O511" s="233"/>
      <c r="P511" s="205"/>
      <c r="Q511" s="205"/>
      <c r="R511" s="205"/>
      <c r="S511" s="205"/>
      <c r="T511" s="205"/>
      <c r="U511" s="205"/>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33"/>
      <c r="G512" s="34" t="s">
        <v>17</v>
      </c>
      <c r="H512" s="34" t="s">
        <v>18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22</v>
      </c>
      <c r="H513" s="34" t="s">
        <v>21</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22</v>
      </c>
      <c r="H514" s="34" t="s">
        <v>23</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5.15" customHeight="1" outlineLevel="1" x14ac:dyDescent="0.35">
      <c r="A515" s="6"/>
      <c r="B515" s="7"/>
      <c r="C515" s="17"/>
      <c r="D515" s="17"/>
      <c r="E515" s="17"/>
      <c r="F515" s="36"/>
      <c r="G515" s="37"/>
      <c r="H515" s="37"/>
      <c r="I515" s="37"/>
      <c r="J515" s="38"/>
      <c r="K515" s="38"/>
      <c r="L515" s="38"/>
      <c r="M515" s="38"/>
      <c r="N515" s="38"/>
      <c r="O515" s="38"/>
      <c r="P515" s="38"/>
      <c r="Q515" s="38"/>
      <c r="R515" s="38"/>
      <c r="S515" s="38"/>
      <c r="T515" s="38"/>
      <c r="U515" s="38"/>
      <c r="V515" s="30"/>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25.4" customHeight="1" outlineLevel="1" x14ac:dyDescent="0.35">
      <c r="A516" s="6"/>
      <c r="B516" s="7"/>
      <c r="C516" s="39"/>
      <c r="D516" s="39"/>
      <c r="E516" s="39"/>
      <c r="F516" s="39"/>
      <c r="G516" s="40" t="str">
        <f>G494</f>
        <v>Deepflow</v>
      </c>
      <c r="H516" s="39"/>
      <c r="I516" s="39"/>
      <c r="J516" s="39"/>
      <c r="K516" s="39"/>
      <c r="L516" s="39"/>
      <c r="M516" s="39"/>
      <c r="N516" s="39"/>
      <c r="O516" s="39"/>
      <c r="P516" s="39"/>
      <c r="Q516" s="39"/>
      <c r="R516" s="39"/>
      <c r="S516" s="39"/>
      <c r="T516" s="39"/>
      <c r="U516" s="39"/>
      <c r="V516" s="39"/>
      <c r="W516" s="41" t="s">
        <v>24</v>
      </c>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7"/>
      <c r="D517" s="7"/>
      <c r="E517" s="7"/>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x14ac:dyDescent="0.35">
      <c r="A520" s="6"/>
      <c r="B520" s="7"/>
      <c r="C520" s="7"/>
      <c r="D520" s="7"/>
      <c r="E520" s="7"/>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x14ac:dyDescent="0.35">
      <c r="A521" s="6"/>
      <c r="B521" s="7"/>
      <c r="C521" s="7"/>
      <c r="D521" s="7"/>
      <c r="E521" s="7"/>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x14ac:dyDescent="0.35">
      <c r="A522" s="6"/>
      <c r="B522" s="7"/>
      <c r="C522" s="7"/>
      <c r="D522" s="7"/>
      <c r="E522" s="7"/>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sheetData>
  <mergeCells count="2">
    <mergeCell ref="H409:H411"/>
    <mergeCell ref="J410:Q41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5"/>
  <sheetViews>
    <sheetView topLeftCell="A72" workbookViewId="0">
      <selection activeCell="G88" sqref="G88:J93"/>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1203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1204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1202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1201</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1205</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1206</v>
      </c>
      <c r="I27" s="13"/>
      <c r="J27" s="13"/>
      <c r="K27" s="13"/>
      <c r="L27" s="13"/>
      <c r="M27" s="13" t="s">
        <v>1207</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13" t="s">
        <v>68</v>
      </c>
      <c r="M28" s="867">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935</v>
      </c>
      <c r="M29" s="867">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867">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867">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73</v>
      </c>
      <c r="M32" s="867">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74</v>
      </c>
      <c r="M33" s="867">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867">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867">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936</v>
      </c>
      <c r="M36" s="867">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222</v>
      </c>
      <c r="M37" s="867">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867">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938</v>
      </c>
      <c r="M39" s="867">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75</v>
      </c>
      <c r="M40" s="867">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867">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934</v>
      </c>
      <c r="M42" s="867">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72</v>
      </c>
      <c r="M43" s="867">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937</v>
      </c>
      <c r="M44" s="867">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51" t="s">
        <v>1200</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65" t="s">
        <v>1197</v>
      </c>
      <c r="I56" s="866" t="s">
        <v>1198</v>
      </c>
      <c r="J56" s="866" t="s">
        <v>1199</v>
      </c>
      <c r="W56" s="16"/>
      <c r="X56" s="8"/>
      <c r="Y56" s="8"/>
      <c r="Z56" s="8"/>
    </row>
    <row r="57" spans="1:36" ht="12" customHeight="1" outlineLevel="1" x14ac:dyDescent="0.35">
      <c r="A57" s="6"/>
      <c r="B57" s="7"/>
      <c r="C57" s="17"/>
      <c r="D57" s="17"/>
      <c r="E57" s="17"/>
      <c r="F57" s="26"/>
      <c r="G57" s="496" t="s">
        <v>71</v>
      </c>
      <c r="H57" s="241">
        <v>0</v>
      </c>
      <c r="I57" s="241">
        <v>0</v>
      </c>
      <c r="J57" s="241">
        <v>250</v>
      </c>
      <c r="W57" s="16"/>
      <c r="X57" s="8"/>
      <c r="Y57" s="8"/>
      <c r="Z57" s="8"/>
    </row>
    <row r="58" spans="1:36" ht="12" customHeight="1" outlineLevel="1" x14ac:dyDescent="0.35">
      <c r="A58" s="6"/>
      <c r="B58" s="7"/>
      <c r="C58" s="17"/>
      <c r="D58" s="17"/>
      <c r="E58" s="17"/>
      <c r="F58" s="26"/>
      <c r="G58" s="497" t="s">
        <v>812</v>
      </c>
      <c r="H58" s="241">
        <v>0</v>
      </c>
      <c r="I58" s="241">
        <v>0</v>
      </c>
      <c r="J58" s="241">
        <v>250</v>
      </c>
      <c r="W58" s="16"/>
      <c r="X58" s="8"/>
      <c r="Y58" s="8"/>
      <c r="Z58" s="8"/>
    </row>
    <row r="59" spans="1:36" ht="12" customHeight="1" outlineLevel="1" x14ac:dyDescent="0.35">
      <c r="A59" s="6"/>
      <c r="B59" s="7"/>
      <c r="C59" s="17"/>
      <c r="D59" s="17"/>
      <c r="E59" s="17"/>
      <c r="F59" s="26"/>
      <c r="G59" s="497" t="s">
        <v>68</v>
      </c>
      <c r="H59" s="241">
        <v>0</v>
      </c>
      <c r="I59" s="241">
        <v>0</v>
      </c>
      <c r="J59" s="241">
        <v>250</v>
      </c>
      <c r="W59" s="16"/>
      <c r="X59" s="8"/>
      <c r="Y59" s="8"/>
      <c r="Z59" s="8"/>
    </row>
    <row r="60" spans="1:36" ht="12" customHeight="1" outlineLevel="1" x14ac:dyDescent="0.35">
      <c r="A60" s="6"/>
      <c r="B60" s="7"/>
      <c r="C60" s="17"/>
      <c r="D60" s="17"/>
      <c r="E60" s="17"/>
      <c r="F60" s="26"/>
      <c r="G60" s="497" t="s">
        <v>935</v>
      </c>
      <c r="H60" s="241">
        <v>0</v>
      </c>
      <c r="I60" s="241">
        <v>0</v>
      </c>
      <c r="J60" s="241">
        <v>250</v>
      </c>
      <c r="W60" s="16"/>
      <c r="X60" s="8"/>
      <c r="Y60" s="8"/>
      <c r="Z60" s="8"/>
    </row>
    <row r="61" spans="1:36" ht="12" customHeight="1" outlineLevel="1" x14ac:dyDescent="0.35">
      <c r="A61" s="6"/>
      <c r="B61" s="7"/>
      <c r="C61" s="17"/>
      <c r="D61" s="17"/>
      <c r="E61" s="17"/>
      <c r="F61" s="26"/>
      <c r="G61" s="497" t="s">
        <v>66</v>
      </c>
      <c r="H61" s="241">
        <v>0</v>
      </c>
      <c r="I61" s="241">
        <v>0</v>
      </c>
      <c r="J61" s="241">
        <v>250</v>
      </c>
      <c r="W61" s="16"/>
      <c r="X61" s="8"/>
      <c r="Y61" s="8"/>
      <c r="Z61" s="8"/>
    </row>
    <row r="62" spans="1:36" ht="12" customHeight="1" outlineLevel="1" x14ac:dyDescent="0.35">
      <c r="A62" s="6"/>
      <c r="B62" s="7"/>
      <c r="C62" s="17"/>
      <c r="D62" s="17"/>
      <c r="E62" s="17"/>
      <c r="F62" s="26"/>
      <c r="G62" s="497" t="s">
        <v>70</v>
      </c>
      <c r="H62" s="241">
        <v>0</v>
      </c>
      <c r="I62" s="241">
        <v>0</v>
      </c>
      <c r="J62" s="241">
        <v>250</v>
      </c>
      <c r="W62" s="16"/>
      <c r="X62" s="8"/>
      <c r="Y62" s="8"/>
      <c r="Z62" s="8"/>
    </row>
    <row r="63" spans="1:36" ht="12" customHeight="1" outlineLevel="1" x14ac:dyDescent="0.35">
      <c r="A63" s="6"/>
      <c r="B63" s="7"/>
      <c r="C63" s="17"/>
      <c r="D63" s="17"/>
      <c r="E63" s="17"/>
      <c r="F63" s="26"/>
      <c r="G63" s="497" t="s">
        <v>73</v>
      </c>
      <c r="H63" s="241">
        <v>0</v>
      </c>
      <c r="I63" s="241">
        <v>0</v>
      </c>
      <c r="J63" s="241">
        <v>250</v>
      </c>
      <c r="W63" s="16"/>
      <c r="X63" s="8"/>
      <c r="Y63" s="8"/>
      <c r="Z63" s="8"/>
    </row>
    <row r="64" spans="1:36" ht="12" customHeight="1" outlineLevel="1" x14ac:dyDescent="0.35">
      <c r="A64" s="6"/>
      <c r="B64" s="7"/>
      <c r="C64" s="17"/>
      <c r="D64" s="17"/>
      <c r="E64" s="17"/>
      <c r="F64" s="26"/>
      <c r="G64" s="497" t="s">
        <v>339</v>
      </c>
      <c r="H64" s="241">
        <v>0</v>
      </c>
      <c r="I64" s="241">
        <v>0</v>
      </c>
      <c r="J64" s="241">
        <v>250</v>
      </c>
      <c r="W64" s="16"/>
      <c r="X64" s="8"/>
      <c r="Y64" s="8"/>
      <c r="Z64" s="8"/>
    </row>
    <row r="65" spans="1:26" ht="12" customHeight="1" outlineLevel="1" x14ac:dyDescent="0.35">
      <c r="A65" s="6"/>
      <c r="B65" s="7"/>
      <c r="C65" s="17"/>
      <c r="D65" s="17"/>
      <c r="E65" s="17"/>
      <c r="F65" s="26"/>
      <c r="G65" s="497" t="s">
        <v>967</v>
      </c>
      <c r="H65" s="241">
        <v>0</v>
      </c>
      <c r="I65" s="241">
        <v>0</v>
      </c>
      <c r="J65" s="241">
        <v>250</v>
      </c>
      <c r="W65" s="16"/>
      <c r="X65" s="8"/>
      <c r="Y65" s="8"/>
      <c r="Z65" s="8"/>
    </row>
    <row r="66" spans="1:26" ht="12" customHeight="1" outlineLevel="1" x14ac:dyDescent="0.35">
      <c r="A66" s="6"/>
      <c r="B66" s="7"/>
      <c r="C66" s="17"/>
      <c r="D66" s="17"/>
      <c r="E66" s="17"/>
      <c r="F66" s="26"/>
      <c r="G66" s="497" t="s">
        <v>74</v>
      </c>
      <c r="H66" s="241">
        <v>0</v>
      </c>
      <c r="I66" s="241">
        <v>0</v>
      </c>
      <c r="J66" s="241">
        <v>250</v>
      </c>
      <c r="W66" s="16"/>
      <c r="X66" s="8"/>
      <c r="Y66" s="8"/>
      <c r="Z66" s="8"/>
    </row>
    <row r="67" spans="1:26" ht="12" customHeight="1" outlineLevel="1" x14ac:dyDescent="0.35">
      <c r="A67" s="6"/>
      <c r="B67" s="7"/>
      <c r="C67" s="17"/>
      <c r="D67" s="17"/>
      <c r="E67" s="17"/>
      <c r="F67" s="26"/>
      <c r="G67" s="497" t="s">
        <v>69</v>
      </c>
      <c r="H67" s="241">
        <v>0</v>
      </c>
      <c r="I67" s="241">
        <v>0</v>
      </c>
      <c r="J67" s="241">
        <v>250</v>
      </c>
      <c r="W67" s="16"/>
      <c r="X67" s="8"/>
      <c r="Y67" s="8"/>
      <c r="Z67" s="8"/>
    </row>
    <row r="68" spans="1:26" ht="12" customHeight="1" outlineLevel="1" x14ac:dyDescent="0.35">
      <c r="A68" s="6"/>
      <c r="B68" s="7"/>
      <c r="C68" s="17"/>
      <c r="D68" s="17"/>
      <c r="E68" s="17"/>
      <c r="F68" s="26"/>
      <c r="G68" s="497" t="s">
        <v>338</v>
      </c>
      <c r="H68" s="241">
        <v>0</v>
      </c>
      <c r="I68" s="241">
        <v>0</v>
      </c>
      <c r="J68" s="241">
        <v>250</v>
      </c>
      <c r="W68" s="16"/>
      <c r="X68" s="8"/>
      <c r="Y68" s="8"/>
      <c r="Z68" s="8"/>
    </row>
    <row r="69" spans="1:26" ht="12" customHeight="1" outlineLevel="1" x14ac:dyDescent="0.35">
      <c r="A69" s="6"/>
      <c r="B69" s="7"/>
      <c r="C69" s="17"/>
      <c r="D69" s="17"/>
      <c r="E69" s="17"/>
      <c r="F69" s="26"/>
      <c r="G69" s="497" t="s">
        <v>67</v>
      </c>
      <c r="H69" s="241">
        <v>0</v>
      </c>
      <c r="I69" s="241">
        <v>0</v>
      </c>
      <c r="J69" s="241">
        <v>250</v>
      </c>
      <c r="W69" s="16"/>
      <c r="X69" s="8"/>
      <c r="Y69" s="8"/>
      <c r="Z69" s="8"/>
    </row>
    <row r="70" spans="1:26" ht="12" customHeight="1" outlineLevel="1" x14ac:dyDescent="0.35">
      <c r="A70" s="6"/>
      <c r="B70" s="7"/>
      <c r="C70" s="17"/>
      <c r="D70" s="17"/>
      <c r="E70" s="17"/>
      <c r="F70" s="26"/>
      <c r="G70" s="497" t="s">
        <v>936</v>
      </c>
      <c r="H70" s="241">
        <v>0</v>
      </c>
      <c r="I70" s="241">
        <v>0</v>
      </c>
      <c r="J70" s="241">
        <v>250</v>
      </c>
      <c r="W70" s="16"/>
      <c r="X70" s="8"/>
      <c r="Y70" s="8"/>
      <c r="Z70" s="8"/>
    </row>
    <row r="71" spans="1:26" ht="12" customHeight="1" outlineLevel="1" x14ac:dyDescent="0.35">
      <c r="A71" s="6"/>
      <c r="B71" s="7"/>
      <c r="C71" s="17"/>
      <c r="D71" s="17"/>
      <c r="E71" s="17"/>
      <c r="F71" s="26"/>
      <c r="G71" s="497" t="s">
        <v>222</v>
      </c>
      <c r="H71" s="241">
        <v>0</v>
      </c>
      <c r="I71" s="241">
        <v>0</v>
      </c>
      <c r="J71" s="241">
        <v>250</v>
      </c>
      <c r="W71" s="16"/>
      <c r="X71" s="8"/>
      <c r="Y71" s="8"/>
      <c r="Z71" s="8"/>
    </row>
    <row r="72" spans="1:26" ht="12" customHeight="1" outlineLevel="1" x14ac:dyDescent="0.35">
      <c r="A72" s="6"/>
      <c r="B72" s="7"/>
      <c r="C72" s="17"/>
      <c r="D72" s="17"/>
      <c r="E72" s="17"/>
      <c r="F72" s="26"/>
      <c r="G72" s="497" t="s">
        <v>64</v>
      </c>
      <c r="H72" s="241">
        <v>0</v>
      </c>
      <c r="I72" s="241">
        <v>0</v>
      </c>
      <c r="J72" s="241">
        <v>250</v>
      </c>
      <c r="W72" s="16"/>
      <c r="X72" s="8"/>
      <c r="Y72" s="8"/>
      <c r="Z72" s="8"/>
    </row>
    <row r="73" spans="1:26" ht="12" customHeight="1" outlineLevel="1" x14ac:dyDescent="0.35">
      <c r="A73" s="6"/>
      <c r="B73" s="7"/>
      <c r="C73" s="17"/>
      <c r="D73" s="17"/>
      <c r="E73" s="17"/>
      <c r="F73" s="26"/>
      <c r="G73" s="497" t="s">
        <v>938</v>
      </c>
      <c r="H73" s="241">
        <v>0</v>
      </c>
      <c r="I73" s="241">
        <v>0</v>
      </c>
      <c r="J73" s="241">
        <v>250</v>
      </c>
      <c r="W73" s="16"/>
      <c r="X73" s="8"/>
      <c r="Y73" s="8"/>
      <c r="Z73" s="8"/>
    </row>
    <row r="74" spans="1:26" ht="12" customHeight="1" outlineLevel="1" x14ac:dyDescent="0.35">
      <c r="A74" s="6"/>
      <c r="B74" s="7"/>
      <c r="C74" s="17"/>
      <c r="D74" s="17"/>
      <c r="E74" s="17"/>
      <c r="F74" s="26"/>
      <c r="G74" s="497" t="s">
        <v>340</v>
      </c>
      <c r="H74" s="241">
        <v>0</v>
      </c>
      <c r="I74" s="241">
        <v>0</v>
      </c>
      <c r="J74" s="241">
        <v>250</v>
      </c>
      <c r="W74" s="16"/>
      <c r="X74" s="8"/>
      <c r="Y74" s="8"/>
      <c r="Z74" s="8"/>
    </row>
    <row r="75" spans="1:26" ht="12" customHeight="1" outlineLevel="1" x14ac:dyDescent="0.35">
      <c r="A75" s="6"/>
      <c r="B75" s="7"/>
      <c r="C75" s="17"/>
      <c r="D75" s="17"/>
      <c r="E75" s="17"/>
      <c r="F75" s="26"/>
      <c r="G75" s="497" t="s">
        <v>1057</v>
      </c>
      <c r="H75" s="241">
        <v>0</v>
      </c>
      <c r="I75" s="241">
        <v>0</v>
      </c>
      <c r="J75" s="241">
        <v>250</v>
      </c>
      <c r="W75" s="16"/>
      <c r="X75" s="8"/>
      <c r="Y75" s="8"/>
      <c r="Z75" s="8"/>
    </row>
    <row r="76" spans="1:26" ht="12" customHeight="1" outlineLevel="1" x14ac:dyDescent="0.35">
      <c r="A76" s="6"/>
      <c r="B76" s="7"/>
      <c r="C76" s="17"/>
      <c r="D76" s="17"/>
      <c r="E76" s="17"/>
      <c r="F76" s="26"/>
      <c r="G76" s="497" t="s">
        <v>341</v>
      </c>
      <c r="H76" s="241">
        <v>0</v>
      </c>
      <c r="I76" s="241">
        <v>0</v>
      </c>
      <c r="J76" s="241">
        <v>250</v>
      </c>
      <c r="W76" s="16"/>
      <c r="X76" s="8"/>
      <c r="Y76" s="8"/>
      <c r="Z76" s="8"/>
    </row>
    <row r="77" spans="1:26" ht="12" customHeight="1" outlineLevel="1" x14ac:dyDescent="0.35">
      <c r="A77" s="6"/>
      <c r="B77" s="7"/>
      <c r="C77" s="17"/>
      <c r="D77" s="17"/>
      <c r="E77" s="17"/>
      <c r="F77" s="26"/>
      <c r="G77" s="497" t="s">
        <v>968</v>
      </c>
      <c r="H77" s="241">
        <v>0</v>
      </c>
      <c r="I77" s="241">
        <v>0</v>
      </c>
      <c r="J77" s="241">
        <v>250</v>
      </c>
      <c r="W77" s="16"/>
      <c r="X77" s="8"/>
      <c r="Y77" s="8"/>
      <c r="Z77" s="8"/>
    </row>
    <row r="78" spans="1:26" ht="12" customHeight="1" outlineLevel="1" x14ac:dyDescent="0.35">
      <c r="A78" s="6"/>
      <c r="B78" s="7"/>
      <c r="C78" s="17"/>
      <c r="D78" s="17"/>
      <c r="E78" s="17"/>
      <c r="F78" s="26"/>
      <c r="G78" s="497" t="s">
        <v>342</v>
      </c>
      <c r="H78" s="241">
        <v>0</v>
      </c>
      <c r="I78" s="241">
        <v>0</v>
      </c>
      <c r="J78" s="241">
        <v>250</v>
      </c>
      <c r="W78" s="16"/>
      <c r="X78" s="8"/>
      <c r="Y78" s="8"/>
      <c r="Z78" s="8"/>
    </row>
    <row r="79" spans="1:26" ht="12" customHeight="1" outlineLevel="1" x14ac:dyDescent="0.35">
      <c r="A79" s="6"/>
      <c r="B79" s="7"/>
      <c r="C79" s="17"/>
      <c r="D79" s="17"/>
      <c r="E79" s="17"/>
      <c r="F79" s="26"/>
      <c r="G79" s="497" t="s">
        <v>969</v>
      </c>
      <c r="H79" s="241">
        <v>0</v>
      </c>
      <c r="I79" s="241">
        <v>0</v>
      </c>
      <c r="J79" s="241">
        <v>250</v>
      </c>
      <c r="W79" s="16"/>
      <c r="X79" s="8"/>
      <c r="Y79" s="8"/>
      <c r="Z79" s="8"/>
    </row>
    <row r="80" spans="1:26" ht="12" customHeight="1" outlineLevel="1" x14ac:dyDescent="0.35">
      <c r="A80" s="6"/>
      <c r="B80" s="7"/>
      <c r="C80" s="17"/>
      <c r="D80" s="17"/>
      <c r="E80" s="17"/>
      <c r="F80" s="26"/>
      <c r="G80" s="497" t="s">
        <v>75</v>
      </c>
      <c r="H80" s="241">
        <v>0</v>
      </c>
      <c r="I80" s="241">
        <v>0</v>
      </c>
      <c r="J80" s="241">
        <v>250</v>
      </c>
      <c r="W80" s="16"/>
      <c r="X80" s="8"/>
      <c r="Y80" s="8"/>
      <c r="Z80" s="8"/>
    </row>
    <row r="81" spans="1:26" ht="12" customHeight="1" outlineLevel="1" x14ac:dyDescent="0.35">
      <c r="A81" s="6"/>
      <c r="B81" s="7"/>
      <c r="C81" s="17"/>
      <c r="D81" s="17"/>
      <c r="E81" s="17"/>
      <c r="F81" s="26"/>
      <c r="G81" s="497" t="s">
        <v>65</v>
      </c>
      <c r="H81" s="241">
        <v>0</v>
      </c>
      <c r="I81" s="241">
        <v>0</v>
      </c>
      <c r="J81" s="241">
        <v>250</v>
      </c>
      <c r="W81" s="16"/>
      <c r="X81" s="8"/>
      <c r="Y81" s="8"/>
      <c r="Z81" s="8"/>
    </row>
    <row r="82" spans="1:26" ht="12" customHeight="1" outlineLevel="1" x14ac:dyDescent="0.35">
      <c r="A82" s="6"/>
      <c r="B82" s="7"/>
      <c r="C82" s="17"/>
      <c r="D82" s="17"/>
      <c r="E82" s="17"/>
      <c r="F82" s="26"/>
      <c r="G82" s="497" t="s">
        <v>934</v>
      </c>
      <c r="H82" s="241">
        <v>0</v>
      </c>
      <c r="I82" s="241">
        <v>0</v>
      </c>
      <c r="J82" s="241">
        <v>250</v>
      </c>
      <c r="W82" s="16"/>
      <c r="X82" s="8"/>
      <c r="Y82" s="8"/>
      <c r="Z82" s="8"/>
    </row>
    <row r="83" spans="1:26" ht="12" customHeight="1" outlineLevel="1" x14ac:dyDescent="0.35">
      <c r="A83" s="6"/>
      <c r="B83" s="7"/>
      <c r="C83" s="17"/>
      <c r="D83" s="17"/>
      <c r="E83" s="17"/>
      <c r="F83" s="26"/>
      <c r="G83" s="497" t="s">
        <v>343</v>
      </c>
      <c r="H83" s="241">
        <v>0</v>
      </c>
      <c r="I83" s="241">
        <v>0</v>
      </c>
      <c r="J83" s="241">
        <v>250</v>
      </c>
      <c r="W83" s="16"/>
      <c r="X83" s="8"/>
      <c r="Y83" s="8"/>
      <c r="Z83" s="8"/>
    </row>
    <row r="84" spans="1:26" ht="12" customHeight="1" outlineLevel="1" x14ac:dyDescent="0.35">
      <c r="A84" s="6"/>
      <c r="B84" s="7"/>
      <c r="C84" s="17"/>
      <c r="D84" s="17"/>
      <c r="E84" s="17"/>
      <c r="F84" s="26"/>
      <c r="G84" s="497" t="s">
        <v>970</v>
      </c>
      <c r="H84" s="241">
        <v>0</v>
      </c>
      <c r="I84" s="241">
        <v>0</v>
      </c>
      <c r="J84" s="241">
        <v>250</v>
      </c>
      <c r="W84" s="16"/>
      <c r="X84" s="8"/>
      <c r="Y84" s="8"/>
      <c r="Z84" s="8"/>
    </row>
    <row r="85" spans="1:26" ht="12" customHeight="1" outlineLevel="1" x14ac:dyDescent="0.35">
      <c r="A85" s="6"/>
      <c r="B85" s="7"/>
      <c r="C85" s="17"/>
      <c r="D85" s="17"/>
      <c r="E85" s="17"/>
      <c r="F85" s="26"/>
      <c r="G85" s="497" t="s">
        <v>72</v>
      </c>
      <c r="H85" s="241">
        <v>0</v>
      </c>
      <c r="I85" s="241">
        <v>0</v>
      </c>
      <c r="J85" s="241">
        <v>250</v>
      </c>
      <c r="W85" s="16"/>
      <c r="X85" s="8"/>
      <c r="Y85" s="8"/>
      <c r="Z85" s="8"/>
    </row>
    <row r="86" spans="1:26" ht="12" customHeight="1" outlineLevel="1" x14ac:dyDescent="0.35">
      <c r="A86" s="6"/>
      <c r="B86" s="7"/>
      <c r="C86" s="17"/>
      <c r="D86" s="17"/>
      <c r="E86" s="17"/>
      <c r="F86" s="26"/>
      <c r="G86" s="498" t="s">
        <v>937</v>
      </c>
      <c r="H86" s="241">
        <v>0</v>
      </c>
      <c r="I86" s="241">
        <v>0</v>
      </c>
      <c r="J86" s="241">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5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7"/>
  <sheetViews>
    <sheetView topLeftCell="A56" workbookViewId="0">
      <selection activeCell="K71" sqref="K71:T8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918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1210</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f>[3]Crop!G838</f>
        <v>0</v>
      </c>
      <c r="H20" s="25" t="s">
        <v>373</v>
      </c>
      <c r="I20" s="25" t="s">
        <v>57</v>
      </c>
      <c r="J20" s="25" t="s">
        <v>58</v>
      </c>
      <c r="K20" s="25" t="s">
        <v>59</v>
      </c>
      <c r="L20" s="25" t="s">
        <v>60</v>
      </c>
      <c r="M20" s="25" t="s">
        <v>872</v>
      </c>
      <c r="N20" s="25" t="s">
        <v>873</v>
      </c>
      <c r="O20" s="25" t="s">
        <v>874</v>
      </c>
      <c r="P20" s="25" t="s">
        <v>1115</v>
      </c>
      <c r="Q20" s="24"/>
      <c r="R20" s="24"/>
      <c r="S20" s="22"/>
      <c r="T20" s="22"/>
      <c r="U20" s="22"/>
      <c r="V20" s="22"/>
      <c r="W20" s="16"/>
      <c r="X20" s="8"/>
    </row>
    <row r="21" spans="1:24" outlineLevel="1" x14ac:dyDescent="0.35">
      <c r="A21" s="6"/>
      <c r="B21" s="7"/>
      <c r="C21" s="17"/>
      <c r="D21" s="17"/>
      <c r="E21" s="17"/>
      <c r="F21" s="26"/>
      <c r="G21" s="654" t="str">
        <f>[3]General!G17</f>
        <v>b</v>
      </c>
      <c r="H21" s="869">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9">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9">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9">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9">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9">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9">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o</v>
      </c>
      <c r="H28" s="869">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od</v>
      </c>
      <c r="H29" s="869">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of</v>
      </c>
      <c r="H30" s="869">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r</v>
      </c>
      <c r="H31" s="869">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rd</v>
      </c>
      <c r="H32" s="869">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v</v>
      </c>
      <c r="H33" s="869">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w</v>
      </c>
      <c r="H34" s="869">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wd</v>
      </c>
      <c r="H35" s="869">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z</v>
      </c>
      <c r="H36" s="869">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zd</v>
      </c>
      <c r="H37" s="869">
        <v>1</v>
      </c>
      <c r="I37" s="235">
        <v>1</v>
      </c>
      <c r="J37" s="235">
        <v>1</v>
      </c>
      <c r="K37" s="235">
        <v>1</v>
      </c>
      <c r="L37" s="235">
        <v>1</v>
      </c>
      <c r="M37" s="235">
        <v>1</v>
      </c>
      <c r="N37" s="235">
        <v>1</v>
      </c>
      <c r="O37" s="235">
        <v>1</v>
      </c>
      <c r="P37" s="235">
        <v>1</v>
      </c>
      <c r="Q37" s="603"/>
      <c r="R37" s="603"/>
      <c r="S37" s="603"/>
      <c r="T37" s="603"/>
      <c r="U37" s="603"/>
      <c r="W37" s="16"/>
      <c r="X37" s="8"/>
    </row>
    <row r="38" spans="1:24" ht="12" customHeight="1" outlineLevel="1" x14ac:dyDescent="0.35">
      <c r="A38" s="6"/>
      <c r="B38" s="7"/>
      <c r="C38" s="17"/>
      <c r="D38" s="17"/>
      <c r="E38" s="17"/>
      <c r="F38" s="33"/>
      <c r="G38" s="26"/>
      <c r="H38" s="26"/>
      <c r="I38" s="26"/>
      <c r="J38" s="26"/>
      <c r="K38" s="26"/>
      <c r="L38" s="26"/>
      <c r="M38" s="26"/>
      <c r="N38" s="26"/>
      <c r="O38" s="26"/>
      <c r="P38" s="26"/>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37"/>
      <c r="H40" s="27"/>
      <c r="I40" s="603"/>
      <c r="J40" s="603"/>
      <c r="K40" s="603"/>
      <c r="L40" s="603"/>
      <c r="M40" s="603"/>
      <c r="N40" s="603"/>
      <c r="O40" s="603"/>
      <c r="P40" s="603"/>
      <c r="Q40" s="603"/>
      <c r="R40" s="603"/>
      <c r="S40" s="603"/>
      <c r="T40" s="603"/>
      <c r="U40" s="603"/>
      <c r="W40" s="16"/>
      <c r="X40" s="8"/>
    </row>
    <row r="41" spans="1:24" ht="5.15" customHeight="1" outlineLevel="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outlineLevel="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4.5" customHeight="1" thickBot="1" x14ac:dyDescent="0.4">
      <c r="A44" s="169"/>
      <c r="B44" s="7"/>
      <c r="C44" s="7"/>
      <c r="D44" s="7"/>
      <c r="E44" s="7"/>
      <c r="F44" s="8"/>
      <c r="G44" s="8"/>
      <c r="H44" s="8"/>
      <c r="I44" s="8"/>
      <c r="J44" s="8"/>
      <c r="K44" s="8"/>
      <c r="L44" s="8"/>
      <c r="M44" s="8"/>
      <c r="N44" s="8"/>
      <c r="O44" s="8"/>
      <c r="P44" s="8"/>
      <c r="Q44" s="8"/>
      <c r="R44" s="8"/>
      <c r="S44" s="8"/>
      <c r="T44" s="8"/>
      <c r="U44" s="8"/>
      <c r="V44" s="8"/>
      <c r="W44" s="8"/>
      <c r="X44" s="8"/>
    </row>
    <row r="45" spans="1:24" ht="4.5" customHeight="1" x14ac:dyDescent="0.35">
      <c r="A45" s="169"/>
      <c r="B45" s="7"/>
      <c r="C45" s="9" t="s">
        <v>0</v>
      </c>
      <c r="D45" s="9">
        <f>SUM(F71:V107)</f>
        <v>2876.1999999999985</v>
      </c>
      <c r="E45" s="9"/>
      <c r="F45" s="9"/>
      <c r="G45" s="9"/>
      <c r="H45" s="9"/>
      <c r="I45" s="9"/>
      <c r="J45" s="9"/>
      <c r="K45" s="10"/>
      <c r="L45" s="10"/>
      <c r="M45" s="10"/>
      <c r="N45" s="10"/>
      <c r="O45" s="10"/>
      <c r="P45" s="10"/>
      <c r="Q45" s="10"/>
      <c r="R45" s="10"/>
      <c r="S45" s="10"/>
      <c r="T45" s="10"/>
      <c r="U45" s="10"/>
      <c r="V45" s="10"/>
      <c r="W45" s="11"/>
      <c r="X45" s="8"/>
    </row>
    <row r="46" spans="1:24" x14ac:dyDescent="0.35">
      <c r="A46" s="169"/>
      <c r="B46" s="7"/>
      <c r="C46" s="12"/>
      <c r="D46" s="12">
        <v>80</v>
      </c>
      <c r="E46" s="12" t="s">
        <v>1</v>
      </c>
      <c r="F46" s="13"/>
      <c r="G46" s="14" t="s">
        <v>928</v>
      </c>
      <c r="H46" s="13"/>
      <c r="I46" s="13"/>
      <c r="J46" s="13"/>
      <c r="K46" s="13"/>
      <c r="L46" s="13"/>
      <c r="M46" s="13"/>
      <c r="N46" s="13"/>
      <c r="O46" s="13"/>
      <c r="P46" s="13"/>
      <c r="Q46" s="13"/>
      <c r="R46" s="13"/>
      <c r="S46" s="15"/>
      <c r="T46" s="75"/>
      <c r="U46" s="109"/>
      <c r="V46" s="109"/>
      <c r="W46" s="16"/>
      <c r="X46" s="8"/>
    </row>
    <row r="47" spans="1:24" outlineLevel="1" x14ac:dyDescent="0.35">
      <c r="A47" s="169"/>
      <c r="B47" s="7"/>
      <c r="C47" s="12"/>
      <c r="D47" s="12" t="b">
        <f>OR(ISNA(VLOOKUP(G46,Index_Table_Names,1,FALSE)),G46="")</f>
        <v>0</v>
      </c>
      <c r="E47" s="17"/>
      <c r="F47" s="13"/>
      <c r="G47" s="13"/>
      <c r="H47" s="75"/>
      <c r="I47" s="13"/>
      <c r="J47" s="13"/>
      <c r="K47" s="13"/>
      <c r="L47" s="13"/>
      <c r="M47" s="13"/>
      <c r="N47" s="13"/>
      <c r="O47" s="13"/>
      <c r="P47" s="13"/>
      <c r="Q47" s="13"/>
      <c r="R47" s="13"/>
      <c r="S47" s="15"/>
      <c r="T47" s="110"/>
      <c r="U47" s="109"/>
      <c r="V47" s="109"/>
      <c r="W47" s="16"/>
      <c r="X47" s="8"/>
    </row>
    <row r="48" spans="1:24" outlineLevel="1" x14ac:dyDescent="0.35">
      <c r="A48" s="169"/>
      <c r="B48" s="7"/>
      <c r="C48" s="17"/>
      <c r="D48" s="12" t="b">
        <f>(D46&lt;&gt;D45)</f>
        <v>1</v>
      </c>
      <c r="E48" s="17"/>
      <c r="F48" s="13"/>
      <c r="G48" s="45"/>
      <c r="H48" s="13" t="s">
        <v>1045</v>
      </c>
      <c r="J48" s="13"/>
      <c r="K48" s="248">
        <v>10</v>
      </c>
      <c r="L48" s="13"/>
      <c r="M48" s="13"/>
      <c r="N48" s="13"/>
      <c r="O48" s="13"/>
      <c r="P48" s="13"/>
      <c r="Q48" s="13"/>
      <c r="R48" s="13"/>
      <c r="S48" s="15"/>
      <c r="T48" s="110"/>
      <c r="U48" s="109"/>
      <c r="V48" s="109"/>
      <c r="W48" s="16"/>
      <c r="X48" s="8"/>
    </row>
    <row r="49" spans="1:24" outlineLevel="1" x14ac:dyDescent="0.35">
      <c r="A49" s="169"/>
      <c r="B49" s="7"/>
      <c r="C49" s="17"/>
      <c r="D49" s="12"/>
      <c r="E49" s="17"/>
      <c r="F49" s="13"/>
      <c r="G49" s="21"/>
      <c r="H49" s="13" t="s">
        <v>932</v>
      </c>
      <c r="J49" s="75"/>
      <c r="K49" s="248">
        <v>100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c r="J50" s="75"/>
      <c r="K50" s="75"/>
      <c r="L50" s="13"/>
      <c r="M50" s="13"/>
      <c r="N50" s="13"/>
      <c r="O50" s="13"/>
      <c r="P50" s="13"/>
      <c r="Q50" s="13"/>
      <c r="R50" s="13"/>
      <c r="S50" s="15"/>
      <c r="T50" s="110"/>
      <c r="U50" s="109"/>
      <c r="V50" s="109"/>
      <c r="W50" s="16"/>
      <c r="X50" s="8"/>
    </row>
    <row r="51" spans="1:24" x14ac:dyDescent="0.35">
      <c r="A51" s="169"/>
      <c r="B51" s="7"/>
      <c r="C51" s="17"/>
      <c r="D51" s="17"/>
      <c r="E51" s="17"/>
      <c r="F51" s="17"/>
      <c r="G51" s="612" t="s">
        <v>926</v>
      </c>
      <c r="H51" s="17"/>
      <c r="I51" s="17"/>
      <c r="J51" s="22"/>
      <c r="K51" s="22"/>
      <c r="L51" s="22"/>
      <c r="M51" s="22"/>
      <c r="N51" s="22"/>
      <c r="O51" s="22"/>
      <c r="P51" s="22"/>
      <c r="Q51" s="22"/>
      <c r="R51" s="22"/>
      <c r="S51" s="22"/>
      <c r="T51" s="22"/>
      <c r="U51" s="22"/>
      <c r="V51" s="22"/>
      <c r="W51" s="16"/>
      <c r="X51" s="8"/>
    </row>
    <row r="52" spans="1:24" outlineLevel="1" x14ac:dyDescent="0.35">
      <c r="A52" s="169"/>
      <c r="B52" s="7"/>
      <c r="C52" s="12"/>
      <c r="D52" s="12">
        <v>80</v>
      </c>
      <c r="E52" s="12" t="s">
        <v>1</v>
      </c>
      <c r="F52" s="13"/>
      <c r="G52" s="14"/>
      <c r="H52" s="13"/>
      <c r="I52" s="13"/>
      <c r="J52" s="13" t="s">
        <v>927</v>
      </c>
      <c r="K52" s="615">
        <v>1</v>
      </c>
      <c r="L52" s="109"/>
      <c r="M52" s="109"/>
      <c r="N52" s="109"/>
      <c r="O52" s="109"/>
      <c r="P52" s="109"/>
      <c r="Q52" s="109"/>
      <c r="R52" s="109"/>
      <c r="S52" s="109"/>
      <c r="T52" s="109"/>
      <c r="U52" s="109"/>
      <c r="V52" s="109"/>
      <c r="W52" s="16"/>
      <c r="X52" s="8"/>
    </row>
    <row r="53" spans="1:24" outlineLevel="1" x14ac:dyDescent="0.35">
      <c r="A53" s="169"/>
      <c r="B53" s="7"/>
      <c r="C53" s="12"/>
      <c r="D53" s="12" t="b">
        <f>OR(ISNA(VLOOKUP(G52,Index_Table_Names,1,FALSE)),G52="")</f>
        <v>1</v>
      </c>
      <c r="E53" s="17"/>
      <c r="F53" s="13"/>
      <c r="G53" s="13"/>
      <c r="H53" s="75"/>
      <c r="I53" s="13"/>
      <c r="J53" s="13"/>
      <c r="K53" s="13"/>
      <c r="L53" s="13"/>
      <c r="M53" s="13"/>
      <c r="N53" s="13"/>
      <c r="O53" s="13"/>
      <c r="P53" s="13"/>
      <c r="Q53" s="13"/>
      <c r="R53" s="13"/>
      <c r="S53" s="15"/>
      <c r="T53" s="110"/>
      <c r="U53" s="109"/>
      <c r="V53" s="109"/>
      <c r="W53" s="16"/>
      <c r="X53" s="8"/>
    </row>
    <row r="54" spans="1:24" outlineLevel="1" x14ac:dyDescent="0.35">
      <c r="A54" s="169"/>
      <c r="B54" s="7"/>
      <c r="C54" s="17"/>
      <c r="D54" s="12" t="e">
        <f>(D52&lt;&gt;#REF!)</f>
        <v>#REF!</v>
      </c>
      <c r="E54" s="17"/>
      <c r="F54" s="13"/>
      <c r="G54" s="45"/>
      <c r="H54" s="75"/>
      <c r="I54" s="13"/>
      <c r="J54" s="13"/>
      <c r="K54" s="13"/>
      <c r="L54" s="13"/>
      <c r="M54" s="13"/>
      <c r="N54" s="13"/>
      <c r="O54" s="13"/>
      <c r="P54" s="13"/>
      <c r="Q54" s="13"/>
      <c r="R54" s="13"/>
      <c r="S54" s="15"/>
      <c r="T54" s="110"/>
      <c r="U54" s="109"/>
      <c r="V54" s="109"/>
      <c r="W54" s="16"/>
      <c r="X54" s="8"/>
    </row>
    <row r="55" spans="1:24" x14ac:dyDescent="0.35">
      <c r="A55" s="169"/>
      <c r="B55" s="7"/>
      <c r="C55" s="17"/>
      <c r="D55" s="17"/>
      <c r="E55" s="17"/>
      <c r="F55" s="17"/>
      <c r="G55" s="612" t="s">
        <v>919</v>
      </c>
      <c r="H55" s="17"/>
      <c r="I55" s="17"/>
      <c r="J55" s="22"/>
      <c r="K55" s="23" t="s">
        <v>372</v>
      </c>
      <c r="L55" s="23" t="s">
        <v>132</v>
      </c>
      <c r="M55" s="23" t="s">
        <v>133</v>
      </c>
      <c r="N55" s="23" t="s">
        <v>134</v>
      </c>
      <c r="O55" s="23" t="s">
        <v>135</v>
      </c>
      <c r="P55" s="23" t="s">
        <v>136</v>
      </c>
      <c r="Q55" s="23" t="s">
        <v>137</v>
      </c>
      <c r="R55" s="23" t="s">
        <v>138</v>
      </c>
      <c r="S55" s="23" t="s">
        <v>139</v>
      </c>
      <c r="T55" s="23" t="s">
        <v>140</v>
      </c>
      <c r="U55" s="22"/>
      <c r="V55" s="22"/>
      <c r="W55" s="16"/>
      <c r="X55" s="8"/>
    </row>
    <row r="56" spans="1:24" outlineLevel="1" x14ac:dyDescent="0.35">
      <c r="A56" s="169"/>
      <c r="B56" s="7"/>
      <c r="C56" s="12"/>
      <c r="D56" s="12">
        <v>80</v>
      </c>
      <c r="E56" s="12" t="s">
        <v>1</v>
      </c>
      <c r="F56" s="13"/>
      <c r="G56" s="14"/>
      <c r="H56" s="13"/>
      <c r="I56" s="13"/>
      <c r="J56" s="13" t="s">
        <v>810</v>
      </c>
      <c r="K56" s="244">
        <v>0.25</v>
      </c>
      <c r="L56" s="244">
        <v>0.25</v>
      </c>
      <c r="M56" s="244">
        <v>0.25</v>
      </c>
      <c r="N56" s="244">
        <v>0</v>
      </c>
      <c r="O56" s="244">
        <v>0</v>
      </c>
      <c r="P56" s="244">
        <v>0</v>
      </c>
      <c r="Q56" s="244">
        <v>0</v>
      </c>
      <c r="R56" s="244">
        <v>0</v>
      </c>
      <c r="S56" s="244">
        <v>0</v>
      </c>
      <c r="T56" s="244">
        <v>0</v>
      </c>
      <c r="U56" s="109"/>
      <c r="V56" s="109"/>
      <c r="W56" s="16"/>
      <c r="X56" s="8"/>
    </row>
    <row r="57" spans="1:24" outlineLevel="1" x14ac:dyDescent="0.35">
      <c r="A57" s="169"/>
      <c r="B57" s="7"/>
      <c r="C57" s="12"/>
      <c r="D57" s="12"/>
      <c r="E57" s="12"/>
      <c r="F57" s="13"/>
      <c r="G57" s="14"/>
      <c r="H57" s="13"/>
      <c r="I57" s="13"/>
      <c r="J57" s="13" t="s">
        <v>387</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782</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783</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784</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785</v>
      </c>
      <c r="K61" s="244">
        <v>0</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786</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787</v>
      </c>
      <c r="K63" s="244">
        <v>0</v>
      </c>
      <c r="L63" s="244">
        <v>0</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788</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789</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t="b">
        <f>OR(ISNA(VLOOKUP(G56,Index_Table_Names,1,FALSE)),G56="")</f>
        <v>1</v>
      </c>
      <c r="E66" s="17"/>
      <c r="F66" s="13"/>
      <c r="G66" s="13"/>
      <c r="H66" s="75"/>
      <c r="I66" s="13"/>
      <c r="J66" s="13"/>
      <c r="K66" s="13" t="s">
        <v>923</v>
      </c>
      <c r="L66" s="13"/>
      <c r="M66" s="13"/>
      <c r="N66" s="13"/>
      <c r="O66" s="13"/>
      <c r="P66" s="13"/>
      <c r="Q66" s="13"/>
      <c r="R66" s="13"/>
      <c r="S66" s="15"/>
      <c r="T66" s="110"/>
      <c r="U66" s="109"/>
      <c r="V66" s="109"/>
      <c r="W66" s="16"/>
      <c r="X66" s="8"/>
    </row>
    <row r="67" spans="1:24" outlineLevel="1" x14ac:dyDescent="0.35">
      <c r="A67" s="169"/>
      <c r="B67" s="7"/>
      <c r="C67" s="17"/>
      <c r="D67" s="12" t="e">
        <f>(D56&lt;&gt;#REF!)</f>
        <v>#REF!</v>
      </c>
      <c r="E67" s="17"/>
      <c r="F67" s="13"/>
      <c r="G67" s="45"/>
      <c r="H67" s="75"/>
      <c r="I67" s="13"/>
      <c r="J67" s="13"/>
      <c r="K67" s="13"/>
      <c r="L67" s="13"/>
      <c r="M67" s="13"/>
      <c r="N67" s="13"/>
      <c r="O67" s="13"/>
      <c r="P67" s="13"/>
      <c r="Q67" s="13"/>
      <c r="R67" s="13"/>
      <c r="S67" s="15"/>
      <c r="T67" s="110"/>
      <c r="U67" s="109"/>
      <c r="V67" s="109"/>
      <c r="W67" s="16"/>
      <c r="X67" s="8"/>
    </row>
    <row r="68" spans="1:24" outlineLevel="1" x14ac:dyDescent="0.35">
      <c r="A68" s="169"/>
      <c r="B68" s="7"/>
      <c r="C68" s="17"/>
      <c r="D68" s="12"/>
      <c r="E68" s="17"/>
      <c r="F68" s="13"/>
      <c r="G68" s="21"/>
      <c r="H68" s="75"/>
      <c r="I68" s="13"/>
      <c r="J68" s="75"/>
      <c r="K68" s="13"/>
      <c r="L68" s="13"/>
      <c r="M68" s="13"/>
      <c r="N68" s="13"/>
      <c r="O68" s="13"/>
      <c r="P68" s="13"/>
      <c r="Q68" s="13"/>
      <c r="R68" s="13"/>
      <c r="S68" s="15"/>
      <c r="T68" s="110"/>
      <c r="U68" s="109"/>
      <c r="V68" s="109"/>
      <c r="W68" s="16"/>
      <c r="X68" s="8"/>
    </row>
    <row r="69" spans="1:24" x14ac:dyDescent="0.35">
      <c r="A69" s="169"/>
      <c r="B69" s="7"/>
      <c r="C69" s="17"/>
      <c r="D69" s="17"/>
      <c r="E69" s="17"/>
      <c r="F69" s="17"/>
      <c r="G69" s="143" t="s">
        <v>920</v>
      </c>
      <c r="H69" s="17"/>
      <c r="I69" s="17"/>
      <c r="J69" s="23" t="s">
        <v>743</v>
      </c>
      <c r="K69" s="23" t="s">
        <v>372</v>
      </c>
      <c r="L69" s="23" t="s">
        <v>132</v>
      </c>
      <c r="M69" s="23" t="s">
        <v>133</v>
      </c>
      <c r="N69" s="23" t="s">
        <v>134</v>
      </c>
      <c r="O69" s="23" t="s">
        <v>135</v>
      </c>
      <c r="P69" s="23" t="s">
        <v>136</v>
      </c>
      <c r="Q69" s="23" t="s">
        <v>137</v>
      </c>
      <c r="R69" s="23" t="s">
        <v>138</v>
      </c>
      <c r="S69" s="23" t="s">
        <v>139</v>
      </c>
      <c r="T69" s="23" t="s">
        <v>140</v>
      </c>
      <c r="U69" s="23"/>
      <c r="V69" s="22"/>
      <c r="W69" s="16"/>
      <c r="X69" s="8"/>
    </row>
    <row r="70" spans="1:24" outlineLevel="1" x14ac:dyDescent="0.35">
      <c r="A70" s="169"/>
      <c r="B70" s="7"/>
      <c r="C70" s="17"/>
      <c r="D70" s="17"/>
      <c r="E70" s="17"/>
      <c r="F70" s="17"/>
      <c r="G70" s="22"/>
      <c r="H70" s="17"/>
      <c r="I70" s="17"/>
      <c r="J70" s="23"/>
      <c r="K70" s="23" t="s">
        <v>922</v>
      </c>
      <c r="L70" s="23" t="s">
        <v>922</v>
      </c>
      <c r="M70" s="23" t="s">
        <v>922</v>
      </c>
      <c r="N70" s="23" t="s">
        <v>922</v>
      </c>
      <c r="O70" s="23" t="s">
        <v>922</v>
      </c>
      <c r="P70" s="23" t="s">
        <v>922</v>
      </c>
      <c r="Q70" s="23" t="s">
        <v>922</v>
      </c>
      <c r="R70" s="23" t="s">
        <v>922</v>
      </c>
      <c r="S70" s="23" t="s">
        <v>922</v>
      </c>
      <c r="T70" s="23" t="s">
        <v>922</v>
      </c>
      <c r="U70" s="23"/>
      <c r="V70" s="22"/>
      <c r="W70" s="16"/>
      <c r="X70" s="8"/>
    </row>
    <row r="71" spans="1:24" outlineLevel="1" x14ac:dyDescent="0.35">
      <c r="A71" s="169"/>
      <c r="B71" s="7"/>
      <c r="C71" s="17"/>
      <c r="D71" s="17"/>
      <c r="E71" s="17"/>
      <c r="F71" s="26"/>
      <c r="G71" s="655" t="str">
        <f t="shared" ref="G71:G87" si="0">G21</f>
        <v>b</v>
      </c>
      <c r="H71" s="244">
        <v>1</v>
      </c>
      <c r="J71" s="13" t="s">
        <v>810</v>
      </c>
      <c r="K71" s="611">
        <v>8</v>
      </c>
      <c r="L71" s="611">
        <v>25</v>
      </c>
      <c r="M71" s="611">
        <v>30</v>
      </c>
      <c r="N71" s="611">
        <v>30</v>
      </c>
      <c r="O71" s="611">
        <v>30</v>
      </c>
      <c r="P71" s="611">
        <v>30</v>
      </c>
      <c r="Q71" s="611">
        <v>30</v>
      </c>
      <c r="R71" s="611">
        <v>30</v>
      </c>
      <c r="S71" s="611">
        <v>30</v>
      </c>
      <c r="T71" s="611">
        <v>30</v>
      </c>
      <c r="U71" s="28"/>
      <c r="V71" s="30"/>
      <c r="W71" s="16"/>
      <c r="X71" s="8"/>
    </row>
    <row r="72" spans="1:24" outlineLevel="1" x14ac:dyDescent="0.35">
      <c r="A72" s="169"/>
      <c r="B72" s="7"/>
      <c r="C72" s="17"/>
      <c r="D72" s="17"/>
      <c r="E72" s="17"/>
      <c r="F72" s="26"/>
      <c r="G72" s="655" t="str">
        <f t="shared" si="0"/>
        <v>bd</v>
      </c>
      <c r="H72" s="244">
        <v>1</v>
      </c>
      <c r="J72" s="13" t="s">
        <v>387</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f</v>
      </c>
      <c r="H73" s="244">
        <v>1</v>
      </c>
      <c r="J73" s="13" t="s">
        <v>782</v>
      </c>
      <c r="K73" s="611">
        <v>8</v>
      </c>
      <c r="L73" s="611">
        <v>25</v>
      </c>
      <c r="M73" s="611">
        <v>30</v>
      </c>
      <c r="N73" s="611">
        <v>30</v>
      </c>
      <c r="O73" s="611">
        <v>30</v>
      </c>
      <c r="P73" s="611">
        <v>30</v>
      </c>
      <c r="Q73" s="611">
        <v>30</v>
      </c>
      <c r="R73" s="611">
        <v>30</v>
      </c>
      <c r="S73" s="611">
        <v>30</v>
      </c>
      <c r="T73" s="611">
        <v>30</v>
      </c>
      <c r="U73" s="89"/>
      <c r="V73" s="30"/>
      <c r="W73" s="16"/>
      <c r="X73" s="8"/>
    </row>
    <row r="74" spans="1:24" outlineLevel="1" x14ac:dyDescent="0.35">
      <c r="A74" s="169"/>
      <c r="B74" s="7"/>
      <c r="C74" s="17"/>
      <c r="D74" s="17"/>
      <c r="E74" s="17"/>
      <c r="F74" s="26"/>
      <c r="G74" s="655" t="str">
        <f t="shared" si="0"/>
        <v>h</v>
      </c>
      <c r="H74" s="244">
        <v>1</v>
      </c>
      <c r="J74" s="13" t="s">
        <v>783</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i</v>
      </c>
      <c r="H75" s="244">
        <v>1</v>
      </c>
      <c r="J75" s="13" t="s">
        <v>784</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k</v>
      </c>
      <c r="H76" s="244">
        <v>1</v>
      </c>
      <c r="J76" s="13" t="s">
        <v>785</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l</v>
      </c>
      <c r="H77" s="244">
        <v>1</v>
      </c>
      <c r="J77" s="13" t="s">
        <v>786</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o</v>
      </c>
      <c r="H78" s="244">
        <v>1</v>
      </c>
      <c r="J78" s="13" t="s">
        <v>787</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od</v>
      </c>
      <c r="H79" s="244">
        <v>1</v>
      </c>
      <c r="J79" s="13" t="s">
        <v>788</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of</v>
      </c>
      <c r="H80" s="244">
        <v>1</v>
      </c>
      <c r="J80" s="13" t="s">
        <v>789</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r</v>
      </c>
      <c r="H81" s="244">
        <v>1</v>
      </c>
      <c r="U81" s="89"/>
      <c r="V81" s="30"/>
      <c r="W81" s="16"/>
      <c r="X81" s="8"/>
    </row>
    <row r="82" spans="1:24" outlineLevel="1" x14ac:dyDescent="0.35">
      <c r="A82" s="169"/>
      <c r="B82" s="7"/>
      <c r="C82" s="17"/>
      <c r="D82" s="17"/>
      <c r="E82" s="17"/>
      <c r="F82" s="26"/>
      <c r="G82" s="655" t="str">
        <f t="shared" si="0"/>
        <v>rd</v>
      </c>
      <c r="H82" s="244">
        <v>1</v>
      </c>
      <c r="U82" s="89"/>
      <c r="V82" s="30"/>
      <c r="W82" s="16"/>
      <c r="X82" s="8"/>
    </row>
    <row r="83" spans="1:24" outlineLevel="1" x14ac:dyDescent="0.35">
      <c r="A83" s="169"/>
      <c r="B83" s="7"/>
      <c r="C83" s="17"/>
      <c r="D83" s="17"/>
      <c r="E83" s="17"/>
      <c r="F83" s="26"/>
      <c r="G83" s="655" t="str">
        <f t="shared" si="0"/>
        <v>v</v>
      </c>
      <c r="H83" s="244">
        <v>1</v>
      </c>
      <c r="U83" s="89"/>
      <c r="V83" s="30"/>
      <c r="W83" s="16"/>
      <c r="X83" s="8"/>
    </row>
    <row r="84" spans="1:24" outlineLevel="1" x14ac:dyDescent="0.35">
      <c r="A84" s="169"/>
      <c r="B84" s="7"/>
      <c r="C84" s="17"/>
      <c r="D84" s="17"/>
      <c r="E84" s="17"/>
      <c r="F84" s="26"/>
      <c r="G84" s="655" t="str">
        <f t="shared" si="0"/>
        <v>w</v>
      </c>
      <c r="H84" s="244">
        <v>1</v>
      </c>
      <c r="U84" s="89"/>
      <c r="V84" s="30"/>
      <c r="W84" s="16"/>
      <c r="X84" s="8"/>
    </row>
    <row r="85" spans="1:24" outlineLevel="1" x14ac:dyDescent="0.35">
      <c r="A85" s="169"/>
      <c r="B85" s="7"/>
      <c r="C85" s="17"/>
      <c r="D85" s="17"/>
      <c r="E85" s="17"/>
      <c r="F85" s="26"/>
      <c r="G85" s="655" t="str">
        <f t="shared" si="0"/>
        <v>wd</v>
      </c>
      <c r="H85" s="244">
        <v>1</v>
      </c>
      <c r="U85" s="89"/>
      <c r="V85" s="30"/>
      <c r="W85" s="16"/>
      <c r="X85" s="8"/>
    </row>
    <row r="86" spans="1:24" outlineLevel="1" x14ac:dyDescent="0.35">
      <c r="A86" s="169"/>
      <c r="B86" s="7"/>
      <c r="C86" s="17"/>
      <c r="D86" s="17"/>
      <c r="E86" s="17"/>
      <c r="F86" s="26"/>
      <c r="G86" s="655" t="str">
        <f t="shared" si="0"/>
        <v>z</v>
      </c>
      <c r="H86" s="244">
        <v>1</v>
      </c>
      <c r="U86" s="89"/>
      <c r="V86" s="30"/>
      <c r="W86" s="16"/>
      <c r="X86" s="8"/>
    </row>
    <row r="87" spans="1:24" outlineLevel="1" x14ac:dyDescent="0.35">
      <c r="A87" s="169"/>
      <c r="B87" s="7"/>
      <c r="C87" s="17"/>
      <c r="D87" s="17"/>
      <c r="E87" s="17"/>
      <c r="F87" s="26"/>
      <c r="G87" s="655" t="str">
        <f t="shared" si="0"/>
        <v>zd</v>
      </c>
      <c r="H87" s="244">
        <v>1</v>
      </c>
      <c r="U87" s="89"/>
      <c r="V87" s="30"/>
      <c r="W87" s="16"/>
      <c r="X87" s="8"/>
    </row>
    <row r="88" spans="1:24" outlineLevel="1" x14ac:dyDescent="0.35">
      <c r="A88" s="169"/>
      <c r="B88" s="7"/>
      <c r="C88" s="17"/>
      <c r="D88" s="17"/>
      <c r="E88" s="17"/>
      <c r="F88" s="26"/>
      <c r="G88" s="91"/>
      <c r="H88" s="26"/>
      <c r="I88" s="605"/>
      <c r="J88" s="26"/>
      <c r="K88" s="607"/>
      <c r="L88" s="607"/>
      <c r="M88" s="607"/>
      <c r="N88" s="607"/>
      <c r="O88" s="607"/>
      <c r="P88" s="607"/>
      <c r="Q88" s="89"/>
      <c r="R88" s="89"/>
      <c r="S88" s="89"/>
      <c r="T88" s="89"/>
      <c r="U88" s="89"/>
      <c r="V88" s="30"/>
      <c r="W88" s="16"/>
      <c r="X88" s="8"/>
    </row>
    <row r="89" spans="1:24" x14ac:dyDescent="0.35">
      <c r="A89" s="169"/>
      <c r="B89" s="7"/>
      <c r="C89" s="17"/>
      <c r="D89" s="17"/>
      <c r="E89" s="17"/>
      <c r="F89" s="17"/>
      <c r="G89" s="143" t="s">
        <v>921</v>
      </c>
      <c r="H89" s="17"/>
      <c r="I89" s="17"/>
      <c r="J89" s="23"/>
      <c r="K89" s="23" t="s">
        <v>365</v>
      </c>
      <c r="L89" s="23" t="s">
        <v>366</v>
      </c>
      <c r="M89" s="23" t="s">
        <v>368</v>
      </c>
      <c r="N89" s="23" t="s">
        <v>369</v>
      </c>
      <c r="O89" s="23" t="s">
        <v>370</v>
      </c>
      <c r="P89" s="23" t="s">
        <v>371</v>
      </c>
      <c r="Q89" s="23" t="s">
        <v>875</v>
      </c>
      <c r="R89" s="23" t="s">
        <v>876</v>
      </c>
      <c r="S89" s="23" t="s">
        <v>1116</v>
      </c>
      <c r="T89" s="23"/>
      <c r="U89" s="23"/>
      <c r="V89" s="22"/>
      <c r="W89" s="16"/>
      <c r="X89" s="8"/>
    </row>
    <row r="90" spans="1:24" outlineLevel="1" x14ac:dyDescent="0.35">
      <c r="A90" s="169"/>
      <c r="B90" s="7"/>
      <c r="C90" s="17"/>
      <c r="D90" s="17"/>
      <c r="E90" s="17"/>
      <c r="F90" s="26"/>
      <c r="G90" s="26"/>
      <c r="H90" s="26"/>
      <c r="I90" s="655" t="str">
        <f t="shared" ref="I90:I106" si="1">G71</f>
        <v>b</v>
      </c>
      <c r="J90" s="604"/>
      <c r="K90" s="233">
        <v>0</v>
      </c>
      <c r="L90" s="233">
        <v>0.7</v>
      </c>
      <c r="M90" s="233">
        <v>0.9</v>
      </c>
      <c r="N90" s="233">
        <v>1</v>
      </c>
      <c r="O90" s="233">
        <v>1</v>
      </c>
      <c r="P90" s="233">
        <v>1</v>
      </c>
      <c r="Q90" s="233">
        <v>1</v>
      </c>
      <c r="R90" s="233">
        <v>1</v>
      </c>
      <c r="S90" s="233">
        <v>1</v>
      </c>
      <c r="T90" s="28"/>
      <c r="U90" s="28"/>
      <c r="V90" s="30"/>
      <c r="W90" s="16"/>
      <c r="X90" s="8"/>
    </row>
    <row r="91" spans="1:24" outlineLevel="1" x14ac:dyDescent="0.35">
      <c r="A91" s="169"/>
      <c r="B91" s="7"/>
      <c r="C91" s="17"/>
      <c r="D91" s="17"/>
      <c r="E91" s="17"/>
      <c r="F91" s="26"/>
      <c r="G91" s="26"/>
      <c r="H91" s="26"/>
      <c r="I91" s="655" t="str">
        <f t="shared" si="1"/>
        <v>bd</v>
      </c>
      <c r="J91" s="604"/>
      <c r="K91" s="233">
        <v>0</v>
      </c>
      <c r="L91" s="233">
        <v>0.7</v>
      </c>
      <c r="M91" s="233">
        <v>0.9</v>
      </c>
      <c r="N91" s="233">
        <v>1</v>
      </c>
      <c r="O91" s="233">
        <v>1</v>
      </c>
      <c r="P91" s="233">
        <v>1</v>
      </c>
      <c r="Q91" s="233">
        <v>1</v>
      </c>
      <c r="R91" s="233">
        <v>1</v>
      </c>
      <c r="S91" s="233">
        <v>1</v>
      </c>
      <c r="T91" s="28"/>
      <c r="U91" s="28"/>
      <c r="V91" s="30"/>
      <c r="W91" s="16"/>
      <c r="X91" s="8"/>
    </row>
    <row r="92" spans="1:24" outlineLevel="1" x14ac:dyDescent="0.35">
      <c r="A92" s="169"/>
      <c r="B92" s="7"/>
      <c r="C92" s="17"/>
      <c r="D92" s="17"/>
      <c r="E92" s="17"/>
      <c r="F92" s="26"/>
      <c r="G92" s="91"/>
      <c r="H92" s="91"/>
      <c r="I92" s="655" t="str">
        <f t="shared" si="1"/>
        <v>f</v>
      </c>
      <c r="J92" s="604"/>
      <c r="K92" s="233">
        <v>0</v>
      </c>
      <c r="L92" s="233">
        <v>0.7</v>
      </c>
      <c r="M92" s="233">
        <v>0.9</v>
      </c>
      <c r="N92" s="233">
        <v>1</v>
      </c>
      <c r="O92" s="233">
        <v>1</v>
      </c>
      <c r="P92" s="233">
        <v>1</v>
      </c>
      <c r="Q92" s="233">
        <v>1</v>
      </c>
      <c r="R92" s="233">
        <v>1</v>
      </c>
      <c r="S92" s="233">
        <v>1</v>
      </c>
      <c r="T92" s="89"/>
      <c r="U92" s="89"/>
      <c r="V92" s="30"/>
      <c r="W92" s="16"/>
      <c r="X92" s="8"/>
    </row>
    <row r="93" spans="1:24" outlineLevel="1" x14ac:dyDescent="0.35">
      <c r="A93" s="169"/>
      <c r="B93" s="7"/>
      <c r="C93" s="17"/>
      <c r="D93" s="17"/>
      <c r="E93" s="17"/>
      <c r="F93" s="26"/>
      <c r="G93" s="91"/>
      <c r="H93" s="91"/>
      <c r="I93" s="655" t="str">
        <f t="shared" si="1"/>
        <v>h</v>
      </c>
      <c r="J93" s="604"/>
      <c r="K93" s="233">
        <v>0</v>
      </c>
      <c r="L93" s="233">
        <v>0.7</v>
      </c>
      <c r="M93" s="233">
        <v>0.9</v>
      </c>
      <c r="N93" s="233">
        <v>1</v>
      </c>
      <c r="O93" s="233">
        <v>1</v>
      </c>
      <c r="P93" s="233">
        <v>1</v>
      </c>
      <c r="Q93" s="233">
        <v>1</v>
      </c>
      <c r="R93" s="233">
        <v>1</v>
      </c>
      <c r="S93" s="233">
        <v>1</v>
      </c>
      <c r="T93" s="89"/>
      <c r="U93" s="89"/>
      <c r="V93" s="30"/>
      <c r="W93" s="16"/>
      <c r="X93" s="8"/>
    </row>
    <row r="94" spans="1:24" outlineLevel="1" x14ac:dyDescent="0.35">
      <c r="A94" s="169"/>
      <c r="B94" s="7"/>
      <c r="C94" s="17"/>
      <c r="D94" s="17"/>
      <c r="E94" s="17"/>
      <c r="F94" s="26"/>
      <c r="G94" s="91"/>
      <c r="H94" s="91"/>
      <c r="I94" s="655" t="str">
        <f t="shared" si="1"/>
        <v>i</v>
      </c>
      <c r="J94" s="606"/>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k</v>
      </c>
      <c r="J95" s="606"/>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l</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o</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od</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si="1"/>
        <v>of</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si="1"/>
        <v>r</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1"/>
        <v>rd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1"/>
        <v>v</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1"/>
        <v>w</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1"/>
        <v>wd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1"/>
        <v>z</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1"/>
        <v>zd</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36"/>
      <c r="G107" s="37"/>
      <c r="H107" s="37"/>
      <c r="I107" s="37"/>
      <c r="J107" s="38"/>
      <c r="K107" s="38"/>
      <c r="L107" s="38"/>
      <c r="M107" s="38"/>
      <c r="N107" s="38"/>
      <c r="O107" s="38"/>
      <c r="P107" s="38"/>
      <c r="Q107" s="38"/>
      <c r="R107" s="38"/>
      <c r="S107" s="38"/>
      <c r="T107" s="38"/>
      <c r="U107" s="38"/>
      <c r="V107" s="30"/>
      <c r="W107" s="16"/>
      <c r="X107" s="8"/>
    </row>
    <row r="108" spans="1:24" outlineLevel="1" x14ac:dyDescent="0.35">
      <c r="A108" s="169"/>
      <c r="B108" s="7"/>
      <c r="C108" s="39"/>
      <c r="D108" s="39"/>
      <c r="E108" s="39"/>
      <c r="F108" s="39"/>
      <c r="G108" s="40" t="str">
        <f>G46</f>
        <v>GRAZING CROPS - ESTIMATED GROWTH RATE &amp; CONSUMPTION</v>
      </c>
      <c r="H108" s="39"/>
      <c r="I108" s="39"/>
      <c r="J108" s="39"/>
      <c r="K108" s="39"/>
      <c r="L108" s="39"/>
      <c r="M108" s="39"/>
      <c r="N108" s="39"/>
      <c r="O108" s="39"/>
      <c r="P108" s="39"/>
      <c r="Q108" s="39"/>
      <c r="R108" s="39"/>
      <c r="S108" s="39"/>
      <c r="T108" s="94"/>
      <c r="U108" s="94"/>
      <c r="V108" s="94"/>
      <c r="W108" s="41" t="s">
        <v>118</v>
      </c>
      <c r="X108" s="8"/>
    </row>
    <row r="109" spans="1:24" outlineLevel="1" x14ac:dyDescent="0.35">
      <c r="A109" s="169"/>
      <c r="B109" s="7"/>
      <c r="C109" s="7"/>
      <c r="D109" s="7"/>
      <c r="E109" s="7"/>
      <c r="F109" s="8"/>
      <c r="G109" s="8"/>
      <c r="H109" s="8"/>
      <c r="I109" s="8"/>
      <c r="J109" s="8"/>
      <c r="K109" s="8"/>
      <c r="L109" s="8"/>
      <c r="M109" s="8"/>
      <c r="N109" s="8"/>
      <c r="O109" s="8"/>
      <c r="P109" s="8"/>
      <c r="Q109" s="8"/>
      <c r="R109" s="8"/>
      <c r="S109" s="8"/>
      <c r="T109" s="8"/>
      <c r="U109" s="8"/>
      <c r="V109" s="8"/>
      <c r="W109" s="8"/>
      <c r="X109" s="8"/>
    </row>
    <row r="110" spans="1:24" ht="4.5" customHeight="1" thickBot="1" x14ac:dyDescent="0.4">
      <c r="A110" s="169"/>
      <c r="B110" s="7"/>
      <c r="C110" s="7"/>
      <c r="D110" s="7"/>
      <c r="E110" s="7"/>
      <c r="F110" s="7"/>
      <c r="G110" s="7"/>
      <c r="H110" s="7"/>
      <c r="I110" s="7"/>
      <c r="J110" s="7"/>
      <c r="K110" s="7"/>
      <c r="L110" s="7"/>
      <c r="M110" s="7"/>
      <c r="N110" s="7"/>
      <c r="O110" s="7"/>
      <c r="P110" s="7"/>
      <c r="Q110" s="7"/>
      <c r="R110" s="7"/>
      <c r="S110" s="7"/>
      <c r="T110" s="7"/>
      <c r="U110" s="7"/>
      <c r="V110" s="7"/>
      <c r="W110" s="7"/>
      <c r="X110" s="8"/>
    </row>
    <row r="111" spans="1:24" ht="4.5" customHeight="1" x14ac:dyDescent="0.35">
      <c r="A111" s="169"/>
      <c r="B111" s="7"/>
      <c r="C111" s="9" t="s">
        <v>0</v>
      </c>
      <c r="D111" s="9">
        <f>SUM(F142:V161)</f>
        <v>1.7000000000000004</v>
      </c>
      <c r="E111" s="9"/>
      <c r="F111" s="9"/>
      <c r="G111" s="9"/>
      <c r="H111" s="9"/>
      <c r="I111" s="9"/>
      <c r="J111" s="9"/>
      <c r="K111" s="10"/>
      <c r="L111" s="10"/>
      <c r="M111" s="10"/>
      <c r="N111" s="10"/>
      <c r="O111" s="10"/>
      <c r="P111" s="10"/>
      <c r="Q111" s="10"/>
      <c r="R111" s="10"/>
      <c r="S111" s="10"/>
      <c r="T111" s="10"/>
      <c r="U111" s="10"/>
      <c r="V111" s="10"/>
      <c r="W111" s="11"/>
      <c r="X111" s="8"/>
    </row>
    <row r="112" spans="1:24" x14ac:dyDescent="0.35">
      <c r="A112" s="169"/>
      <c r="B112" s="7"/>
      <c r="C112" s="12"/>
      <c r="D112" s="12">
        <v>2167.88</v>
      </c>
      <c r="E112" s="12" t="s">
        <v>1</v>
      </c>
      <c r="F112" s="13"/>
      <c r="G112" s="14" t="s">
        <v>916</v>
      </c>
      <c r="H112" s="13"/>
      <c r="I112" s="13"/>
      <c r="J112" s="13"/>
      <c r="K112" s="13"/>
      <c r="L112" s="13"/>
      <c r="M112" s="13"/>
      <c r="N112" s="13"/>
      <c r="O112" s="13"/>
      <c r="P112" s="13"/>
      <c r="Q112" s="13"/>
      <c r="R112" s="13"/>
      <c r="S112" s="15"/>
      <c r="T112" s="75"/>
      <c r="U112" s="109"/>
      <c r="V112" s="109"/>
      <c r="W112" s="16"/>
      <c r="X112" s="8"/>
    </row>
    <row r="113" spans="1:24" outlineLevel="1" x14ac:dyDescent="0.35">
      <c r="A113" s="169"/>
      <c r="B113" s="7"/>
      <c r="C113" s="12"/>
      <c r="D113" s="12" t="b">
        <f>OR(ISNA(VLOOKUP(G112,Index_Table_Names,1,FALSE)),G112="")</f>
        <v>0</v>
      </c>
      <c r="E113" s="17"/>
      <c r="F113" s="13"/>
      <c r="G113" s="13"/>
      <c r="H113" s="75"/>
      <c r="I113" s="13"/>
      <c r="J113" s="13"/>
      <c r="K113" s="13"/>
      <c r="L113" s="13"/>
      <c r="M113" s="13"/>
      <c r="N113" s="13"/>
      <c r="O113" s="13"/>
      <c r="P113" s="13"/>
      <c r="Q113" s="13"/>
      <c r="R113" s="13"/>
      <c r="S113" s="15"/>
      <c r="T113" s="110"/>
      <c r="U113" s="109"/>
      <c r="V113" s="109"/>
      <c r="W113" s="16"/>
      <c r="X113" s="8"/>
    </row>
    <row r="114" spans="1:24" outlineLevel="1" x14ac:dyDescent="0.35">
      <c r="A114" s="169"/>
      <c r="B114" s="7"/>
      <c r="C114" s="17"/>
      <c r="D114" s="12" t="b">
        <f>(D112&lt;&gt;D111)</f>
        <v>1</v>
      </c>
      <c r="E114" s="17"/>
      <c r="F114" s="13"/>
      <c r="G114" s="45">
        <v>37780.587162384261</v>
      </c>
      <c r="H114" s="75"/>
      <c r="I114" s="13"/>
      <c r="J114" s="13"/>
      <c r="K114" s="13"/>
      <c r="L114" s="13"/>
      <c r="M114" s="13"/>
      <c r="N114" s="13"/>
      <c r="O114" s="13"/>
      <c r="P114" s="13"/>
      <c r="Q114" s="13"/>
      <c r="R114" s="13"/>
      <c r="S114" s="15"/>
      <c r="T114" s="110"/>
      <c r="U114" s="109"/>
      <c r="V114" s="109"/>
      <c r="W114" s="16"/>
      <c r="X114" s="8"/>
    </row>
    <row r="115" spans="1:24" outlineLevel="1" x14ac:dyDescent="0.35">
      <c r="A115" s="169"/>
      <c r="B115" s="7"/>
      <c r="C115" s="17"/>
      <c r="D115" s="12"/>
      <c r="E115" s="17"/>
      <c r="F115" s="13"/>
      <c r="G115" s="21"/>
      <c r="H115" s="75"/>
      <c r="I115" s="13"/>
      <c r="J115" s="75"/>
      <c r="K115" s="13"/>
      <c r="L115" s="13"/>
      <c r="M115" s="13"/>
      <c r="N115" s="13"/>
      <c r="O115" s="13"/>
      <c r="P115" s="13"/>
      <c r="Q115" s="13"/>
      <c r="R115" s="13"/>
      <c r="S115" s="15"/>
      <c r="T115" s="110"/>
      <c r="U115" s="109"/>
      <c r="V115" s="109"/>
      <c r="W115" s="16"/>
      <c r="X115" s="8"/>
    </row>
    <row r="116" spans="1:24" outlineLevel="1" x14ac:dyDescent="0.35">
      <c r="A116" s="169"/>
      <c r="B116" s="7"/>
      <c r="C116" s="17"/>
      <c r="D116" s="17"/>
      <c r="E116" s="17"/>
      <c r="F116" s="17"/>
      <c r="G116" s="143"/>
      <c r="H116" s="17"/>
      <c r="I116" s="17"/>
      <c r="J116" s="23" t="s">
        <v>743</v>
      </c>
      <c r="K116" s="23" t="s">
        <v>372</v>
      </c>
      <c r="L116" s="23" t="s">
        <v>132</v>
      </c>
      <c r="M116" s="23" t="s">
        <v>133</v>
      </c>
      <c r="N116" s="23" t="s">
        <v>134</v>
      </c>
      <c r="O116" s="23" t="s">
        <v>135</v>
      </c>
      <c r="P116" s="23" t="s">
        <v>136</v>
      </c>
      <c r="Q116" s="23" t="s">
        <v>137</v>
      </c>
      <c r="R116" s="23" t="s">
        <v>138</v>
      </c>
      <c r="S116" s="23" t="s">
        <v>139</v>
      </c>
      <c r="T116" s="23" t="s">
        <v>140</v>
      </c>
      <c r="U116" s="23"/>
      <c r="V116" s="22"/>
      <c r="W116" s="16"/>
      <c r="X116" s="8"/>
    </row>
    <row r="117" spans="1:24" x14ac:dyDescent="0.35">
      <c r="A117" s="169"/>
      <c r="B117" s="7"/>
      <c r="C117" s="17"/>
      <c r="D117" s="17"/>
      <c r="E117" s="17"/>
      <c r="F117" s="17"/>
      <c r="G117" s="46" t="s">
        <v>442</v>
      </c>
      <c r="H117" s="17"/>
      <c r="I117" s="17"/>
      <c r="J117" s="23"/>
      <c r="K117" s="23" t="s">
        <v>442</v>
      </c>
      <c r="L117" s="23" t="s">
        <v>442</v>
      </c>
      <c r="M117" s="23" t="s">
        <v>442</v>
      </c>
      <c r="N117" s="23" t="s">
        <v>442</v>
      </c>
      <c r="O117" s="23" t="s">
        <v>442</v>
      </c>
      <c r="P117" s="23" t="s">
        <v>442</v>
      </c>
      <c r="Q117" s="23" t="s">
        <v>442</v>
      </c>
      <c r="R117" s="23" t="s">
        <v>442</v>
      </c>
      <c r="S117" s="23" t="s">
        <v>442</v>
      </c>
      <c r="T117" s="23" t="s">
        <v>442</v>
      </c>
      <c r="U117" s="23"/>
      <c r="V117" s="22"/>
      <c r="W117" s="16"/>
      <c r="X117" s="8"/>
    </row>
    <row r="118" spans="1:24" outlineLevel="1" x14ac:dyDescent="0.35">
      <c r="A118" s="169"/>
      <c r="B118" s="7"/>
      <c r="C118" s="17"/>
      <c r="D118" s="17"/>
      <c r="E118" s="17"/>
      <c r="F118" s="26"/>
      <c r="G118" s="26"/>
      <c r="H118" s="26"/>
      <c r="I118" s="655" t="str">
        <f>G21</f>
        <v>b</v>
      </c>
      <c r="J118" s="604"/>
      <c r="K118" s="244">
        <v>0.81</v>
      </c>
      <c r="L118" s="244">
        <v>0.81</v>
      </c>
      <c r="M118" s="244">
        <v>0.81</v>
      </c>
      <c r="N118" s="244">
        <v>0.81</v>
      </c>
      <c r="O118" s="244">
        <v>0.81</v>
      </c>
      <c r="P118" s="244">
        <v>0.81</v>
      </c>
      <c r="Q118" s="244">
        <v>0.81</v>
      </c>
      <c r="R118" s="244">
        <v>0.81</v>
      </c>
      <c r="S118" s="244">
        <v>0.81</v>
      </c>
      <c r="T118" s="244">
        <v>0.81</v>
      </c>
      <c r="U118" s="28"/>
      <c r="V118" s="30"/>
      <c r="W118" s="16"/>
      <c r="X118" s="8"/>
    </row>
    <row r="119" spans="1:24" outlineLevel="1" x14ac:dyDescent="0.35">
      <c r="A119" s="169"/>
      <c r="B119" s="7"/>
      <c r="C119" s="17"/>
      <c r="D119" s="17"/>
      <c r="E119" s="17"/>
      <c r="F119" s="26"/>
      <c r="G119" s="91"/>
      <c r="H119" s="91"/>
      <c r="I119" s="655" t="str">
        <f t="shared" ref="I119:I134" si="2">G22</f>
        <v>bd</v>
      </c>
      <c r="J119" s="604"/>
      <c r="K119" s="244">
        <v>0.81</v>
      </c>
      <c r="L119" s="244">
        <v>0.81</v>
      </c>
      <c r="M119" s="244">
        <v>0.81</v>
      </c>
      <c r="N119" s="244">
        <v>0.81</v>
      </c>
      <c r="O119" s="244">
        <v>0.81</v>
      </c>
      <c r="P119" s="244">
        <v>0.81</v>
      </c>
      <c r="Q119" s="244">
        <v>0.81</v>
      </c>
      <c r="R119" s="244">
        <v>0.81</v>
      </c>
      <c r="S119" s="244">
        <v>0.81</v>
      </c>
      <c r="T119" s="244">
        <v>0.81</v>
      </c>
      <c r="U119" s="89"/>
      <c r="V119" s="30"/>
      <c r="W119" s="16"/>
      <c r="X119" s="8"/>
    </row>
    <row r="120" spans="1:24" outlineLevel="1" x14ac:dyDescent="0.35">
      <c r="A120" s="169"/>
      <c r="B120" s="7"/>
      <c r="C120" s="17"/>
      <c r="D120" s="17"/>
      <c r="E120" s="17"/>
      <c r="F120" s="26"/>
      <c r="G120" s="91"/>
      <c r="H120" s="91"/>
      <c r="I120" s="655" t="str">
        <f t="shared" si="2"/>
        <v>f</v>
      </c>
      <c r="J120" s="606"/>
      <c r="K120" s="244">
        <v>0.81</v>
      </c>
      <c r="L120" s="244">
        <v>0.81</v>
      </c>
      <c r="M120" s="244">
        <v>0.81</v>
      </c>
      <c r="N120" s="244">
        <v>0.81</v>
      </c>
      <c r="O120" s="244">
        <v>0.81</v>
      </c>
      <c r="P120" s="244">
        <v>0.81</v>
      </c>
      <c r="Q120" s="244">
        <v>0.81</v>
      </c>
      <c r="R120" s="244">
        <v>0.81</v>
      </c>
      <c r="S120" s="244">
        <v>0.81</v>
      </c>
      <c r="T120" s="244">
        <v>0.81</v>
      </c>
      <c r="U120" s="89"/>
      <c r="V120" s="30"/>
      <c r="W120" s="16"/>
      <c r="X120" s="8"/>
    </row>
    <row r="121" spans="1:24" outlineLevel="1" x14ac:dyDescent="0.35">
      <c r="A121" s="169"/>
      <c r="B121" s="7"/>
      <c r="C121" s="17"/>
      <c r="D121" s="17"/>
      <c r="E121" s="17"/>
      <c r="F121" s="26"/>
      <c r="G121" s="91"/>
      <c r="H121" s="91"/>
      <c r="I121" s="655" t="str">
        <f t="shared" si="2"/>
        <v>h</v>
      </c>
      <c r="J121" s="606"/>
      <c r="K121" s="244">
        <v>0.81</v>
      </c>
      <c r="L121" s="244">
        <v>0.81</v>
      </c>
      <c r="M121" s="244">
        <v>0.81</v>
      </c>
      <c r="N121" s="244">
        <v>0.81</v>
      </c>
      <c r="O121" s="244">
        <v>0.81</v>
      </c>
      <c r="P121" s="244">
        <v>0.81</v>
      </c>
      <c r="Q121" s="244">
        <v>0.81</v>
      </c>
      <c r="R121" s="244">
        <v>0.81</v>
      </c>
      <c r="S121" s="244">
        <v>0.81</v>
      </c>
      <c r="T121" s="244">
        <v>0.81</v>
      </c>
      <c r="U121" s="89"/>
      <c r="V121" s="30"/>
      <c r="W121" s="16"/>
      <c r="X121" s="8"/>
    </row>
    <row r="122" spans="1:24" outlineLevel="1" x14ac:dyDescent="0.35">
      <c r="A122" s="169"/>
      <c r="B122" s="7"/>
      <c r="C122" s="17"/>
      <c r="D122" s="17"/>
      <c r="E122" s="17"/>
      <c r="F122" s="26"/>
      <c r="G122" s="91"/>
      <c r="H122" s="91"/>
      <c r="I122" s="655" t="str">
        <f t="shared" si="2"/>
        <v>i</v>
      </c>
      <c r="J122" s="606"/>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2"/>
        <v>k</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2"/>
        <v>l</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2"/>
        <v>o</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2"/>
        <v>od</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2"/>
        <v>of</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2"/>
        <v>r</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si="2"/>
        <v>rd</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2"/>
        <v>v</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2"/>
        <v>w</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2"/>
        <v>wd</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2"/>
        <v>z</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2"/>
        <v>zd</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17"/>
      <c r="G135" s="17"/>
      <c r="H135" s="17"/>
      <c r="I135" s="17"/>
      <c r="J135" s="17"/>
      <c r="K135" s="17"/>
      <c r="L135" s="17"/>
      <c r="M135" s="17"/>
      <c r="N135" s="17"/>
      <c r="O135" s="17"/>
      <c r="P135" s="17"/>
      <c r="Q135" s="17"/>
      <c r="R135" s="17"/>
      <c r="S135" s="17"/>
      <c r="T135" s="17"/>
      <c r="U135" s="17"/>
      <c r="V135" s="17"/>
      <c r="W135" s="16"/>
      <c r="X135" s="8"/>
    </row>
    <row r="136" spans="1:54" s="107" customFormat="1" ht="13.4" customHeight="1" x14ac:dyDescent="0.35">
      <c r="A136" s="105"/>
      <c r="B136" s="96"/>
      <c r="C136" s="17"/>
      <c r="D136" s="17"/>
      <c r="E136" s="17"/>
      <c r="F136" s="17"/>
      <c r="G136" s="614" t="s">
        <v>925</v>
      </c>
      <c r="H136" s="23"/>
      <c r="I136" s="23"/>
      <c r="J136" s="23"/>
      <c r="K136" s="116"/>
      <c r="L136" s="599"/>
      <c r="M136" s="23"/>
      <c r="N136" s="23"/>
      <c r="O136" s="23"/>
      <c r="P136" s="23"/>
      <c r="Q136" s="23"/>
      <c r="R136" s="23"/>
      <c r="S136" s="23"/>
      <c r="T136" s="23"/>
      <c r="U136" s="23"/>
      <c r="V136" s="23"/>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7" customFormat="1" ht="13.4" customHeight="1" outlineLevel="1" x14ac:dyDescent="0.35">
      <c r="A137" s="105"/>
      <c r="B137" s="96"/>
      <c r="C137" s="17"/>
      <c r="D137" s="17"/>
      <c r="E137" s="17"/>
      <c r="F137" s="13"/>
      <c r="G137" s="150"/>
      <c r="H137" s="151"/>
      <c r="J137" s="123" t="s">
        <v>924</v>
      </c>
      <c r="K137" s="518"/>
      <c r="L137" s="223">
        <v>0.5</v>
      </c>
      <c r="M137" s="87"/>
      <c r="N137" s="87"/>
      <c r="O137" s="87"/>
      <c r="P137" s="87"/>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7" customFormat="1" ht="13.4" customHeight="1" outlineLevel="1" x14ac:dyDescent="0.35">
      <c r="A138" s="105"/>
      <c r="B138" s="96"/>
      <c r="C138" s="17"/>
      <c r="D138" s="17"/>
      <c r="E138" s="17"/>
      <c r="F138" s="13"/>
      <c r="G138" s="15"/>
      <c r="H138" s="150"/>
      <c r="I138" s="616"/>
      <c r="J138" s="616"/>
      <c r="K138" s="617"/>
      <c r="L138" s="617"/>
      <c r="M138" s="616"/>
      <c r="N138" s="616"/>
      <c r="O138" s="616"/>
      <c r="P138" s="616"/>
      <c r="Q138" s="87"/>
      <c r="R138" s="87"/>
      <c r="S138" s="87"/>
      <c r="T138" s="87"/>
      <c r="U138" s="87"/>
      <c r="V138" s="87"/>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7" customFormat="1" ht="13.4" customHeight="1" outlineLevel="1" x14ac:dyDescent="0.35">
      <c r="A139" s="105"/>
      <c r="B139" s="96"/>
      <c r="C139" s="17"/>
      <c r="D139" s="17"/>
      <c r="E139" s="17"/>
      <c r="F139" s="13"/>
      <c r="G139" s="81" t="s">
        <v>739</v>
      </c>
      <c r="H139" s="86"/>
      <c r="I139" s="86"/>
      <c r="J139" s="86"/>
      <c r="K139" s="86"/>
      <c r="L139" s="86"/>
      <c r="M139" s="86"/>
      <c r="N139" s="86"/>
      <c r="O139" s="86"/>
      <c r="P139" s="86"/>
      <c r="Q139" s="92"/>
      <c r="R139" s="92"/>
      <c r="S139" s="92"/>
      <c r="T139" s="92"/>
      <c r="U139" s="92"/>
      <c r="V139" s="92"/>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7" customFormat="1" ht="4.5" customHeight="1" outlineLevel="1" x14ac:dyDescent="0.35">
      <c r="A140" s="105"/>
      <c r="B140" s="96"/>
      <c r="C140" s="12" t="s">
        <v>116</v>
      </c>
      <c r="D140" s="17"/>
      <c r="E140" s="17"/>
      <c r="F140" s="13"/>
      <c r="G140" s="92"/>
      <c r="H140" s="92"/>
      <c r="I140" s="92"/>
      <c r="J140" s="92"/>
      <c r="K140" s="92"/>
      <c r="L140" s="92"/>
      <c r="M140" s="92"/>
      <c r="N140" s="92"/>
      <c r="O140" s="92"/>
      <c r="P140" s="92"/>
      <c r="Q140" s="92"/>
      <c r="R140" s="92"/>
      <c r="S140" s="92"/>
      <c r="T140" s="92"/>
      <c r="U140" s="92"/>
      <c r="V140" s="92"/>
      <c r="W140" s="93"/>
      <c r="X140" s="8"/>
      <c r="AC140"/>
      <c r="AD140"/>
      <c r="AE140"/>
      <c r="AF140"/>
      <c r="AG140"/>
      <c r="AH140"/>
      <c r="AI140"/>
      <c r="AJ140"/>
      <c r="AK140"/>
      <c r="AL140"/>
      <c r="AM140"/>
      <c r="AN140"/>
      <c r="AO140"/>
      <c r="AP140"/>
      <c r="AQ140"/>
      <c r="AR140"/>
      <c r="AS140"/>
      <c r="AT140"/>
      <c r="AU140"/>
      <c r="AV140"/>
      <c r="AW140"/>
      <c r="AX140"/>
      <c r="AY140"/>
      <c r="AZ140"/>
      <c r="BA140"/>
      <c r="BB140"/>
    </row>
    <row r="141" spans="1:54" x14ac:dyDescent="0.35">
      <c r="A141" s="169"/>
      <c r="B141" s="7"/>
      <c r="C141" s="17"/>
      <c r="D141" s="17"/>
      <c r="E141" s="17"/>
      <c r="F141" s="17"/>
      <c r="G141" s="53" t="s">
        <v>929</v>
      </c>
      <c r="H141" s="17"/>
      <c r="I141" s="17"/>
      <c r="J141" s="17"/>
      <c r="K141" s="17"/>
      <c r="L141" s="22"/>
      <c r="M141" s="22"/>
      <c r="N141" s="22"/>
      <c r="O141" s="22"/>
      <c r="P141" s="22"/>
      <c r="Q141" s="22"/>
      <c r="R141" s="22"/>
      <c r="S141" s="22"/>
      <c r="T141" s="22"/>
      <c r="U141" s="22"/>
      <c r="V141" s="22"/>
      <c r="W141" s="16"/>
      <c r="X141" s="8"/>
    </row>
    <row r="142" spans="1:54" outlineLevel="1" x14ac:dyDescent="0.35">
      <c r="A142" s="169"/>
      <c r="B142" s="7"/>
      <c r="C142" s="17"/>
      <c r="D142" s="17"/>
      <c r="E142" s="17"/>
      <c r="F142" s="26"/>
      <c r="G142" s="26"/>
      <c r="H142" s="26"/>
      <c r="I142" s="26"/>
      <c r="J142" s="26"/>
      <c r="K142" s="28"/>
      <c r="L142" s="28"/>
      <c r="M142" s="28"/>
      <c r="N142" s="28"/>
      <c r="O142" s="28"/>
      <c r="P142" s="28"/>
      <c r="Q142" s="28"/>
      <c r="R142" s="28"/>
      <c r="S142" s="28"/>
      <c r="T142" s="28"/>
      <c r="U142" s="28"/>
      <c r="V142" s="30"/>
      <c r="W142" s="16"/>
      <c r="X142" s="8"/>
    </row>
    <row r="143" spans="1:54" outlineLevel="1" x14ac:dyDescent="0.35">
      <c r="A143" s="169"/>
      <c r="B143" s="7"/>
      <c r="C143" s="17"/>
      <c r="D143" s="17"/>
      <c r="E143" s="17"/>
      <c r="F143" s="26"/>
      <c r="G143" s="26"/>
      <c r="H143" s="26"/>
      <c r="I143" s="655" t="str">
        <f>G21</f>
        <v>b</v>
      </c>
      <c r="J143" s="244">
        <v>0.1</v>
      </c>
      <c r="L143" s="28"/>
      <c r="M143" s="28"/>
      <c r="N143" s="28"/>
      <c r="O143" s="28"/>
      <c r="P143" s="28"/>
      <c r="Q143" s="28"/>
      <c r="R143" s="28"/>
      <c r="S143" s="28"/>
      <c r="T143" s="28"/>
      <c r="U143" s="28"/>
      <c r="V143" s="30"/>
      <c r="W143" s="16"/>
      <c r="X143" s="8"/>
    </row>
    <row r="144" spans="1:54" outlineLevel="1" x14ac:dyDescent="0.35">
      <c r="A144" s="169"/>
      <c r="B144" s="7"/>
      <c r="C144" s="17"/>
      <c r="D144" s="17"/>
      <c r="E144" s="17"/>
      <c r="F144" s="26"/>
      <c r="G144" s="91"/>
      <c r="H144" s="91"/>
      <c r="I144" s="655" t="str">
        <f t="shared" ref="I144:I159" si="3">G22</f>
        <v>bd</v>
      </c>
      <c r="J144" s="244">
        <v>0.1</v>
      </c>
      <c r="L144" s="89"/>
      <c r="M144" s="89"/>
      <c r="N144" s="89"/>
      <c r="O144" s="89"/>
      <c r="P144" s="89"/>
      <c r="Q144" s="89"/>
      <c r="R144" s="89"/>
      <c r="S144" s="89"/>
      <c r="T144" s="89"/>
      <c r="U144" s="89"/>
      <c r="V144" s="30"/>
      <c r="W144" s="16"/>
      <c r="X144" s="8"/>
    </row>
    <row r="145" spans="1:24" outlineLevel="1" x14ac:dyDescent="0.35">
      <c r="A145" s="169"/>
      <c r="B145" s="7"/>
      <c r="C145" s="17"/>
      <c r="D145" s="17"/>
      <c r="E145" s="17"/>
      <c r="F145" s="26"/>
      <c r="G145" s="91"/>
      <c r="H145" s="91"/>
      <c r="I145" s="655" t="str">
        <f t="shared" si="3"/>
        <v>f</v>
      </c>
      <c r="J145" s="244">
        <v>0.1</v>
      </c>
      <c r="L145" s="89"/>
      <c r="M145" s="89"/>
      <c r="N145" s="89"/>
      <c r="O145" s="89"/>
      <c r="P145" s="89"/>
      <c r="Q145" s="89"/>
      <c r="R145" s="89"/>
      <c r="S145" s="89"/>
      <c r="T145" s="89"/>
      <c r="U145" s="89"/>
      <c r="V145" s="30"/>
      <c r="W145" s="16"/>
      <c r="X145" s="8"/>
    </row>
    <row r="146" spans="1:24" outlineLevel="1" x14ac:dyDescent="0.35">
      <c r="A146" s="169"/>
      <c r="B146" s="7"/>
      <c r="C146" s="17"/>
      <c r="D146" s="17"/>
      <c r="E146" s="17"/>
      <c r="F146" s="26"/>
      <c r="G146" s="91"/>
      <c r="H146" s="91"/>
      <c r="I146" s="655" t="str">
        <f t="shared" si="3"/>
        <v>h</v>
      </c>
      <c r="J146" s="244">
        <v>0.1</v>
      </c>
      <c r="L146" s="89"/>
      <c r="M146" s="89"/>
      <c r="N146" s="89"/>
      <c r="O146" s="89"/>
      <c r="P146" s="89"/>
      <c r="Q146" s="89"/>
      <c r="R146" s="89"/>
      <c r="S146" s="89"/>
      <c r="T146" s="89"/>
      <c r="U146" s="89"/>
      <c r="V146" s="30"/>
      <c r="W146" s="16"/>
      <c r="X146" s="8"/>
    </row>
    <row r="147" spans="1:24" outlineLevel="1" x14ac:dyDescent="0.35">
      <c r="A147" s="169"/>
      <c r="B147" s="7"/>
      <c r="C147" s="17"/>
      <c r="D147" s="17"/>
      <c r="E147" s="17"/>
      <c r="F147" s="26"/>
      <c r="G147" s="91"/>
      <c r="H147" s="91"/>
      <c r="I147" s="655" t="str">
        <f t="shared" si="3"/>
        <v>i</v>
      </c>
      <c r="J147" s="244">
        <v>0.1</v>
      </c>
      <c r="L147" s="89"/>
      <c r="M147" s="89"/>
      <c r="N147" s="89"/>
      <c r="O147" s="89"/>
      <c r="P147" s="89"/>
      <c r="Q147" s="89"/>
      <c r="R147" s="89"/>
      <c r="S147" s="89"/>
      <c r="T147" s="89"/>
      <c r="U147" s="89"/>
      <c r="V147" s="30"/>
      <c r="W147" s="16"/>
      <c r="X147" s="8"/>
    </row>
    <row r="148" spans="1:24" outlineLevel="1" x14ac:dyDescent="0.35">
      <c r="A148" s="169"/>
      <c r="B148" s="7"/>
      <c r="C148" s="17"/>
      <c r="D148" s="17"/>
      <c r="E148" s="17"/>
      <c r="F148" s="26"/>
      <c r="G148" s="91"/>
      <c r="H148" s="91"/>
      <c r="I148" s="655" t="str">
        <f t="shared" si="3"/>
        <v>k</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3"/>
        <v>l</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3"/>
        <v>o</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3"/>
        <v>od</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3"/>
        <v>of</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3"/>
        <v>r</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3"/>
        <v>rd</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si="3"/>
        <v>v</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3"/>
        <v>w</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3"/>
        <v>wd</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3"/>
        <v>z</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3"/>
        <v>zd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91"/>
      <c r="J160" s="115"/>
      <c r="K160" s="115"/>
      <c r="L160" s="115"/>
      <c r="M160" s="115"/>
      <c r="N160" s="115"/>
      <c r="O160" s="115"/>
      <c r="P160" s="115"/>
      <c r="Q160" s="115"/>
      <c r="R160" s="115"/>
      <c r="S160" s="115"/>
      <c r="T160" s="115"/>
      <c r="U160" s="115"/>
      <c r="V160" s="30"/>
      <c r="W160" s="16"/>
      <c r="X160" s="8"/>
    </row>
    <row r="161" spans="1:24" outlineLevel="1" x14ac:dyDescent="0.35">
      <c r="A161" s="169"/>
      <c r="B161" s="7"/>
      <c r="C161" s="17"/>
      <c r="D161" s="17"/>
      <c r="E161" s="17"/>
      <c r="F161" s="36"/>
      <c r="G161" s="37"/>
      <c r="H161" s="37"/>
      <c r="I161" s="37"/>
      <c r="J161" s="38"/>
      <c r="K161" s="38"/>
      <c r="L161" s="38"/>
      <c r="M161" s="38"/>
      <c r="N161" s="38"/>
      <c r="O161" s="38"/>
      <c r="P161" s="38"/>
      <c r="Q161" s="38"/>
      <c r="R161" s="38"/>
      <c r="S161" s="38"/>
      <c r="T161" s="38"/>
      <c r="U161" s="38"/>
      <c r="V161" s="30"/>
      <c r="W161" s="16"/>
      <c r="X161" s="8"/>
    </row>
    <row r="162" spans="1:24" outlineLevel="1" x14ac:dyDescent="0.35">
      <c r="A162" s="169"/>
      <c r="B162" s="7"/>
      <c r="C162" s="39"/>
      <c r="D162" s="39"/>
      <c r="E162" s="39"/>
      <c r="F162" s="39"/>
      <c r="G162" s="40" t="str">
        <f>G112</f>
        <v>GRAZING CROPS - QUALITY AND WASTAGE</v>
      </c>
      <c r="H162" s="39"/>
      <c r="I162" s="39"/>
      <c r="J162" s="39"/>
      <c r="K162" s="39"/>
      <c r="L162" s="39"/>
      <c r="M162" s="39"/>
      <c r="N162" s="39"/>
      <c r="O162" s="39"/>
      <c r="P162" s="39"/>
      <c r="Q162" s="39"/>
      <c r="R162" s="39"/>
      <c r="S162" s="39"/>
      <c r="T162" s="94"/>
      <c r="U162" s="94"/>
      <c r="V162" s="94"/>
      <c r="W162" s="41" t="s">
        <v>118</v>
      </c>
      <c r="X162" s="8"/>
    </row>
    <row r="163" spans="1:24" outlineLevel="1" x14ac:dyDescent="0.35">
      <c r="A163" s="169"/>
      <c r="B163" s="7"/>
      <c r="C163" s="7"/>
      <c r="D163" s="7"/>
      <c r="E163" s="7"/>
      <c r="F163" s="8"/>
      <c r="G163" s="8"/>
      <c r="H163" s="8"/>
      <c r="I163" s="8"/>
      <c r="J163" s="8"/>
      <c r="K163" s="8"/>
      <c r="L163" s="8"/>
      <c r="M163" s="8"/>
      <c r="N163" s="8"/>
      <c r="O163" s="8"/>
      <c r="P163" s="8"/>
      <c r="Q163" s="8"/>
      <c r="R163" s="8"/>
      <c r="S163" s="8"/>
      <c r="T163" s="8"/>
      <c r="U163" s="8"/>
      <c r="V163" s="8"/>
      <c r="W163" s="8"/>
      <c r="X163" s="8"/>
    </row>
    <row r="164" spans="1:24" ht="4.5" customHeight="1" thickBot="1" x14ac:dyDescent="0.4">
      <c r="A164" s="169"/>
      <c r="B164" s="7"/>
      <c r="C164" s="7"/>
      <c r="D164" s="7"/>
      <c r="E164" s="7"/>
      <c r="F164" s="7"/>
      <c r="G164" s="7"/>
      <c r="H164" s="7"/>
      <c r="I164" s="7"/>
      <c r="J164" s="7"/>
      <c r="K164" s="7"/>
      <c r="L164" s="7"/>
      <c r="M164" s="7"/>
      <c r="N164" s="7"/>
      <c r="O164" s="7"/>
      <c r="P164" s="7"/>
      <c r="Q164" s="7"/>
      <c r="R164" s="7"/>
      <c r="S164" s="7"/>
      <c r="T164" s="7"/>
      <c r="U164" s="7"/>
      <c r="V164" s="7"/>
      <c r="W164" s="7"/>
      <c r="X164" s="7"/>
    </row>
    <row r="165" spans="1:24" ht="4.5" customHeight="1" x14ac:dyDescent="0.35">
      <c r="A165" s="169"/>
      <c r="B165" s="7"/>
      <c r="C165" s="9" t="s">
        <v>0</v>
      </c>
      <c r="D165" s="9" t="e">
        <f>SUM(#REF!)</f>
        <v>#REF!</v>
      </c>
      <c r="E165" s="9"/>
      <c r="F165" s="9"/>
      <c r="G165" s="9"/>
      <c r="H165" s="9"/>
      <c r="I165" s="9"/>
      <c r="J165" s="9"/>
      <c r="K165" s="10"/>
      <c r="L165" s="10"/>
      <c r="M165" s="10"/>
      <c r="N165" s="10"/>
      <c r="O165" s="10"/>
      <c r="P165" s="10"/>
      <c r="Q165" s="10"/>
      <c r="R165" s="10"/>
      <c r="S165" s="10"/>
      <c r="T165" s="10"/>
      <c r="U165" s="10"/>
      <c r="V165" s="10"/>
      <c r="W165" s="11"/>
      <c r="X165" s="8"/>
    </row>
    <row r="166" spans="1:24" x14ac:dyDescent="0.35">
      <c r="A166" s="169"/>
      <c r="B166" s="7"/>
      <c r="C166" s="12"/>
      <c r="D166" s="12">
        <v>0</v>
      </c>
      <c r="E166" s="12" t="s">
        <v>1</v>
      </c>
      <c r="F166" s="13"/>
      <c r="G166" s="14" t="s">
        <v>917</v>
      </c>
      <c r="H166" s="13"/>
      <c r="I166" s="13"/>
      <c r="J166" s="13"/>
      <c r="K166" s="13"/>
      <c r="L166" s="13"/>
      <c r="M166" s="13"/>
      <c r="O166" s="13"/>
      <c r="P166" s="13"/>
      <c r="Q166" s="13"/>
      <c r="R166" s="13"/>
      <c r="S166" s="15"/>
      <c r="T166" s="75"/>
      <c r="U166" s="109"/>
      <c r="V166" s="109"/>
      <c r="W166" s="16"/>
      <c r="X166" s="8"/>
    </row>
    <row r="167" spans="1:24" outlineLevel="1" x14ac:dyDescent="0.35">
      <c r="A167" s="169"/>
      <c r="B167" s="7"/>
      <c r="C167" s="12"/>
      <c r="D167" s="12" t="b">
        <f>OR(ISNA(VLOOKUP(G166,Index_Table_Names,1,FALSE)),G166="")</f>
        <v>0</v>
      </c>
      <c r="E167" s="17"/>
      <c r="F167" s="13"/>
      <c r="G167" s="13" t="s">
        <v>915</v>
      </c>
      <c r="H167" s="75"/>
      <c r="I167" s="13"/>
      <c r="J167" s="13"/>
      <c r="L167" s="13"/>
      <c r="M167" s="13"/>
      <c r="O167" s="13"/>
      <c r="P167" s="13"/>
      <c r="Q167" s="13"/>
      <c r="R167" s="13"/>
      <c r="S167" s="15"/>
      <c r="T167" s="110"/>
      <c r="U167" s="109"/>
      <c r="V167" s="109"/>
      <c r="W167" s="16"/>
      <c r="X167" s="8"/>
    </row>
    <row r="168" spans="1:24" outlineLevel="1" x14ac:dyDescent="0.35">
      <c r="A168" s="169"/>
      <c r="B168" s="7"/>
      <c r="C168" s="17"/>
      <c r="D168" s="12" t="e">
        <f>(D166&lt;&gt;D165)</f>
        <v>#REF!</v>
      </c>
      <c r="E168" s="17"/>
      <c r="F168" s="13"/>
      <c r="G168" s="78">
        <v>37780.587162384261</v>
      </c>
      <c r="H168" s="75"/>
      <c r="I168" s="13"/>
      <c r="J168" s="13"/>
      <c r="K168" s="13"/>
      <c r="L168" s="608"/>
      <c r="O168" s="13"/>
      <c r="P168" s="13"/>
      <c r="Q168" s="13"/>
      <c r="R168" s="13"/>
      <c r="S168" s="15"/>
      <c r="T168" s="110"/>
      <c r="U168" s="109"/>
      <c r="V168" s="109"/>
      <c r="W168" s="16"/>
      <c r="X168" s="8"/>
    </row>
    <row r="169" spans="1:24" outlineLevel="1" x14ac:dyDescent="0.35">
      <c r="A169" s="169"/>
      <c r="B169" s="7"/>
      <c r="C169" s="17"/>
      <c r="D169" s="12"/>
      <c r="E169" s="17"/>
      <c r="F169" s="13"/>
      <c r="G169" s="78"/>
      <c r="H169" s="75"/>
      <c r="I169" s="13"/>
      <c r="J169" s="13"/>
      <c r="K169" s="13"/>
      <c r="L169" s="608"/>
      <c r="O169" s="13"/>
      <c r="P169" s="13"/>
      <c r="Q169" s="13"/>
      <c r="R169" s="13"/>
      <c r="S169" s="15"/>
      <c r="T169" s="110"/>
      <c r="U169" s="109"/>
      <c r="V169" s="109"/>
      <c r="W169" s="16"/>
      <c r="X169" s="8"/>
    </row>
    <row r="170" spans="1:24" x14ac:dyDescent="0.35">
      <c r="A170" s="169"/>
      <c r="B170" s="7"/>
      <c r="C170" s="17"/>
      <c r="D170" s="17"/>
      <c r="E170" s="17"/>
      <c r="F170" s="17"/>
      <c r="G170" s="53" t="s">
        <v>933</v>
      </c>
      <c r="H170" s="17"/>
      <c r="I170" s="17"/>
      <c r="J170" s="17"/>
      <c r="K170" s="17"/>
      <c r="L170" s="22"/>
      <c r="M170" s="22"/>
      <c r="N170" s="22"/>
      <c r="O170" s="22"/>
      <c r="P170" s="22"/>
      <c r="Q170" s="22"/>
      <c r="R170" s="22"/>
      <c r="S170" s="22"/>
      <c r="T170" s="22"/>
      <c r="U170" s="22"/>
      <c r="V170" s="22"/>
      <c r="W170" s="16"/>
      <c r="X170" s="8"/>
    </row>
    <row r="171" spans="1:24" outlineLevel="1" x14ac:dyDescent="0.35">
      <c r="A171" s="169"/>
      <c r="B171" s="7"/>
      <c r="C171" s="17"/>
      <c r="D171" s="17"/>
      <c r="E171" s="17"/>
      <c r="F171" s="17"/>
      <c r="G171" s="53"/>
      <c r="H171" s="17"/>
      <c r="I171" s="17"/>
      <c r="J171" s="17"/>
      <c r="K171" s="23" t="s">
        <v>372</v>
      </c>
      <c r="L171" s="23" t="s">
        <v>132</v>
      </c>
      <c r="M171" s="23" t="s">
        <v>133</v>
      </c>
      <c r="N171" s="23" t="s">
        <v>134</v>
      </c>
      <c r="O171" s="23" t="s">
        <v>135</v>
      </c>
      <c r="P171" s="23" t="s">
        <v>136</v>
      </c>
      <c r="Q171" s="23" t="s">
        <v>137</v>
      </c>
      <c r="R171" s="23" t="s">
        <v>138</v>
      </c>
      <c r="S171" s="23" t="s">
        <v>139</v>
      </c>
      <c r="T171" s="23" t="s">
        <v>140</v>
      </c>
      <c r="U171" s="22"/>
      <c r="V171" s="22"/>
      <c r="W171" s="16"/>
      <c r="X171" s="8"/>
    </row>
    <row r="172" spans="1:24" outlineLevel="1" x14ac:dyDescent="0.35">
      <c r="A172" s="169"/>
      <c r="B172" s="7"/>
      <c r="C172" s="17"/>
      <c r="D172" s="12"/>
      <c r="E172" s="17"/>
      <c r="F172" s="13"/>
      <c r="G172" s="78"/>
      <c r="H172" s="75"/>
      <c r="I172" s="13"/>
      <c r="J172" s="656" t="str">
        <f>G21</f>
        <v>b</v>
      </c>
      <c r="K172" s="613">
        <v>0.35</v>
      </c>
      <c r="L172" s="613">
        <v>0.35</v>
      </c>
      <c r="M172" s="613">
        <v>0.35</v>
      </c>
      <c r="N172" s="613">
        <v>0.35</v>
      </c>
      <c r="O172" s="613">
        <v>0.35</v>
      </c>
      <c r="P172" s="613">
        <v>0.35</v>
      </c>
      <c r="Q172" s="613">
        <v>0.35</v>
      </c>
      <c r="R172" s="613">
        <v>0.35</v>
      </c>
      <c r="S172" s="613">
        <v>0.35</v>
      </c>
      <c r="T172" s="613">
        <v>0.35</v>
      </c>
      <c r="U172" s="109"/>
      <c r="V172" s="109"/>
      <c r="W172" s="16"/>
      <c r="X172" s="8"/>
    </row>
    <row r="173" spans="1:24" outlineLevel="1" x14ac:dyDescent="0.35">
      <c r="A173" s="169"/>
      <c r="B173" s="7"/>
      <c r="C173" s="17"/>
      <c r="D173" s="12"/>
      <c r="E173" s="17"/>
      <c r="F173" s="13"/>
      <c r="G173" s="78"/>
      <c r="H173" s="75"/>
      <c r="I173" s="13"/>
      <c r="J173" s="656" t="str">
        <f t="shared" ref="J173:J188" si="4">G22</f>
        <v>bd</v>
      </c>
      <c r="K173" s="613">
        <v>0.35</v>
      </c>
      <c r="L173" s="613">
        <v>0.35</v>
      </c>
      <c r="M173" s="613">
        <v>0.35</v>
      </c>
      <c r="N173" s="613">
        <v>0.35</v>
      </c>
      <c r="O173" s="613">
        <v>0.35</v>
      </c>
      <c r="P173" s="613">
        <v>0.35</v>
      </c>
      <c r="Q173" s="613">
        <v>0.35</v>
      </c>
      <c r="R173" s="613">
        <v>0.35</v>
      </c>
      <c r="S173" s="613">
        <v>0.35</v>
      </c>
      <c r="T173" s="613">
        <v>0.35</v>
      </c>
      <c r="U173" s="109"/>
      <c r="V173" s="109"/>
      <c r="W173" s="16"/>
      <c r="X173" s="8"/>
    </row>
    <row r="174" spans="1:24" outlineLevel="1" x14ac:dyDescent="0.35">
      <c r="A174" s="169"/>
      <c r="B174" s="7"/>
      <c r="C174" s="17"/>
      <c r="D174" s="12"/>
      <c r="E174" s="17"/>
      <c r="F174" s="13"/>
      <c r="G174" s="78"/>
      <c r="H174" s="75"/>
      <c r="I174" s="13"/>
      <c r="J174" s="656" t="str">
        <f t="shared" si="4"/>
        <v>f</v>
      </c>
      <c r="K174" s="613">
        <v>0.35</v>
      </c>
      <c r="L174" s="613">
        <v>0.35</v>
      </c>
      <c r="M174" s="613">
        <v>0.35</v>
      </c>
      <c r="N174" s="613">
        <v>0.35</v>
      </c>
      <c r="O174" s="613">
        <v>0.35</v>
      </c>
      <c r="P174" s="613">
        <v>0.35</v>
      </c>
      <c r="Q174" s="613">
        <v>0.35</v>
      </c>
      <c r="R174" s="613">
        <v>0.35</v>
      </c>
      <c r="S174" s="613">
        <v>0.35</v>
      </c>
      <c r="T174" s="613">
        <v>0.35</v>
      </c>
      <c r="U174" s="109"/>
      <c r="V174" s="109"/>
      <c r="W174" s="16"/>
      <c r="X174" s="8"/>
    </row>
    <row r="175" spans="1:24" outlineLevel="1" x14ac:dyDescent="0.35">
      <c r="A175" s="169"/>
      <c r="B175" s="7"/>
      <c r="C175" s="17"/>
      <c r="D175" s="12"/>
      <c r="E175" s="17"/>
      <c r="F175" s="13"/>
      <c r="G175" s="78"/>
      <c r="H175" s="75"/>
      <c r="I175" s="13"/>
      <c r="J175" s="656" t="str">
        <f t="shared" si="4"/>
        <v>h</v>
      </c>
      <c r="K175" s="613">
        <v>0.35</v>
      </c>
      <c r="L175" s="613">
        <v>0.35</v>
      </c>
      <c r="M175" s="613">
        <v>0.35</v>
      </c>
      <c r="N175" s="613">
        <v>0.35</v>
      </c>
      <c r="O175" s="613">
        <v>0.35</v>
      </c>
      <c r="P175" s="613">
        <v>0.35</v>
      </c>
      <c r="Q175" s="613">
        <v>0.35</v>
      </c>
      <c r="R175" s="613">
        <v>0.35</v>
      </c>
      <c r="S175" s="613">
        <v>0.35</v>
      </c>
      <c r="T175" s="613">
        <v>0.35</v>
      </c>
      <c r="U175" s="109"/>
      <c r="V175" s="109"/>
      <c r="W175" s="16"/>
      <c r="X175" s="8"/>
    </row>
    <row r="176" spans="1:24" outlineLevel="1" x14ac:dyDescent="0.35">
      <c r="A176" s="169"/>
      <c r="B176" s="7"/>
      <c r="C176" s="17"/>
      <c r="D176" s="12"/>
      <c r="E176" s="17"/>
      <c r="F176" s="13"/>
      <c r="G176" s="78"/>
      <c r="H176" s="75"/>
      <c r="I176" s="13"/>
      <c r="J176" s="656" t="str">
        <f t="shared" si="4"/>
        <v>i</v>
      </c>
      <c r="K176" s="613">
        <v>0.35</v>
      </c>
      <c r="L176" s="613">
        <v>0.35</v>
      </c>
      <c r="M176" s="613">
        <v>0.35</v>
      </c>
      <c r="N176" s="613">
        <v>0.35</v>
      </c>
      <c r="O176" s="613">
        <v>0.35</v>
      </c>
      <c r="P176" s="613">
        <v>0.35</v>
      </c>
      <c r="Q176" s="613">
        <v>0.35</v>
      </c>
      <c r="R176" s="613">
        <v>0.35</v>
      </c>
      <c r="S176" s="613">
        <v>0.35</v>
      </c>
      <c r="T176" s="613">
        <v>0.35</v>
      </c>
      <c r="U176" s="109"/>
      <c r="V176" s="109"/>
      <c r="W176" s="16"/>
      <c r="X176" s="8"/>
    </row>
    <row r="177" spans="1:24" outlineLevel="1" x14ac:dyDescent="0.35">
      <c r="A177" s="169"/>
      <c r="B177" s="7"/>
      <c r="C177" s="17"/>
      <c r="D177" s="12"/>
      <c r="E177" s="17"/>
      <c r="F177" s="13"/>
      <c r="G177" s="78"/>
      <c r="H177" s="75"/>
      <c r="I177" s="13"/>
      <c r="J177" s="656" t="str">
        <f t="shared" si="4"/>
        <v>k</v>
      </c>
      <c r="K177" s="613">
        <v>0.35</v>
      </c>
      <c r="L177" s="613">
        <v>0.35</v>
      </c>
      <c r="M177" s="613">
        <v>0.35</v>
      </c>
      <c r="N177" s="613">
        <v>0.35</v>
      </c>
      <c r="O177" s="613">
        <v>0.35</v>
      </c>
      <c r="P177" s="613">
        <v>0.35</v>
      </c>
      <c r="Q177" s="613">
        <v>0.35</v>
      </c>
      <c r="R177" s="613">
        <v>0.35</v>
      </c>
      <c r="S177" s="613">
        <v>0.35</v>
      </c>
      <c r="T177" s="613">
        <v>0.35</v>
      </c>
      <c r="U177" s="109"/>
      <c r="V177" s="109"/>
      <c r="W177" s="16"/>
      <c r="X177" s="8"/>
    </row>
    <row r="178" spans="1:24" outlineLevel="1" x14ac:dyDescent="0.35">
      <c r="A178" s="169"/>
      <c r="B178" s="7"/>
      <c r="C178" s="17"/>
      <c r="D178" s="12"/>
      <c r="E178" s="17"/>
      <c r="F178" s="13"/>
      <c r="G178" s="78"/>
      <c r="H178" s="75"/>
      <c r="I178" s="13"/>
      <c r="J178" s="656" t="str">
        <f t="shared" si="4"/>
        <v>l</v>
      </c>
      <c r="K178" s="613">
        <v>0.35</v>
      </c>
      <c r="L178" s="613">
        <v>0.35</v>
      </c>
      <c r="M178" s="613">
        <v>0.35</v>
      </c>
      <c r="N178" s="613">
        <v>0.35</v>
      </c>
      <c r="O178" s="613">
        <v>0.35</v>
      </c>
      <c r="P178" s="613">
        <v>0.35</v>
      </c>
      <c r="Q178" s="613">
        <v>0.35</v>
      </c>
      <c r="R178" s="613">
        <v>0.35</v>
      </c>
      <c r="S178" s="613">
        <v>0.35</v>
      </c>
      <c r="T178" s="613">
        <v>0.35</v>
      </c>
      <c r="U178" s="109"/>
      <c r="V178" s="109"/>
      <c r="W178" s="16"/>
      <c r="X178" s="8"/>
    </row>
    <row r="179" spans="1:24" outlineLevel="1" x14ac:dyDescent="0.35">
      <c r="A179" s="169"/>
      <c r="B179" s="7"/>
      <c r="C179" s="17"/>
      <c r="D179" s="12"/>
      <c r="E179" s="17"/>
      <c r="F179" s="13"/>
      <c r="G179" s="78"/>
      <c r="H179" s="75"/>
      <c r="I179" s="13"/>
      <c r="J179" s="656" t="str">
        <f t="shared" si="4"/>
        <v>o</v>
      </c>
      <c r="K179" s="613">
        <v>0.35</v>
      </c>
      <c r="L179" s="613">
        <v>0.35</v>
      </c>
      <c r="M179" s="613">
        <v>0.35</v>
      </c>
      <c r="N179" s="613">
        <v>0.35</v>
      </c>
      <c r="O179" s="613">
        <v>0.35</v>
      </c>
      <c r="P179" s="613">
        <v>0.35</v>
      </c>
      <c r="Q179" s="613">
        <v>0.35</v>
      </c>
      <c r="R179" s="613">
        <v>0.35</v>
      </c>
      <c r="S179" s="613">
        <v>0.35</v>
      </c>
      <c r="T179" s="613">
        <v>0.35</v>
      </c>
      <c r="U179" s="109"/>
      <c r="V179" s="109"/>
      <c r="W179" s="16"/>
      <c r="X179" s="8"/>
    </row>
    <row r="180" spans="1:24" outlineLevel="1" x14ac:dyDescent="0.35">
      <c r="A180" s="169"/>
      <c r="B180" s="7"/>
      <c r="C180" s="17"/>
      <c r="D180" s="12"/>
      <c r="E180" s="17"/>
      <c r="F180" s="13"/>
      <c r="G180" s="78"/>
      <c r="H180" s="75"/>
      <c r="I180" s="13"/>
      <c r="J180" s="656" t="str">
        <f t="shared" si="4"/>
        <v>od</v>
      </c>
      <c r="K180" s="613">
        <v>0.35</v>
      </c>
      <c r="L180" s="613">
        <v>0.35</v>
      </c>
      <c r="M180" s="613">
        <v>0.35</v>
      </c>
      <c r="N180" s="613">
        <v>0.35</v>
      </c>
      <c r="O180" s="613">
        <v>0.35</v>
      </c>
      <c r="P180" s="613">
        <v>0.35</v>
      </c>
      <c r="Q180" s="613">
        <v>0.35</v>
      </c>
      <c r="R180" s="613">
        <v>0.35</v>
      </c>
      <c r="S180" s="613">
        <v>0.35</v>
      </c>
      <c r="T180" s="613">
        <v>0.35</v>
      </c>
      <c r="U180" s="109"/>
      <c r="V180" s="109"/>
      <c r="W180" s="16"/>
      <c r="X180" s="8"/>
    </row>
    <row r="181" spans="1:24" outlineLevel="1" x14ac:dyDescent="0.35">
      <c r="A181" s="169"/>
      <c r="B181" s="7"/>
      <c r="C181" s="17"/>
      <c r="D181" s="12"/>
      <c r="E181" s="17"/>
      <c r="F181" s="13"/>
      <c r="G181" s="78"/>
      <c r="H181" s="75"/>
      <c r="I181" s="13"/>
      <c r="J181" s="656" t="str">
        <f t="shared" si="4"/>
        <v>of</v>
      </c>
      <c r="K181" s="613">
        <v>0.35</v>
      </c>
      <c r="L181" s="613">
        <v>0.35</v>
      </c>
      <c r="M181" s="613">
        <v>0.35</v>
      </c>
      <c r="N181" s="613">
        <v>0.35</v>
      </c>
      <c r="O181" s="613">
        <v>0.35</v>
      </c>
      <c r="P181" s="613">
        <v>0.35</v>
      </c>
      <c r="Q181" s="613">
        <v>0.35</v>
      </c>
      <c r="R181" s="613">
        <v>0.35</v>
      </c>
      <c r="S181" s="613">
        <v>0.35</v>
      </c>
      <c r="T181" s="613">
        <v>0.35</v>
      </c>
      <c r="U181" s="109"/>
      <c r="V181" s="109"/>
      <c r="W181" s="16"/>
      <c r="X181" s="8"/>
    </row>
    <row r="182" spans="1:24" outlineLevel="1" x14ac:dyDescent="0.35">
      <c r="A182" s="169"/>
      <c r="B182" s="7"/>
      <c r="C182" s="17"/>
      <c r="D182" s="12"/>
      <c r="E182" s="17"/>
      <c r="F182" s="13"/>
      <c r="G182" s="78"/>
      <c r="H182" s="75"/>
      <c r="I182" s="13"/>
      <c r="J182" s="656" t="str">
        <f t="shared" si="4"/>
        <v>r</v>
      </c>
      <c r="K182" s="613">
        <v>0.35</v>
      </c>
      <c r="L182" s="613">
        <v>0.35</v>
      </c>
      <c r="M182" s="613">
        <v>0.35</v>
      </c>
      <c r="N182" s="613">
        <v>0.35</v>
      </c>
      <c r="O182" s="613">
        <v>0.35</v>
      </c>
      <c r="P182" s="613">
        <v>0.35</v>
      </c>
      <c r="Q182" s="613">
        <v>0.35</v>
      </c>
      <c r="R182" s="613">
        <v>0.35</v>
      </c>
      <c r="S182" s="613">
        <v>0.35</v>
      </c>
      <c r="T182" s="613">
        <v>0.35</v>
      </c>
      <c r="U182" s="109"/>
      <c r="V182" s="109"/>
      <c r="W182" s="16"/>
      <c r="X182" s="8"/>
    </row>
    <row r="183" spans="1:24" outlineLevel="1" x14ac:dyDescent="0.35">
      <c r="A183" s="169"/>
      <c r="B183" s="7"/>
      <c r="C183" s="17"/>
      <c r="D183" s="12"/>
      <c r="E183" s="17"/>
      <c r="F183" s="13"/>
      <c r="G183" s="78"/>
      <c r="H183" s="75"/>
      <c r="I183" s="13"/>
      <c r="J183" s="656" t="str">
        <f t="shared" si="4"/>
        <v>rd</v>
      </c>
      <c r="K183" s="613">
        <v>0.35</v>
      </c>
      <c r="L183" s="613">
        <v>0.35</v>
      </c>
      <c r="M183" s="613">
        <v>0.35</v>
      </c>
      <c r="N183" s="613">
        <v>0.35</v>
      </c>
      <c r="O183" s="613">
        <v>0.35</v>
      </c>
      <c r="P183" s="613">
        <v>0.35</v>
      </c>
      <c r="Q183" s="613">
        <v>0.35</v>
      </c>
      <c r="R183" s="613">
        <v>0.35</v>
      </c>
      <c r="S183" s="613">
        <v>0.35</v>
      </c>
      <c r="T183" s="613">
        <v>0.35</v>
      </c>
      <c r="U183" s="109"/>
      <c r="V183" s="109"/>
      <c r="W183" s="16"/>
      <c r="X183" s="8"/>
    </row>
    <row r="184" spans="1:24" outlineLevel="1" x14ac:dyDescent="0.35">
      <c r="A184" s="169"/>
      <c r="B184" s="7"/>
      <c r="C184" s="17"/>
      <c r="D184" s="12"/>
      <c r="E184" s="17"/>
      <c r="F184" s="13"/>
      <c r="G184" s="78"/>
      <c r="H184" s="75"/>
      <c r="I184" s="13"/>
      <c r="J184" s="656" t="str">
        <f t="shared" si="4"/>
        <v>v</v>
      </c>
      <c r="K184" s="613">
        <v>0.35</v>
      </c>
      <c r="L184" s="613">
        <v>0.35</v>
      </c>
      <c r="M184" s="613">
        <v>0.35</v>
      </c>
      <c r="N184" s="613">
        <v>0.35</v>
      </c>
      <c r="O184" s="613">
        <v>0.35</v>
      </c>
      <c r="P184" s="613">
        <v>0.35</v>
      </c>
      <c r="Q184" s="613">
        <v>0.35</v>
      </c>
      <c r="R184" s="613">
        <v>0.35</v>
      </c>
      <c r="S184" s="613">
        <v>0.35</v>
      </c>
      <c r="T184" s="613">
        <v>0.35</v>
      </c>
      <c r="U184" s="109"/>
      <c r="V184" s="109"/>
      <c r="W184" s="16"/>
      <c r="X184" s="8"/>
    </row>
    <row r="185" spans="1:24" outlineLevel="1" x14ac:dyDescent="0.35">
      <c r="A185" s="169"/>
      <c r="B185" s="7"/>
      <c r="C185" s="17"/>
      <c r="D185" s="12"/>
      <c r="E185" s="17"/>
      <c r="F185" s="13"/>
      <c r="G185" s="78"/>
      <c r="H185" s="75"/>
      <c r="I185" s="13"/>
      <c r="J185" s="656" t="str">
        <f t="shared" si="4"/>
        <v>w</v>
      </c>
      <c r="K185" s="613">
        <v>0.35</v>
      </c>
      <c r="L185" s="613">
        <v>0.35</v>
      </c>
      <c r="M185" s="613">
        <v>0.35</v>
      </c>
      <c r="N185" s="613">
        <v>0.35</v>
      </c>
      <c r="O185" s="613">
        <v>0.35</v>
      </c>
      <c r="P185" s="613">
        <v>0.35</v>
      </c>
      <c r="Q185" s="613">
        <v>0.35</v>
      </c>
      <c r="R185" s="613">
        <v>0.35</v>
      </c>
      <c r="S185" s="613">
        <v>0.35</v>
      </c>
      <c r="T185" s="613">
        <v>0.35</v>
      </c>
      <c r="U185" s="109"/>
      <c r="V185" s="109"/>
      <c r="W185" s="16"/>
      <c r="X185" s="8"/>
    </row>
    <row r="186" spans="1:24" outlineLevel="1" x14ac:dyDescent="0.35">
      <c r="A186" s="169"/>
      <c r="B186" s="7"/>
      <c r="C186" s="17"/>
      <c r="D186" s="12"/>
      <c r="E186" s="17"/>
      <c r="F186" s="13"/>
      <c r="G186" s="78"/>
      <c r="H186" s="75"/>
      <c r="I186" s="13"/>
      <c r="J186" s="656" t="str">
        <f t="shared" si="4"/>
        <v>wd</v>
      </c>
      <c r="K186" s="613">
        <v>0.35</v>
      </c>
      <c r="L186" s="613">
        <v>0.35</v>
      </c>
      <c r="M186" s="613">
        <v>0.35</v>
      </c>
      <c r="N186" s="613">
        <v>0.35</v>
      </c>
      <c r="O186" s="613">
        <v>0.35</v>
      </c>
      <c r="P186" s="613">
        <v>0.35</v>
      </c>
      <c r="Q186" s="613">
        <v>0.35</v>
      </c>
      <c r="R186" s="613">
        <v>0.35</v>
      </c>
      <c r="S186" s="613">
        <v>0.35</v>
      </c>
      <c r="T186" s="613">
        <v>0.35</v>
      </c>
      <c r="U186" s="109"/>
      <c r="V186" s="109"/>
      <c r="W186" s="16"/>
      <c r="X186" s="8"/>
    </row>
    <row r="187" spans="1:24" outlineLevel="1" x14ac:dyDescent="0.35">
      <c r="A187" s="169"/>
      <c r="B187" s="7"/>
      <c r="C187" s="17"/>
      <c r="D187" s="12"/>
      <c r="E187" s="17"/>
      <c r="F187" s="13"/>
      <c r="G187" s="78"/>
      <c r="H187" s="75"/>
      <c r="I187" s="13"/>
      <c r="J187" s="656" t="str">
        <f t="shared" si="4"/>
        <v>z</v>
      </c>
      <c r="K187" s="613">
        <v>0.35</v>
      </c>
      <c r="L187" s="613">
        <v>0.35</v>
      </c>
      <c r="M187" s="613">
        <v>0.35</v>
      </c>
      <c r="N187" s="613">
        <v>0.35</v>
      </c>
      <c r="O187" s="613">
        <v>0.35</v>
      </c>
      <c r="P187" s="613">
        <v>0.35</v>
      </c>
      <c r="Q187" s="613">
        <v>0.35</v>
      </c>
      <c r="R187" s="613">
        <v>0.35</v>
      </c>
      <c r="S187" s="613">
        <v>0.35</v>
      </c>
      <c r="T187" s="613">
        <v>0.35</v>
      </c>
      <c r="U187" s="109"/>
      <c r="V187" s="109"/>
      <c r="W187" s="16"/>
      <c r="X187" s="8"/>
    </row>
    <row r="188" spans="1:24" outlineLevel="1" x14ac:dyDescent="0.35">
      <c r="A188" s="169"/>
      <c r="B188" s="7"/>
      <c r="C188" s="17"/>
      <c r="D188" s="12"/>
      <c r="E188" s="17"/>
      <c r="F188" s="13"/>
      <c r="G188" s="78"/>
      <c r="H188" s="75"/>
      <c r="I188" s="13"/>
      <c r="J188" s="656" t="str">
        <f t="shared" si="4"/>
        <v>zd</v>
      </c>
      <c r="K188" s="613">
        <v>0.35</v>
      </c>
      <c r="L188" s="613">
        <v>0.35</v>
      </c>
      <c r="M188" s="613">
        <v>0.35</v>
      </c>
      <c r="N188" s="613">
        <v>0.35</v>
      </c>
      <c r="O188" s="613">
        <v>0.35</v>
      </c>
      <c r="P188" s="613">
        <v>0.35</v>
      </c>
      <c r="Q188" s="613">
        <v>0.35</v>
      </c>
      <c r="R188" s="613">
        <v>0.35</v>
      </c>
      <c r="S188" s="613">
        <v>0.35</v>
      </c>
      <c r="T188" s="613">
        <v>0.35</v>
      </c>
      <c r="U188" s="109"/>
      <c r="V188" s="109"/>
      <c r="W188" s="16"/>
      <c r="X188" s="8"/>
    </row>
    <row r="189" spans="1:24" outlineLevel="1" x14ac:dyDescent="0.35">
      <c r="A189" s="169"/>
      <c r="B189" s="7"/>
      <c r="C189" s="17"/>
      <c r="D189" s="12"/>
      <c r="E189" s="17"/>
      <c r="F189" s="13"/>
      <c r="G189" s="78"/>
      <c r="H189" s="75"/>
      <c r="I189" s="13"/>
      <c r="L189" s="608"/>
      <c r="O189" s="13"/>
      <c r="P189" s="13"/>
      <c r="Q189" s="13"/>
      <c r="R189" s="13"/>
      <c r="S189" s="15"/>
      <c r="T189" s="110"/>
      <c r="U189" s="109"/>
      <c r="V189" s="109"/>
      <c r="W189" s="16"/>
      <c r="X189" s="8"/>
    </row>
    <row r="190" spans="1:24" outlineLevel="1" x14ac:dyDescent="0.35">
      <c r="A190" s="169"/>
      <c r="B190" s="7"/>
      <c r="C190" s="17"/>
      <c r="D190" s="12"/>
      <c r="E190" s="17"/>
      <c r="F190" s="13"/>
      <c r="G190" s="21"/>
      <c r="H190" s="75"/>
      <c r="I190" s="13"/>
      <c r="J190" s="36"/>
      <c r="K190" s="13"/>
      <c r="L190" s="13"/>
      <c r="M190" s="13"/>
      <c r="N190" s="13"/>
      <c r="O190" s="13"/>
      <c r="P190" s="13"/>
      <c r="Q190" s="13"/>
      <c r="R190" s="13"/>
      <c r="S190" s="15"/>
      <c r="T190" s="110"/>
      <c r="U190" s="109"/>
      <c r="V190" s="109"/>
      <c r="W190" s="16"/>
      <c r="X190" s="8"/>
    </row>
    <row r="191" spans="1:24" outlineLevel="1" x14ac:dyDescent="0.35">
      <c r="A191" s="169"/>
      <c r="B191" s="7"/>
      <c r="C191" s="39"/>
      <c r="D191" s="39"/>
      <c r="E191" s="39"/>
      <c r="F191" s="39"/>
      <c r="G191" s="40" t="str">
        <f>G166</f>
        <v>YIELD REDUCTION FROM GRAZING CROP</v>
      </c>
      <c r="H191" s="39"/>
      <c r="I191" s="39"/>
      <c r="J191" s="39"/>
      <c r="K191" s="39"/>
      <c r="L191" s="39"/>
      <c r="M191" s="39"/>
      <c r="N191" s="39"/>
      <c r="O191" s="39"/>
      <c r="P191" s="39"/>
      <c r="Q191" s="39"/>
      <c r="R191" s="39"/>
      <c r="S191" s="39"/>
      <c r="T191" s="94"/>
      <c r="U191" s="94"/>
      <c r="V191" s="94"/>
      <c r="W191" s="41" t="s">
        <v>118</v>
      </c>
      <c r="X191" s="8"/>
    </row>
    <row r="192" spans="1:24" outlineLevel="1" x14ac:dyDescent="0.35">
      <c r="A192" s="169"/>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9"/>
      <c r="B193" s="7"/>
      <c r="C193" s="7"/>
      <c r="D193" s="7"/>
      <c r="E193" s="7"/>
      <c r="F193" s="8"/>
      <c r="G193" s="8"/>
      <c r="H193" s="8"/>
      <c r="I193" s="8"/>
      <c r="J193" s="8"/>
      <c r="K193" s="8"/>
      <c r="L193" s="8"/>
      <c r="M193" s="8"/>
      <c r="N193" s="8"/>
      <c r="O193" s="8"/>
      <c r="P193" s="8"/>
      <c r="Q193" s="8"/>
      <c r="R193" s="8"/>
      <c r="S193" s="8"/>
      <c r="T193" s="8"/>
      <c r="U193" s="8"/>
      <c r="V193" s="8"/>
      <c r="W193" s="8"/>
      <c r="X193" s="8"/>
    </row>
    <row r="194" spans="1:24" x14ac:dyDescent="0.35">
      <c r="A194" s="169"/>
      <c r="B194" s="7"/>
      <c r="C194" s="609"/>
      <c r="D194" s="609"/>
      <c r="E194" s="609"/>
      <c r="F194" s="609"/>
      <c r="G194" s="609"/>
      <c r="H194" s="610"/>
      <c r="I194" s="609"/>
      <c r="J194" s="609"/>
      <c r="K194" s="609"/>
      <c r="L194" s="609"/>
      <c r="M194" s="609"/>
      <c r="N194" s="609"/>
      <c r="O194" s="609"/>
      <c r="P194" s="609"/>
      <c r="Q194" s="609"/>
      <c r="R194" s="609"/>
      <c r="S194" s="609"/>
      <c r="T194" s="609"/>
      <c r="U194" s="609"/>
      <c r="V194" s="609"/>
      <c r="W194" s="609"/>
      <c r="X194" s="609"/>
    </row>
    <row r="195" spans="1:24" x14ac:dyDescent="0.35">
      <c r="A195" s="169"/>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9"/>
      <c r="B196" s="7"/>
      <c r="C196" s="7"/>
      <c r="D196" s="7"/>
      <c r="E196" s="7"/>
      <c r="F196" s="8"/>
      <c r="G196" s="8"/>
      <c r="H196" s="8"/>
      <c r="I196" s="8"/>
      <c r="J196" s="8"/>
      <c r="K196" s="8"/>
      <c r="L196" s="8"/>
      <c r="M196" s="8"/>
      <c r="N196" s="8"/>
      <c r="O196" s="8"/>
      <c r="P196" s="8"/>
      <c r="Q196" s="8"/>
      <c r="R196" s="8"/>
      <c r="S196" s="8"/>
      <c r="T196" s="8"/>
      <c r="U196" s="8"/>
      <c r="V196" s="8"/>
      <c r="W196" s="8"/>
      <c r="X196" s="8"/>
    </row>
    <row r="197" spans="1:24" x14ac:dyDescent="0.35">
      <c r="A197" s="169"/>
      <c r="B197" s="7"/>
      <c r="C197" s="7"/>
      <c r="D197" s="7"/>
      <c r="E197" s="7"/>
      <c r="F197" s="8"/>
      <c r="G197" s="8"/>
      <c r="H197" s="8"/>
      <c r="I197" s="8"/>
      <c r="J197" s="8"/>
      <c r="K197" s="8"/>
      <c r="L197" s="8"/>
      <c r="M197" s="8"/>
      <c r="N197" s="8"/>
      <c r="O197" s="8"/>
      <c r="P197" s="8"/>
      <c r="Q197" s="8"/>
      <c r="R197" s="8"/>
      <c r="S197" s="8"/>
      <c r="T197" s="8"/>
      <c r="U197" s="8"/>
      <c r="V197" s="8"/>
      <c r="W197" s="8"/>
      <c r="X197"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28" zoomScale="80" zoomScaleNormal="80" workbookViewId="0">
      <selection activeCell="T56" sqref="T56:T155"/>
    </sheetView>
  </sheetViews>
  <sheetFormatPr defaultColWidth="13.453125" defaultRowHeight="12" customHeight="1" outlineLevelRow="1" x14ac:dyDescent="0.25"/>
  <cols>
    <col min="1" max="1" width="5.453125" style="732" customWidth="1"/>
    <col min="2" max="2" width="1.81640625" style="732" customWidth="1"/>
    <col min="3" max="4" width="0.54296875" style="732" customWidth="1"/>
    <col min="5" max="5" width="2.81640625" style="732" customWidth="1"/>
    <col min="6" max="6" width="1.81640625" style="732" customWidth="1"/>
    <col min="7" max="7" width="13.1796875" style="732" customWidth="1"/>
    <col min="8" max="8" width="12.81640625" style="732" customWidth="1"/>
    <col min="9" max="9" width="11.1796875" style="732" customWidth="1"/>
    <col min="10" max="10" width="13.1796875" style="732" customWidth="1"/>
    <col min="11" max="11" width="12.54296875" style="732" customWidth="1"/>
    <col min="12" max="15" width="13.1796875" style="732" customWidth="1"/>
    <col min="16" max="16" width="13.453125" style="732" customWidth="1"/>
    <col min="17" max="18" width="13.1796875" style="732" customWidth="1"/>
    <col min="19" max="19" width="13.453125" style="732" customWidth="1"/>
    <col min="20" max="20" width="13.1796875" style="732" customWidth="1"/>
    <col min="21" max="21" width="12.81640625" style="732" customWidth="1"/>
    <col min="22" max="22" width="15.54296875" style="732" bestFit="1" customWidth="1"/>
    <col min="23" max="16384" width="13.453125" style="732"/>
  </cols>
  <sheetData>
    <row r="1" spans="1:25" ht="12" customHeight="1" x14ac:dyDescent="0.3">
      <c r="A1" s="729"/>
      <c r="B1" s="730"/>
      <c r="C1" s="730"/>
      <c r="D1" s="730"/>
      <c r="E1" s="730"/>
      <c r="F1" s="731"/>
      <c r="G1" s="731"/>
      <c r="H1" s="731"/>
      <c r="I1" s="731"/>
      <c r="J1" s="731"/>
      <c r="K1" s="731"/>
      <c r="L1" s="731"/>
      <c r="M1" s="731"/>
      <c r="N1" s="731"/>
      <c r="O1" s="731"/>
      <c r="P1" s="731"/>
      <c r="Q1" s="731"/>
      <c r="R1" s="731"/>
      <c r="S1" s="731"/>
      <c r="T1" s="731"/>
      <c r="U1" s="731"/>
      <c r="V1" s="731"/>
      <c r="W1" s="731"/>
      <c r="X1" s="731"/>
      <c r="Y1" s="731"/>
    </row>
    <row r="2" spans="1:25" ht="12" customHeight="1" x14ac:dyDescent="0.3">
      <c r="A2" s="729"/>
      <c r="B2" s="733"/>
      <c r="C2" s="733"/>
      <c r="D2" s="733"/>
      <c r="E2" s="733"/>
      <c r="F2" s="733"/>
      <c r="G2" s="733"/>
      <c r="H2" s="733"/>
      <c r="I2" s="733"/>
      <c r="J2" s="733"/>
      <c r="K2" s="733"/>
      <c r="L2" s="733"/>
      <c r="M2" s="733"/>
      <c r="N2" s="733"/>
      <c r="O2" s="733"/>
      <c r="P2" s="733"/>
      <c r="Q2" s="733"/>
      <c r="R2" s="733"/>
      <c r="S2" s="733"/>
      <c r="T2" s="733"/>
      <c r="U2" s="733"/>
      <c r="V2" s="733"/>
      <c r="W2" s="733"/>
      <c r="X2" s="733"/>
      <c r="Y2" s="733"/>
    </row>
    <row r="3" spans="1:25" ht="5.15" customHeight="1" thickBot="1" x14ac:dyDescent="0.35">
      <c r="A3" s="729"/>
      <c r="B3" s="733"/>
      <c r="C3" s="733"/>
      <c r="D3" s="733"/>
      <c r="E3" s="733"/>
      <c r="F3" s="733"/>
      <c r="G3" s="733"/>
      <c r="H3" s="733"/>
      <c r="I3" s="733"/>
      <c r="J3" s="733"/>
      <c r="K3" s="733"/>
      <c r="L3" s="733"/>
      <c r="M3" s="733"/>
      <c r="N3" s="733"/>
      <c r="O3" s="733"/>
      <c r="P3" s="733"/>
      <c r="Q3" s="733"/>
      <c r="R3" s="733"/>
      <c r="S3" s="733"/>
      <c r="T3" s="733"/>
      <c r="U3" s="733"/>
      <c r="V3" s="733"/>
      <c r="W3" s="733"/>
      <c r="X3" s="733"/>
      <c r="Y3" s="733"/>
    </row>
    <row r="4" spans="1:25" ht="5.15" customHeight="1" x14ac:dyDescent="0.3">
      <c r="A4" s="729"/>
      <c r="B4" s="734"/>
      <c r="C4" s="735" t="s">
        <v>0</v>
      </c>
      <c r="D4" s="735">
        <v>661.25</v>
      </c>
      <c r="E4" s="735"/>
      <c r="F4" s="735"/>
      <c r="G4" s="735"/>
      <c r="H4" s="735"/>
      <c r="I4" s="735"/>
      <c r="J4" s="735"/>
      <c r="K4" s="736"/>
      <c r="L4" s="736"/>
      <c r="M4" s="736"/>
      <c r="N4" s="736"/>
      <c r="O4" s="736"/>
      <c r="P4" s="736"/>
      <c r="Q4" s="736"/>
      <c r="R4" s="736"/>
      <c r="S4" s="736"/>
      <c r="T4" s="736"/>
      <c r="U4" s="736"/>
      <c r="V4" s="736"/>
      <c r="W4" s="736"/>
      <c r="X4" s="737"/>
      <c r="Y4" s="738"/>
    </row>
    <row r="5" spans="1:25" ht="13" customHeight="1" x14ac:dyDescent="0.3">
      <c r="A5" s="729"/>
      <c r="B5" s="734"/>
      <c r="C5" s="739"/>
      <c r="D5" s="739">
        <v>661.25</v>
      </c>
      <c r="E5" s="739" t="s">
        <v>1</v>
      </c>
      <c r="F5" s="740"/>
      <c r="G5" s="741" t="s">
        <v>1054</v>
      </c>
      <c r="H5" s="742"/>
      <c r="I5" s="742"/>
      <c r="J5" s="742"/>
      <c r="K5" s="742"/>
      <c r="L5" s="742"/>
      <c r="M5" s="742"/>
      <c r="N5" s="742"/>
      <c r="O5" s="742"/>
      <c r="P5" s="742"/>
      <c r="Q5" s="742"/>
      <c r="R5" s="742"/>
      <c r="S5" s="742"/>
      <c r="T5" s="743"/>
      <c r="U5" s="744"/>
      <c r="V5" s="745"/>
      <c r="W5" s="746"/>
      <c r="X5" s="747"/>
      <c r="Y5" s="738"/>
    </row>
    <row r="6" spans="1:25" ht="13" customHeight="1" x14ac:dyDescent="0.3">
      <c r="A6" s="729"/>
      <c r="B6" s="734"/>
      <c r="C6" s="739"/>
      <c r="D6" s="748"/>
      <c r="E6" s="749"/>
      <c r="F6" s="750"/>
      <c r="G6" s="751"/>
      <c r="H6" s="752"/>
      <c r="I6" s="751"/>
      <c r="J6" s="751"/>
      <c r="K6" s="751"/>
      <c r="L6" s="751"/>
      <c r="M6" s="751"/>
      <c r="N6" s="751"/>
      <c r="O6" s="751"/>
      <c r="P6" s="751"/>
      <c r="Q6" s="751"/>
      <c r="R6" s="751"/>
      <c r="S6" s="751"/>
      <c r="T6" s="753"/>
      <c r="U6" s="754"/>
      <c r="V6" s="755"/>
      <c r="W6" s="756"/>
      <c r="X6" s="747"/>
      <c r="Y6" s="738"/>
    </row>
    <row r="7" spans="1:25" ht="13" customHeight="1" x14ac:dyDescent="0.3">
      <c r="A7" s="729"/>
      <c r="B7" s="734"/>
      <c r="C7" s="749"/>
      <c r="D7" s="739"/>
      <c r="E7" s="749"/>
      <c r="F7" s="750"/>
      <c r="G7" s="757">
        <v>39336.602280092593</v>
      </c>
      <c r="H7" s="758"/>
      <c r="I7" s="751"/>
      <c r="J7" s="751"/>
      <c r="K7" s="751"/>
      <c r="L7" s="751"/>
      <c r="M7" s="751"/>
      <c r="N7" s="751"/>
      <c r="O7" s="751"/>
      <c r="P7" s="751"/>
      <c r="Q7" s="751"/>
      <c r="R7" s="751"/>
      <c r="S7" s="751"/>
      <c r="T7" s="753"/>
      <c r="U7" s="754"/>
      <c r="V7" s="755"/>
      <c r="W7" s="756"/>
      <c r="X7" s="747"/>
      <c r="Y7" s="738"/>
    </row>
    <row r="8" spans="1:25" ht="13" customHeight="1" x14ac:dyDescent="0.3">
      <c r="A8" s="729"/>
      <c r="B8" s="734"/>
      <c r="C8" s="749">
        <v>0</v>
      </c>
      <c r="D8" s="748"/>
      <c r="E8" s="749"/>
      <c r="F8" s="759"/>
      <c r="G8" s="760"/>
      <c r="H8" s="761"/>
      <c r="I8" s="762"/>
      <c r="J8" s="761"/>
      <c r="K8" s="762"/>
      <c r="L8" s="762"/>
      <c r="M8" s="762"/>
      <c r="N8" s="762"/>
      <c r="O8" s="762"/>
      <c r="P8" s="762"/>
      <c r="Q8" s="762"/>
      <c r="R8" s="762"/>
      <c r="S8" s="762"/>
      <c r="T8" s="763"/>
      <c r="U8" s="764"/>
      <c r="V8" s="765"/>
      <c r="W8" s="766"/>
      <c r="X8" s="747"/>
      <c r="Y8" s="738"/>
    </row>
    <row r="9" spans="1:25" ht="13" customHeight="1" x14ac:dyDescent="0.3">
      <c r="A9" s="729"/>
      <c r="B9" s="734"/>
      <c r="C9" s="749"/>
      <c r="D9" s="749"/>
      <c r="E9" s="749"/>
      <c r="F9" s="749"/>
      <c r="G9" s="749"/>
      <c r="H9" s="749"/>
      <c r="I9" s="749"/>
      <c r="J9" s="767"/>
      <c r="K9" s="767"/>
      <c r="L9" s="767"/>
      <c r="M9" s="767"/>
      <c r="N9" s="767"/>
      <c r="O9" s="767"/>
      <c r="P9" s="767"/>
      <c r="Q9" s="767"/>
      <c r="R9" s="767"/>
      <c r="S9" s="767"/>
      <c r="T9" s="767"/>
      <c r="U9" s="767"/>
      <c r="V9" s="767"/>
      <c r="W9" s="767"/>
      <c r="X9" s="747"/>
      <c r="Y9" s="738"/>
    </row>
    <row r="10" spans="1:25" ht="13" customHeight="1" x14ac:dyDescent="0.3">
      <c r="A10" s="729"/>
      <c r="B10" s="734"/>
      <c r="C10" s="749"/>
      <c r="D10" s="749"/>
      <c r="E10" s="749"/>
      <c r="F10" s="749"/>
      <c r="G10" s="749"/>
      <c r="H10" s="749"/>
      <c r="I10" s="749"/>
      <c r="J10" s="749"/>
      <c r="K10" s="749"/>
      <c r="L10" s="767"/>
      <c r="M10" s="767"/>
      <c r="N10" s="767"/>
      <c r="O10" s="767"/>
      <c r="P10" s="767"/>
      <c r="Q10" s="767"/>
      <c r="R10" s="767"/>
      <c r="S10" s="767"/>
      <c r="T10" s="767"/>
      <c r="U10" s="767"/>
      <c r="V10" s="767"/>
      <c r="W10" s="767"/>
      <c r="X10" s="747"/>
      <c r="Y10" s="738"/>
    </row>
    <row r="11" spans="1:25" ht="13" customHeight="1" x14ac:dyDescent="0.3">
      <c r="A11" s="729"/>
      <c r="B11" s="734"/>
      <c r="C11" s="749"/>
      <c r="D11" s="749"/>
      <c r="E11" s="749"/>
      <c r="F11" s="749"/>
      <c r="G11" s="749"/>
      <c r="H11" s="749"/>
      <c r="I11" s="749"/>
      <c r="J11" s="768"/>
      <c r="K11" s="768"/>
      <c r="L11" s="769"/>
      <c r="M11" s="769"/>
      <c r="N11" s="769"/>
      <c r="O11" s="769"/>
      <c r="P11" s="769"/>
      <c r="Q11" s="769"/>
      <c r="R11" s="769"/>
      <c r="S11" s="769"/>
      <c r="T11" s="767"/>
      <c r="U11" s="767"/>
      <c r="V11" s="767"/>
      <c r="W11" s="767"/>
      <c r="X11" s="747"/>
      <c r="Y11" s="738"/>
    </row>
    <row r="12" spans="1:25" ht="13" customHeight="1" x14ac:dyDescent="0.3">
      <c r="A12" s="729"/>
      <c r="B12" s="734"/>
      <c r="C12" s="770"/>
      <c r="D12" s="770"/>
      <c r="E12" s="770"/>
      <c r="F12" s="749"/>
      <c r="G12" s="749"/>
      <c r="H12" s="749"/>
      <c r="I12" s="749"/>
      <c r="J12" s="768"/>
      <c r="K12" s="768"/>
      <c r="L12" s="769"/>
      <c r="M12" s="769"/>
      <c r="N12" s="769"/>
      <c r="O12" s="769"/>
      <c r="P12" s="769"/>
      <c r="Q12" s="769"/>
      <c r="R12" s="769"/>
      <c r="S12" s="769"/>
      <c r="T12" s="767"/>
      <c r="U12" s="767"/>
      <c r="V12" s="767"/>
      <c r="W12" s="767"/>
      <c r="X12" s="747"/>
      <c r="Y12" s="738"/>
    </row>
    <row r="13" spans="1:25" ht="5.15" customHeight="1" x14ac:dyDescent="0.3">
      <c r="A13" s="729"/>
      <c r="B13" s="734"/>
      <c r="C13" s="770"/>
      <c r="D13" s="770"/>
      <c r="E13" s="770"/>
      <c r="F13" s="749"/>
      <c r="G13" s="749"/>
      <c r="H13" s="749"/>
      <c r="I13" s="749"/>
      <c r="J13" s="768"/>
      <c r="K13" s="768"/>
      <c r="L13" s="769"/>
      <c r="M13" s="769"/>
      <c r="N13" s="769"/>
      <c r="O13" s="769"/>
      <c r="P13" s="769"/>
      <c r="Q13" s="769"/>
      <c r="R13" s="769"/>
      <c r="S13" s="769"/>
      <c r="T13" s="767"/>
      <c r="U13" s="767"/>
      <c r="V13" s="767"/>
      <c r="W13" s="767"/>
      <c r="X13" s="747"/>
      <c r="Y13" s="738"/>
    </row>
    <row r="14" spans="1:25" ht="5.15" customHeight="1" x14ac:dyDescent="0.3">
      <c r="A14" s="729"/>
      <c r="B14" s="734"/>
      <c r="C14" s="770"/>
      <c r="D14" s="770"/>
      <c r="E14" s="770"/>
      <c r="F14" s="771"/>
      <c r="G14" s="772"/>
      <c r="H14" s="772"/>
      <c r="I14" s="772"/>
      <c r="J14" s="773"/>
      <c r="K14" s="773"/>
      <c r="L14" s="774"/>
      <c r="M14" s="774"/>
      <c r="N14" s="774"/>
      <c r="O14" s="774"/>
      <c r="P14" s="774"/>
      <c r="Q14" s="774"/>
      <c r="R14" s="774"/>
      <c r="S14" s="774"/>
      <c r="T14" s="775"/>
      <c r="U14" s="775"/>
      <c r="V14" s="775"/>
      <c r="W14" s="775"/>
      <c r="X14" s="747"/>
      <c r="Y14" s="738"/>
    </row>
    <row r="15" spans="1:25" ht="13" customHeight="1" x14ac:dyDescent="0.3">
      <c r="A15" s="729"/>
      <c r="B15" s="734"/>
      <c r="C15" s="770"/>
      <c r="D15" s="770"/>
      <c r="E15" s="770"/>
      <c r="F15" s="779"/>
      <c r="G15" s="776" t="s">
        <v>1055</v>
      </c>
      <c r="H15" s="776"/>
      <c r="I15" s="776"/>
      <c r="J15" s="97">
        <v>0.9</v>
      </c>
      <c r="K15" s="780"/>
      <c r="L15" s="777"/>
      <c r="M15" s="777"/>
      <c r="N15" s="777"/>
      <c r="O15" s="777"/>
      <c r="P15" s="777"/>
      <c r="Q15" s="777"/>
      <c r="R15" s="777"/>
      <c r="S15" s="777"/>
      <c r="T15" s="777"/>
      <c r="U15" s="777"/>
      <c r="V15" s="777"/>
      <c r="W15" s="778"/>
      <c r="X15" s="747"/>
      <c r="Y15" s="738"/>
    </row>
    <row r="16" spans="1:25" ht="13" customHeight="1" x14ac:dyDescent="0.3">
      <c r="A16" s="729"/>
      <c r="B16" s="734"/>
      <c r="C16" s="770"/>
      <c r="D16" s="770"/>
      <c r="E16" s="770"/>
      <c r="F16" s="779"/>
      <c r="G16" s="776" t="s">
        <v>1056</v>
      </c>
      <c r="H16" s="776"/>
      <c r="I16" s="776"/>
      <c r="J16" s="781">
        <v>660</v>
      </c>
      <c r="K16" s="777"/>
      <c r="L16" s="777"/>
      <c r="M16" s="777"/>
      <c r="N16" s="777"/>
      <c r="O16" s="777"/>
      <c r="P16" s="777"/>
      <c r="Q16" s="777"/>
      <c r="R16" s="777"/>
      <c r="S16" s="777"/>
      <c r="T16" s="777"/>
      <c r="U16" s="777"/>
      <c r="V16" s="777"/>
      <c r="W16" s="778"/>
      <c r="X16" s="747"/>
      <c r="Y16" s="738"/>
    </row>
    <row r="17" spans="1:25" ht="13" customHeight="1" x14ac:dyDescent="0.3">
      <c r="A17" s="729"/>
      <c r="B17" s="734"/>
      <c r="C17" s="770"/>
      <c r="D17" s="770"/>
      <c r="E17" s="770"/>
      <c r="F17" s="779"/>
      <c r="G17" s="776" t="s">
        <v>331</v>
      </c>
      <c r="H17" s="776"/>
      <c r="I17" s="776"/>
      <c r="J17" s="781" t="s">
        <v>1057</v>
      </c>
      <c r="K17" s="777"/>
      <c r="L17" s="777"/>
      <c r="M17" s="777"/>
      <c r="N17" s="777"/>
      <c r="O17" s="777"/>
      <c r="P17" s="777"/>
      <c r="Q17" s="777"/>
      <c r="R17" s="777"/>
      <c r="S17" s="777"/>
      <c r="T17" s="777"/>
      <c r="U17" s="777"/>
      <c r="V17" s="777"/>
      <c r="W17" s="778"/>
      <c r="X17" s="747"/>
      <c r="Y17" s="738"/>
    </row>
    <row r="18" spans="1:25" ht="5.15" customHeight="1" x14ac:dyDescent="0.3">
      <c r="A18" s="729"/>
      <c r="B18" s="734"/>
      <c r="C18" s="770"/>
      <c r="D18" s="770"/>
      <c r="E18" s="770"/>
      <c r="F18" s="782"/>
      <c r="G18" s="776"/>
      <c r="H18" s="776"/>
      <c r="I18" s="776"/>
      <c r="J18" s="777"/>
      <c r="K18" s="777"/>
      <c r="L18" s="777"/>
      <c r="M18" s="777"/>
      <c r="N18" s="777"/>
      <c r="O18" s="777"/>
      <c r="P18" s="777"/>
      <c r="Q18" s="777"/>
      <c r="R18" s="777"/>
      <c r="S18" s="777"/>
      <c r="T18" s="777"/>
      <c r="U18" s="777"/>
      <c r="V18" s="777"/>
      <c r="W18" s="775"/>
      <c r="X18" s="747"/>
      <c r="Y18" s="738"/>
    </row>
    <row r="19" spans="1:25" ht="24" customHeight="1" x14ac:dyDescent="0.3">
      <c r="A19" s="729"/>
      <c r="B19" s="734"/>
      <c r="C19" s="783"/>
      <c r="D19" s="783"/>
      <c r="E19" s="783"/>
      <c r="F19" s="783"/>
      <c r="G19" s="784" t="str">
        <f>G5</f>
        <v>AREA OF SALTBUSH</v>
      </c>
      <c r="H19" s="785"/>
      <c r="I19" s="785"/>
      <c r="J19" s="785"/>
      <c r="K19" s="785"/>
      <c r="L19" s="785"/>
      <c r="M19" s="785"/>
      <c r="N19" s="785"/>
      <c r="O19" s="785"/>
      <c r="P19" s="785"/>
      <c r="Q19" s="785"/>
      <c r="R19" s="785"/>
      <c r="S19" s="785"/>
      <c r="T19" s="785"/>
      <c r="U19" s="786"/>
      <c r="V19" s="786"/>
      <c r="W19" s="786"/>
      <c r="X19" s="787" t="s">
        <v>24</v>
      </c>
      <c r="Y19" s="738"/>
    </row>
    <row r="20" spans="1:25" ht="12" customHeight="1" x14ac:dyDescent="0.3">
      <c r="A20" s="729"/>
      <c r="B20" s="733"/>
      <c r="C20" s="733"/>
      <c r="D20" s="733"/>
      <c r="E20" s="733"/>
      <c r="F20" s="738"/>
      <c r="G20" s="738"/>
      <c r="H20" s="738"/>
      <c r="I20" s="738"/>
      <c r="J20" s="738"/>
      <c r="K20" s="738"/>
      <c r="L20" s="738"/>
      <c r="M20" s="738"/>
      <c r="N20" s="738"/>
      <c r="O20" s="738"/>
      <c r="P20" s="738"/>
      <c r="Q20" s="738"/>
      <c r="R20" s="738"/>
      <c r="S20" s="738"/>
      <c r="T20" s="738"/>
      <c r="U20" s="738"/>
      <c r="V20" s="738"/>
      <c r="W20" s="738"/>
      <c r="X20" s="738"/>
      <c r="Y20" s="738"/>
    </row>
    <row r="21" spans="1:25" ht="12" customHeight="1" x14ac:dyDescent="0.3">
      <c r="A21" s="729"/>
      <c r="B21" s="733"/>
      <c r="C21" s="733"/>
      <c r="D21" s="733"/>
      <c r="E21" s="733"/>
      <c r="F21" s="733"/>
      <c r="G21" s="733"/>
      <c r="H21" s="733"/>
      <c r="I21" s="733"/>
      <c r="J21" s="733"/>
      <c r="K21" s="733"/>
      <c r="L21" s="733"/>
      <c r="M21" s="733"/>
      <c r="N21" s="733"/>
      <c r="O21" s="733"/>
      <c r="P21" s="733"/>
      <c r="Q21" s="733"/>
      <c r="R21" s="733"/>
      <c r="S21" s="733"/>
      <c r="T21" s="733"/>
      <c r="U21" s="733"/>
      <c r="V21" s="733"/>
      <c r="W21" s="733"/>
      <c r="X21" s="733"/>
      <c r="Y21" s="733"/>
    </row>
    <row r="22" spans="1:25" ht="5.15" customHeight="1" thickBot="1" x14ac:dyDescent="0.35">
      <c r="A22" s="729"/>
      <c r="B22" s="733"/>
      <c r="C22" s="733"/>
      <c r="D22" s="733"/>
      <c r="E22" s="733"/>
      <c r="F22" s="733"/>
      <c r="G22" s="733"/>
      <c r="H22" s="733"/>
      <c r="I22" s="733"/>
      <c r="J22" s="733"/>
      <c r="K22" s="733"/>
      <c r="L22" s="733"/>
      <c r="M22" s="733"/>
      <c r="N22" s="733"/>
      <c r="O22" s="733"/>
      <c r="P22" s="733"/>
      <c r="Q22" s="733"/>
      <c r="R22" s="733"/>
      <c r="S22" s="733"/>
      <c r="T22" s="733"/>
      <c r="U22" s="733"/>
      <c r="V22" s="733"/>
      <c r="W22" s="733"/>
      <c r="X22" s="733"/>
      <c r="Y22" s="733"/>
    </row>
    <row r="23" spans="1:25" ht="5.15" customHeight="1" x14ac:dyDescent="0.3">
      <c r="A23" s="729"/>
      <c r="B23" s="734"/>
      <c r="C23" s="735" t="s">
        <v>0</v>
      </c>
      <c r="D23" s="735">
        <v>417.58461259214789</v>
      </c>
      <c r="E23" s="735"/>
      <c r="F23" s="735"/>
      <c r="G23" s="735"/>
      <c r="H23" s="735"/>
      <c r="I23" s="735"/>
      <c r="J23" s="735"/>
      <c r="K23" s="736"/>
      <c r="L23" s="736"/>
      <c r="M23" s="736"/>
      <c r="N23" s="736"/>
      <c r="O23" s="736"/>
      <c r="P23" s="736"/>
      <c r="Q23" s="736"/>
      <c r="R23" s="736"/>
      <c r="S23" s="736"/>
      <c r="T23" s="736"/>
      <c r="U23" s="736"/>
      <c r="V23" s="736"/>
      <c r="W23" s="736"/>
      <c r="X23" s="737"/>
      <c r="Y23" s="738"/>
    </row>
    <row r="24" spans="1:25" ht="13" customHeight="1" x14ac:dyDescent="0.3">
      <c r="A24" s="729"/>
      <c r="B24" s="734"/>
      <c r="C24" s="739"/>
      <c r="D24" s="739">
        <v>417.58461259214789</v>
      </c>
      <c r="E24" s="739" t="s">
        <v>1</v>
      </c>
      <c r="F24" s="740"/>
      <c r="G24" s="741" t="s">
        <v>1058</v>
      </c>
      <c r="H24" s="742"/>
      <c r="I24" s="742"/>
      <c r="J24" s="742"/>
      <c r="K24" s="742"/>
      <c r="L24" s="742"/>
      <c r="M24" s="742"/>
      <c r="N24" s="742"/>
      <c r="O24" s="742"/>
      <c r="P24" s="742"/>
      <c r="Q24" s="742"/>
      <c r="R24" s="742"/>
      <c r="S24" s="742"/>
      <c r="T24" s="743"/>
      <c r="U24" s="744"/>
      <c r="V24" s="745"/>
      <c r="W24" s="746"/>
      <c r="X24" s="747"/>
      <c r="Y24" s="738"/>
    </row>
    <row r="25" spans="1:25" ht="13" customHeight="1" x14ac:dyDescent="0.3">
      <c r="A25" s="729"/>
      <c r="B25" s="734"/>
      <c r="C25" s="739"/>
      <c r="D25" s="748"/>
      <c r="E25" s="749"/>
      <c r="F25" s="750"/>
      <c r="G25" s="751"/>
      <c r="H25" s="752"/>
      <c r="I25" s="751"/>
      <c r="J25" s="751"/>
      <c r="K25" s="751"/>
      <c r="L25" s="751"/>
      <c r="M25" s="751"/>
      <c r="N25" s="751"/>
      <c r="O25" s="751"/>
      <c r="P25" s="751"/>
      <c r="Q25" s="751"/>
      <c r="R25" s="751"/>
      <c r="S25" s="751"/>
      <c r="T25" s="753"/>
      <c r="U25" s="754"/>
      <c r="V25" s="755"/>
      <c r="W25" s="756"/>
      <c r="X25" s="747"/>
      <c r="Y25" s="738"/>
    </row>
    <row r="26" spans="1:25" ht="13" customHeight="1" x14ac:dyDescent="0.3">
      <c r="A26" s="729"/>
      <c r="B26" s="734"/>
      <c r="C26" s="749"/>
      <c r="D26" s="739"/>
      <c r="E26" s="749"/>
      <c r="F26" s="750"/>
      <c r="G26" s="757">
        <v>44719.60229166667</v>
      </c>
      <c r="H26" s="758"/>
      <c r="I26" s="751"/>
      <c r="J26" s="751"/>
      <c r="K26" s="751"/>
      <c r="L26" s="751"/>
      <c r="M26" s="751"/>
      <c r="N26" s="751"/>
      <c r="O26" s="751"/>
      <c r="P26" s="751"/>
      <c r="Q26" s="751"/>
      <c r="R26" s="751"/>
      <c r="S26" s="751"/>
      <c r="T26" s="753"/>
      <c r="U26" s="754"/>
      <c r="V26" s="755"/>
      <c r="W26" s="756"/>
      <c r="X26" s="747"/>
      <c r="Y26" s="738"/>
    </row>
    <row r="27" spans="1:25" ht="13" customHeight="1" x14ac:dyDescent="0.3">
      <c r="A27" s="729"/>
      <c r="B27" s="734"/>
      <c r="C27" s="749">
        <v>0</v>
      </c>
      <c r="D27" s="748"/>
      <c r="E27" s="749"/>
      <c r="F27" s="759"/>
      <c r="G27" s="760"/>
      <c r="H27" s="761"/>
      <c r="I27" s="762"/>
      <c r="J27" s="761"/>
      <c r="K27" s="762"/>
      <c r="L27" s="762"/>
      <c r="M27" s="762"/>
      <c r="N27" s="762"/>
      <c r="O27" s="762"/>
      <c r="P27" s="762"/>
      <c r="Q27" s="762"/>
      <c r="R27" s="762"/>
      <c r="S27" s="762"/>
      <c r="T27" s="763"/>
      <c r="U27" s="764"/>
      <c r="V27" s="765"/>
      <c r="W27" s="766"/>
      <c r="X27" s="747"/>
      <c r="Y27" s="738"/>
    </row>
    <row r="28" spans="1:25" ht="13" customHeight="1" x14ac:dyDescent="0.3">
      <c r="A28" s="729"/>
      <c r="B28" s="734"/>
      <c r="C28" s="749"/>
      <c r="D28" s="749"/>
      <c r="E28" s="749"/>
      <c r="F28" s="749"/>
      <c r="G28" s="749"/>
      <c r="H28" s="749"/>
      <c r="I28" s="749"/>
      <c r="J28" s="767"/>
      <c r="K28" s="767"/>
      <c r="L28" s="767"/>
      <c r="M28" s="767"/>
      <c r="N28" s="767"/>
      <c r="O28" s="767"/>
      <c r="P28" s="767"/>
      <c r="Q28" s="767"/>
      <c r="R28" s="767"/>
      <c r="S28" s="767"/>
      <c r="T28" s="767"/>
      <c r="U28" s="767"/>
      <c r="V28" s="767"/>
      <c r="W28" s="767"/>
      <c r="X28" s="747"/>
      <c r="Y28" s="738"/>
    </row>
    <row r="29" spans="1:25" ht="13" customHeight="1" x14ac:dyDescent="0.3">
      <c r="A29" s="729"/>
      <c r="B29" s="734"/>
      <c r="C29" s="749"/>
      <c r="D29" s="749"/>
      <c r="E29" s="749"/>
      <c r="F29" s="749"/>
      <c r="G29" s="749"/>
      <c r="H29" s="749"/>
      <c r="I29" s="749"/>
      <c r="J29" s="749"/>
      <c r="K29" s="749"/>
      <c r="L29" s="767"/>
      <c r="M29" s="767"/>
      <c r="N29" s="767"/>
      <c r="O29" s="767"/>
      <c r="P29" s="767"/>
      <c r="Q29" s="767"/>
      <c r="R29" s="767"/>
      <c r="S29" s="767"/>
      <c r="T29" s="767"/>
      <c r="U29" s="767"/>
      <c r="V29" s="767"/>
      <c r="W29" s="767"/>
      <c r="X29" s="747"/>
      <c r="Y29" s="738"/>
    </row>
    <row r="30" spans="1:25" ht="13" customHeight="1" x14ac:dyDescent="0.3">
      <c r="A30" s="729"/>
      <c r="B30" s="734"/>
      <c r="C30" s="749"/>
      <c r="D30" s="749"/>
      <c r="E30" s="749"/>
      <c r="F30" s="749"/>
      <c r="G30" s="749"/>
      <c r="H30" s="749"/>
      <c r="I30" s="749"/>
      <c r="J30" s="768"/>
      <c r="K30" s="768"/>
      <c r="L30" s="769"/>
      <c r="M30" s="769"/>
      <c r="N30" s="769"/>
      <c r="O30" s="769"/>
      <c r="P30" s="769"/>
      <c r="Q30" s="769"/>
      <c r="R30" s="769"/>
      <c r="S30" s="769"/>
      <c r="T30" s="767"/>
      <c r="U30" s="767"/>
      <c r="V30" s="767"/>
      <c r="W30" s="767"/>
      <c r="X30" s="747"/>
      <c r="Y30" s="738"/>
    </row>
    <row r="31" spans="1:25" ht="13" customHeight="1" x14ac:dyDescent="0.3">
      <c r="A31" s="729"/>
      <c r="B31" s="734"/>
      <c r="C31" s="770"/>
      <c r="D31" s="770"/>
      <c r="E31" s="770"/>
      <c r="F31" s="749"/>
      <c r="G31" s="749"/>
      <c r="H31" s="749"/>
      <c r="I31" s="749"/>
      <c r="J31" s="768" t="s">
        <v>1059</v>
      </c>
      <c r="K31" s="768" t="s">
        <v>1060</v>
      </c>
      <c r="L31" s="769"/>
      <c r="M31" s="769"/>
      <c r="N31" s="769"/>
      <c r="O31" s="769"/>
      <c r="P31" s="769"/>
      <c r="Q31" s="769"/>
      <c r="R31" s="769"/>
      <c r="S31" s="769"/>
      <c r="T31" s="767"/>
      <c r="U31" s="767"/>
      <c r="V31" s="767"/>
      <c r="W31" s="767"/>
      <c r="X31" s="747"/>
      <c r="Y31" s="738"/>
    </row>
    <row r="32" spans="1:25" ht="5.15" customHeight="1" x14ac:dyDescent="0.3">
      <c r="A32" s="729"/>
      <c r="B32" s="734"/>
      <c r="C32" s="770"/>
      <c r="D32" s="770"/>
      <c r="E32" s="770"/>
      <c r="F32" s="749"/>
      <c r="G32" s="749"/>
      <c r="H32" s="749"/>
      <c r="I32" s="749"/>
      <c r="J32" s="768"/>
      <c r="K32" s="768"/>
      <c r="L32" s="769"/>
      <c r="M32" s="769"/>
      <c r="N32" s="769"/>
      <c r="O32" s="769"/>
      <c r="P32" s="769"/>
      <c r="Q32" s="769"/>
      <c r="R32" s="769"/>
      <c r="S32" s="769"/>
      <c r="T32" s="767"/>
      <c r="U32" s="767"/>
      <c r="V32" s="767"/>
      <c r="W32" s="767"/>
      <c r="X32" s="747"/>
      <c r="Y32" s="738"/>
    </row>
    <row r="33" spans="1:25" ht="5.15" customHeight="1" x14ac:dyDescent="0.3">
      <c r="A33" s="729"/>
      <c r="B33" s="734"/>
      <c r="C33" s="770"/>
      <c r="D33" s="770"/>
      <c r="E33" s="770"/>
      <c r="F33" s="771"/>
      <c r="G33" s="772"/>
      <c r="H33" s="772"/>
      <c r="I33" s="772"/>
      <c r="J33" s="773"/>
      <c r="K33" s="773"/>
      <c r="L33" s="774"/>
      <c r="M33" s="774"/>
      <c r="N33" s="774"/>
      <c r="O33" s="774"/>
      <c r="P33" s="774"/>
      <c r="Q33" s="774"/>
      <c r="R33" s="774"/>
      <c r="S33" s="774"/>
      <c r="T33" s="775"/>
      <c r="U33" s="775"/>
      <c r="V33" s="775"/>
      <c r="W33" s="775"/>
      <c r="X33" s="747"/>
      <c r="Y33" s="738"/>
    </row>
    <row r="34" spans="1:25" ht="13" customHeight="1" x14ac:dyDescent="0.3">
      <c r="A34" s="729"/>
      <c r="B34" s="734"/>
      <c r="C34" s="770"/>
      <c r="D34" s="770"/>
      <c r="E34" s="770"/>
      <c r="F34" s="771"/>
      <c r="G34" s="776" t="s">
        <v>1061</v>
      </c>
      <c r="H34" s="776"/>
      <c r="I34" s="788" t="s">
        <v>1062</v>
      </c>
      <c r="J34" s="135">
        <v>453.5</v>
      </c>
      <c r="K34" s="135">
        <v>80</v>
      </c>
      <c r="L34" s="777"/>
      <c r="M34" s="777"/>
      <c r="N34" s="777"/>
      <c r="O34" s="777"/>
      <c r="P34" s="777"/>
      <c r="Q34" s="777"/>
      <c r="R34" s="777"/>
      <c r="S34" s="777"/>
      <c r="T34" s="777"/>
      <c r="U34" s="777"/>
      <c r="V34" s="777"/>
      <c r="W34" s="778"/>
      <c r="X34" s="747"/>
      <c r="Y34" s="738"/>
    </row>
    <row r="35" spans="1:25" ht="13" customHeight="1" x14ac:dyDescent="0.3">
      <c r="A35" s="729"/>
      <c r="B35" s="734"/>
      <c r="C35" s="770"/>
      <c r="D35" s="770"/>
      <c r="E35" s="770"/>
      <c r="F35" s="771"/>
      <c r="G35" s="776" t="s">
        <v>1063</v>
      </c>
      <c r="H35" s="776"/>
      <c r="I35" s="788"/>
      <c r="J35" s="97">
        <v>0.8</v>
      </c>
      <c r="K35" s="97">
        <v>0.8</v>
      </c>
      <c r="L35" s="777"/>
      <c r="M35" s="777"/>
      <c r="N35" s="777"/>
      <c r="O35" s="777"/>
      <c r="P35" s="777"/>
      <c r="Q35" s="777"/>
      <c r="R35" s="777"/>
      <c r="S35" s="777"/>
      <c r="T35" s="777"/>
      <c r="U35" s="777"/>
      <c r="V35" s="777"/>
      <c r="W35" s="778"/>
      <c r="X35" s="747"/>
      <c r="Y35" s="738"/>
    </row>
    <row r="36" spans="1:25" ht="13" customHeight="1" x14ac:dyDescent="0.3">
      <c r="A36" s="729"/>
      <c r="B36" s="734"/>
      <c r="C36" s="770"/>
      <c r="D36" s="770"/>
      <c r="E36" s="770"/>
      <c r="F36" s="771"/>
      <c r="G36" s="776" t="s">
        <v>1064</v>
      </c>
      <c r="H36" s="776"/>
      <c r="I36" s="788" t="s">
        <v>1065</v>
      </c>
      <c r="J36" s="135">
        <v>20</v>
      </c>
      <c r="K36" s="135">
        <v>10</v>
      </c>
      <c r="L36" s="777"/>
      <c r="M36" s="777"/>
      <c r="N36" s="777"/>
      <c r="O36" s="777"/>
      <c r="P36" s="777"/>
      <c r="Q36" s="777"/>
      <c r="R36" s="777"/>
      <c r="S36" s="777"/>
      <c r="T36" s="777"/>
      <c r="U36" s="777"/>
      <c r="V36" s="777"/>
      <c r="W36" s="778"/>
      <c r="X36" s="747"/>
      <c r="Y36" s="738"/>
    </row>
    <row r="37" spans="1:25" ht="13" customHeight="1" x14ac:dyDescent="0.35">
      <c r="A37" s="729"/>
      <c r="B37" s="734"/>
      <c r="C37" s="770"/>
      <c r="D37" s="770"/>
      <c r="E37" s="770"/>
      <c r="F37" s="779"/>
      <c r="G37" s="776" t="s">
        <v>1066</v>
      </c>
      <c r="H37" s="776"/>
      <c r="I37" s="776"/>
      <c r="J37" s="789">
        <v>43466</v>
      </c>
      <c r="K37" s="790">
        <f>MIN(364,INT((J37 - DATE(YEAR(J37),1,1))))</f>
        <v>0</v>
      </c>
      <c r="L37" s="777"/>
      <c r="M37" s="777"/>
      <c r="N37" s="777"/>
      <c r="O37" s="777"/>
      <c r="P37" s="777"/>
      <c r="Q37" s="777"/>
      <c r="R37" s="777"/>
      <c r="S37" s="777"/>
      <c r="T37" s="777"/>
      <c r="U37" s="777"/>
      <c r="V37" s="777"/>
      <c r="W37" s="778"/>
      <c r="X37" s="747"/>
      <c r="Y37" s="738"/>
    </row>
    <row r="38" spans="1:25" ht="13" customHeight="1" x14ac:dyDescent="0.3">
      <c r="A38" s="729"/>
      <c r="B38" s="734"/>
      <c r="C38" s="770"/>
      <c r="D38" s="770"/>
      <c r="E38" s="770"/>
      <c r="F38" s="779"/>
      <c r="G38" s="776"/>
      <c r="H38" s="776"/>
      <c r="I38" s="776"/>
      <c r="J38" s="776"/>
      <c r="K38" s="776"/>
      <c r="L38" s="777"/>
      <c r="M38" s="777"/>
      <c r="N38" s="777"/>
      <c r="O38" s="777"/>
      <c r="P38" s="777"/>
      <c r="Q38" s="777"/>
      <c r="R38" s="777"/>
      <c r="S38" s="777"/>
      <c r="T38" s="777"/>
      <c r="U38" s="777"/>
      <c r="V38" s="777"/>
      <c r="W38" s="778"/>
      <c r="X38" s="747"/>
      <c r="Y38" s="738"/>
    </row>
    <row r="39" spans="1:25" ht="13" customHeight="1" x14ac:dyDescent="0.3">
      <c r="A39" s="729"/>
      <c r="B39" s="734"/>
      <c r="C39" s="770"/>
      <c r="D39" s="770"/>
      <c r="E39" s="770"/>
      <c r="F39" s="779"/>
      <c r="G39" s="776"/>
      <c r="H39" s="776"/>
      <c r="I39" s="776" t="s">
        <v>1067</v>
      </c>
      <c r="J39" s="776">
        <f>PMT(5%,i_saltbush_life,-i_saltbush_estab_cost/i_saltbush_success)</f>
        <v>45.487516613723137</v>
      </c>
      <c r="K39" s="776">
        <f>PMT(5%,i_understory_life,-i_understory_estab_cost/i_understory_success)</f>
        <v>12.950457496545667</v>
      </c>
      <c r="L39" s="777"/>
      <c r="M39" s="777"/>
      <c r="N39" s="777"/>
      <c r="O39" s="777"/>
      <c r="P39" s="777"/>
      <c r="Q39" s="777"/>
      <c r="R39" s="777"/>
      <c r="S39" s="777"/>
      <c r="T39" s="777"/>
      <c r="U39" s="777"/>
      <c r="V39" s="777"/>
      <c r="W39" s="778"/>
      <c r="X39" s="747"/>
      <c r="Y39" s="738"/>
    </row>
    <row r="40" spans="1:25" ht="5.15" customHeight="1" x14ac:dyDescent="0.3">
      <c r="A40" s="729"/>
      <c r="B40" s="734"/>
      <c r="C40" s="770"/>
      <c r="D40" s="770"/>
      <c r="E40" s="770"/>
      <c r="F40" s="782"/>
      <c r="G40" s="776"/>
      <c r="H40" s="776"/>
      <c r="I40" s="776"/>
      <c r="J40" s="777"/>
      <c r="K40" s="777"/>
      <c r="L40" s="777"/>
      <c r="M40" s="777"/>
      <c r="N40" s="777"/>
      <c r="O40" s="777"/>
      <c r="P40" s="777"/>
      <c r="Q40" s="777"/>
      <c r="R40" s="777"/>
      <c r="S40" s="777"/>
      <c r="T40" s="777"/>
      <c r="U40" s="777"/>
      <c r="V40" s="777"/>
      <c r="W40" s="775"/>
      <c r="X40" s="747"/>
      <c r="Y40" s="738"/>
    </row>
    <row r="41" spans="1:25" ht="24" customHeight="1" x14ac:dyDescent="0.3">
      <c r="A41" s="729"/>
      <c r="B41" s="734"/>
      <c r="C41" s="783"/>
      <c r="D41" s="783"/>
      <c r="E41" s="783"/>
      <c r="F41" s="783"/>
      <c r="G41" s="784" t="str">
        <f>G24</f>
        <v>COST OF ESTABLISHING SALTBUSH</v>
      </c>
      <c r="H41" s="785"/>
      <c r="I41" s="785"/>
      <c r="J41" s="785"/>
      <c r="K41" s="785"/>
      <c r="L41" s="785"/>
      <c r="M41" s="785"/>
      <c r="N41" s="785"/>
      <c r="O41" s="785"/>
      <c r="P41" s="785"/>
      <c r="Q41" s="785"/>
      <c r="R41" s="785"/>
      <c r="S41" s="785"/>
      <c r="T41" s="785"/>
      <c r="U41" s="786"/>
      <c r="V41" s="786"/>
      <c r="W41" s="786"/>
      <c r="X41" s="787" t="s">
        <v>24</v>
      </c>
      <c r="Y41" s="738"/>
    </row>
    <row r="42" spans="1:25" ht="12" customHeight="1" x14ac:dyDescent="0.3">
      <c r="A42" s="729"/>
      <c r="B42" s="733"/>
      <c r="C42" s="733"/>
      <c r="D42" s="733"/>
      <c r="E42" s="733"/>
      <c r="F42" s="738"/>
      <c r="G42" s="738"/>
      <c r="H42" s="738"/>
      <c r="I42" s="738"/>
      <c r="J42" s="738"/>
      <c r="K42" s="738"/>
      <c r="L42" s="738"/>
      <c r="M42" s="738"/>
      <c r="N42" s="738"/>
      <c r="O42" s="738"/>
      <c r="P42" s="738"/>
      <c r="Q42" s="738"/>
      <c r="R42" s="738"/>
      <c r="S42" s="738"/>
      <c r="T42" s="738"/>
      <c r="U42" s="738"/>
      <c r="V42" s="738"/>
      <c r="W42" s="738"/>
      <c r="X42" s="738"/>
      <c r="Y42" s="738"/>
    </row>
    <row r="43" spans="1:25" ht="12" customHeight="1" x14ac:dyDescent="0.25">
      <c r="A43" s="729"/>
      <c r="B43" s="730"/>
      <c r="C43" s="730"/>
      <c r="D43" s="730"/>
      <c r="E43" s="730"/>
      <c r="F43" s="730"/>
      <c r="G43" s="730"/>
      <c r="H43" s="730"/>
      <c r="I43" s="730"/>
      <c r="J43" s="730"/>
      <c r="K43" s="730"/>
      <c r="L43" s="730"/>
      <c r="M43" s="730"/>
      <c r="N43" s="730"/>
      <c r="O43" s="730"/>
      <c r="P43" s="730"/>
      <c r="Q43" s="730"/>
      <c r="R43" s="730"/>
      <c r="S43" s="730"/>
      <c r="T43" s="730"/>
      <c r="U43" s="730"/>
      <c r="V43" s="730"/>
      <c r="W43" s="730"/>
      <c r="X43" s="730"/>
    </row>
    <row r="44" spans="1:25" ht="5.15" customHeight="1" thickBot="1" x14ac:dyDescent="0.3">
      <c r="A44" s="729"/>
      <c r="B44" s="730"/>
      <c r="C44" s="730"/>
      <c r="D44" s="730"/>
      <c r="E44" s="791"/>
      <c r="F44" s="730"/>
      <c r="G44" s="730"/>
      <c r="H44" s="730"/>
      <c r="I44" s="730"/>
      <c r="J44" s="730"/>
      <c r="K44" s="730"/>
      <c r="L44" s="730"/>
      <c r="M44" s="730"/>
      <c r="N44" s="730"/>
      <c r="O44" s="730"/>
      <c r="P44" s="730"/>
      <c r="Q44" s="730"/>
      <c r="R44" s="730"/>
      <c r="S44" s="730"/>
      <c r="T44" s="730"/>
      <c r="U44" s="730"/>
      <c r="V44" s="730"/>
      <c r="W44" s="730"/>
      <c r="X44" s="730"/>
    </row>
    <row r="45" spans="1:25" ht="5.15" customHeight="1" x14ac:dyDescent="0.3">
      <c r="A45" s="729"/>
      <c r="B45" s="730"/>
      <c r="C45" s="792" t="s">
        <v>0</v>
      </c>
      <c r="D45" s="792">
        <v>4408.9250000000002</v>
      </c>
      <c r="E45" s="792"/>
      <c r="F45" s="792"/>
      <c r="G45" s="792"/>
      <c r="H45" s="792"/>
      <c r="I45" s="792"/>
      <c r="J45" s="793"/>
      <c r="K45" s="793"/>
      <c r="L45" s="793"/>
      <c r="M45" s="793"/>
      <c r="N45" s="793"/>
      <c r="O45" s="793"/>
      <c r="P45" s="793"/>
      <c r="Q45" s="793"/>
      <c r="R45" s="793"/>
      <c r="S45" s="793"/>
      <c r="T45" s="793"/>
      <c r="U45" s="793"/>
      <c r="V45" s="793"/>
      <c r="W45" s="794"/>
      <c r="X45" s="731"/>
    </row>
    <row r="46" spans="1:25" ht="13" customHeight="1" x14ac:dyDescent="0.3">
      <c r="A46" s="729"/>
      <c r="B46" s="730"/>
      <c r="C46" s="795"/>
      <c r="D46" s="795">
        <v>4408.9250000000002</v>
      </c>
      <c r="E46" s="795" t="s">
        <v>1</v>
      </c>
      <c r="F46" s="796"/>
      <c r="G46" s="797" t="s">
        <v>1068</v>
      </c>
      <c r="H46" s="796"/>
      <c r="I46" s="796"/>
      <c r="J46" s="796"/>
      <c r="K46" s="796"/>
      <c r="L46" s="798"/>
      <c r="M46" s="796"/>
      <c r="N46" s="796"/>
      <c r="O46" s="796"/>
      <c r="P46" s="796"/>
      <c r="Q46" s="796"/>
      <c r="R46" s="796"/>
      <c r="S46" s="796"/>
      <c r="T46" s="799"/>
      <c r="U46" s="800"/>
      <c r="V46" s="798"/>
      <c r="W46" s="801"/>
      <c r="X46" s="731"/>
    </row>
    <row r="47" spans="1:25" ht="13" customHeight="1" x14ac:dyDescent="0.3">
      <c r="A47" s="729"/>
      <c r="B47" s="730"/>
      <c r="C47" s="795"/>
      <c r="D47" s="795"/>
      <c r="E47" s="802"/>
      <c r="F47" s="796"/>
      <c r="G47" s="796"/>
      <c r="H47" s="800"/>
      <c r="I47" s="796"/>
      <c r="J47" s="796"/>
      <c r="K47" s="796"/>
      <c r="L47" s="798"/>
      <c r="M47" s="796"/>
      <c r="N47" s="796"/>
      <c r="O47" s="796"/>
      <c r="P47" s="796"/>
      <c r="Q47" s="796"/>
      <c r="R47" s="796"/>
      <c r="S47" s="796"/>
      <c r="T47" s="799"/>
      <c r="U47" s="803"/>
      <c r="V47" s="798"/>
      <c r="W47" s="801"/>
      <c r="X47" s="731"/>
    </row>
    <row r="48" spans="1:25" ht="13" customHeight="1" x14ac:dyDescent="0.3">
      <c r="A48" s="729"/>
      <c r="B48" s="730"/>
      <c r="C48" s="802"/>
      <c r="D48" s="795"/>
      <c r="E48" s="802"/>
      <c r="F48" s="796"/>
      <c r="G48" s="804">
        <v>38530.672997685186</v>
      </c>
      <c r="H48" s="800"/>
      <c r="I48" s="796"/>
      <c r="J48" s="796" t="s">
        <v>1069</v>
      </c>
      <c r="K48" s="796"/>
      <c r="L48" s="798"/>
      <c r="M48" s="796"/>
      <c r="N48" s="796"/>
      <c r="O48" s="796"/>
      <c r="P48" s="796"/>
      <c r="Q48" s="796"/>
      <c r="R48" s="796"/>
      <c r="S48" s="796"/>
      <c r="T48" s="799"/>
      <c r="U48" s="803"/>
      <c r="V48" s="798"/>
      <c r="W48" s="801"/>
      <c r="X48" s="731"/>
    </row>
    <row r="49" spans="1:24" ht="13" customHeight="1" x14ac:dyDescent="0.3">
      <c r="A49" s="729"/>
      <c r="B49" s="730"/>
      <c r="C49" s="802">
        <v>0</v>
      </c>
      <c r="D49" s="795"/>
      <c r="E49" s="802"/>
      <c r="F49" s="796"/>
      <c r="G49" s="805"/>
      <c r="H49" s="800"/>
      <c r="I49" s="800"/>
      <c r="J49" s="796"/>
      <c r="K49" s="796"/>
      <c r="L49" s="798"/>
      <c r="M49" s="796"/>
      <c r="N49" s="796"/>
      <c r="O49" s="796"/>
      <c r="P49" s="796"/>
      <c r="Q49" s="796"/>
      <c r="R49" s="796"/>
      <c r="S49" s="796"/>
      <c r="T49" s="799"/>
      <c r="U49" s="803"/>
      <c r="V49" s="798"/>
      <c r="W49" s="801"/>
      <c r="X49" s="731"/>
    </row>
    <row r="50" spans="1:24" ht="13" customHeight="1" x14ac:dyDescent="0.3">
      <c r="A50" s="729"/>
      <c r="B50" s="730"/>
      <c r="C50" s="802"/>
      <c r="D50" s="802"/>
      <c r="E50" s="802"/>
      <c r="F50" s="802"/>
      <c r="G50" s="802"/>
      <c r="H50" s="802"/>
      <c r="I50" s="806"/>
      <c r="J50" s="806" t="s">
        <v>1070</v>
      </c>
      <c r="K50" s="806"/>
      <c r="L50" s="806"/>
      <c r="M50" s="806"/>
      <c r="N50" s="806"/>
      <c r="O50" s="806"/>
      <c r="P50" s="806"/>
      <c r="Q50" s="806"/>
      <c r="R50" s="806"/>
      <c r="S50" s="806"/>
      <c r="T50" s="806"/>
      <c r="U50" s="806"/>
      <c r="V50" s="806"/>
      <c r="W50" s="801"/>
      <c r="X50" s="731"/>
    </row>
    <row r="51" spans="1:24" ht="13" customHeight="1" x14ac:dyDescent="0.3">
      <c r="A51" s="729"/>
      <c r="B51" s="730"/>
      <c r="C51" s="802"/>
      <c r="D51" s="802"/>
      <c r="E51" s="802"/>
      <c r="F51" s="802"/>
      <c r="G51" s="802"/>
      <c r="H51" s="802"/>
      <c r="I51" s="806"/>
      <c r="J51" s="806"/>
      <c r="K51" s="807" t="s">
        <v>1071</v>
      </c>
      <c r="L51" s="802"/>
      <c r="M51" s="802"/>
      <c r="N51" s="802"/>
      <c r="O51" s="802"/>
      <c r="P51" s="802"/>
      <c r="Q51" s="802"/>
      <c r="R51" s="802"/>
      <c r="S51" s="802"/>
      <c r="T51" s="802"/>
      <c r="U51" s="807"/>
      <c r="V51" s="806"/>
      <c r="W51" s="801"/>
      <c r="X51" s="731"/>
    </row>
    <row r="52" spans="1:24" ht="13" customHeight="1" x14ac:dyDescent="0.3">
      <c r="A52" s="729"/>
      <c r="B52" s="730"/>
      <c r="C52" s="802"/>
      <c r="D52" s="802"/>
      <c r="E52" s="802"/>
      <c r="F52" s="802"/>
      <c r="G52" s="802"/>
      <c r="H52" s="802"/>
      <c r="I52" s="808" t="s">
        <v>1072</v>
      </c>
      <c r="J52" s="808" t="s">
        <v>1073</v>
      </c>
      <c r="K52" s="809" t="s">
        <v>1074</v>
      </c>
      <c r="L52" s="768"/>
      <c r="M52" s="802" t="s">
        <v>1075</v>
      </c>
      <c r="N52" s="802"/>
      <c r="O52" s="768"/>
      <c r="P52" s="806" t="s">
        <v>1076</v>
      </c>
      <c r="Q52" s="768"/>
      <c r="R52" s="802" t="s">
        <v>1077</v>
      </c>
      <c r="S52" s="768"/>
      <c r="T52" s="768" t="s">
        <v>1182</v>
      </c>
      <c r="U52" s="806"/>
      <c r="V52" s="806"/>
      <c r="W52" s="801"/>
      <c r="X52" s="731"/>
    </row>
    <row r="53" spans="1:24" ht="13" customHeight="1" x14ac:dyDescent="0.3">
      <c r="A53" s="729"/>
      <c r="B53" s="730"/>
      <c r="C53" s="802"/>
      <c r="D53" s="802"/>
      <c r="E53" s="802"/>
      <c r="F53" s="802"/>
      <c r="G53" s="802"/>
      <c r="H53" s="802"/>
      <c r="I53" s="768" t="s">
        <v>1078</v>
      </c>
      <c r="J53" s="768" t="s">
        <v>1079</v>
      </c>
      <c r="K53" s="768" t="s">
        <v>1080</v>
      </c>
      <c r="L53" s="768"/>
      <c r="M53" s="802" t="s">
        <v>1081</v>
      </c>
      <c r="N53" s="802" t="s">
        <v>1082</v>
      </c>
      <c r="O53" s="768"/>
      <c r="P53" s="806" t="s">
        <v>1083</v>
      </c>
      <c r="Q53" s="768"/>
      <c r="R53" s="802" t="s">
        <v>1084</v>
      </c>
      <c r="S53" s="768"/>
      <c r="T53" s="768" t="s">
        <v>1183</v>
      </c>
      <c r="U53" s="806"/>
      <c r="V53" s="806"/>
      <c r="W53" s="801"/>
      <c r="X53" s="731"/>
    </row>
    <row r="54" spans="1:24" ht="5.15" customHeight="1" x14ac:dyDescent="0.3">
      <c r="A54" s="729"/>
      <c r="B54" s="730"/>
      <c r="C54" s="802"/>
      <c r="D54" s="802"/>
      <c r="E54" s="802"/>
      <c r="F54" s="802"/>
      <c r="G54" s="802"/>
      <c r="H54" s="802"/>
      <c r="I54" s="768"/>
      <c r="J54" s="768"/>
      <c r="K54" s="768"/>
      <c r="L54" s="768"/>
      <c r="M54" s="802"/>
      <c r="N54" s="802"/>
      <c r="O54" s="768"/>
      <c r="P54" s="806"/>
      <c r="Q54" s="768"/>
      <c r="R54" s="802"/>
      <c r="S54" s="768"/>
      <c r="T54" s="768"/>
      <c r="U54" s="806"/>
      <c r="V54" s="806"/>
      <c r="W54" s="801"/>
      <c r="X54" s="731"/>
    </row>
    <row r="55" spans="1:24" ht="5.15" customHeight="1" x14ac:dyDescent="0.3">
      <c r="A55" s="729"/>
      <c r="B55" s="730"/>
      <c r="C55" s="802"/>
      <c r="D55" s="802"/>
      <c r="E55" s="802"/>
      <c r="F55" s="810"/>
      <c r="G55" s="810"/>
      <c r="H55" s="810"/>
      <c r="I55" s="811"/>
      <c r="J55" s="811"/>
      <c r="K55" s="812"/>
      <c r="L55" s="811"/>
      <c r="M55" s="810"/>
      <c r="N55" s="810"/>
      <c r="O55" s="811"/>
      <c r="P55" s="813"/>
      <c r="Q55" s="811"/>
      <c r="R55" s="810"/>
      <c r="S55" s="811"/>
      <c r="T55" s="811"/>
      <c r="U55" s="813"/>
      <c r="V55" s="813"/>
      <c r="W55" s="801"/>
      <c r="X55" s="731"/>
    </row>
    <row r="56" spans="1:24" ht="13" customHeight="1" x14ac:dyDescent="0.3">
      <c r="A56" s="729"/>
      <c r="B56" s="730"/>
      <c r="C56" s="802"/>
      <c r="D56" s="802"/>
      <c r="E56" s="802"/>
      <c r="F56" s="810"/>
      <c r="G56" s="814" t="s">
        <v>1085</v>
      </c>
      <c r="H56" s="815" t="s">
        <v>372</v>
      </c>
      <c r="I56" s="135">
        <v>50</v>
      </c>
      <c r="J56" s="816">
        <v>4.5</v>
      </c>
      <c r="K56" s="99">
        <v>0.01</v>
      </c>
      <c r="L56" s="817"/>
      <c r="M56" s="97">
        <v>0.23699999999999999</v>
      </c>
      <c r="N56" s="97">
        <v>0.64</v>
      </c>
      <c r="O56" s="817"/>
      <c r="P56" s="97">
        <v>0.42</v>
      </c>
      <c r="Q56" s="818"/>
      <c r="R56" s="97">
        <v>1</v>
      </c>
      <c r="S56" s="817"/>
      <c r="T56" s="863">
        <f t="shared" ref="T56:T119" si="0">MAX(12%,MIN(20%,20%-(P56-30%)*0.8))</f>
        <v>0.12</v>
      </c>
      <c r="U56" s="813"/>
      <c r="V56" s="813"/>
      <c r="W56" s="819"/>
      <c r="X56" s="731"/>
    </row>
    <row r="57" spans="1:24" ht="13" customHeight="1" x14ac:dyDescent="0.3">
      <c r="A57" s="729"/>
      <c r="B57" s="730"/>
      <c r="C57" s="802"/>
      <c r="D57" s="802"/>
      <c r="E57" s="802"/>
      <c r="F57" s="810"/>
      <c r="G57" s="814"/>
      <c r="H57" s="815" t="s">
        <v>132</v>
      </c>
      <c r="I57" s="135">
        <v>100</v>
      </c>
      <c r="J57" s="816">
        <v>2.2000000000000002</v>
      </c>
      <c r="K57" s="99">
        <v>0.01</v>
      </c>
      <c r="L57" s="817"/>
      <c r="M57" s="97">
        <v>0.23699999999999999</v>
      </c>
      <c r="N57" s="814"/>
      <c r="O57" s="817"/>
      <c r="P57" s="97">
        <v>0.42</v>
      </c>
      <c r="Q57" s="818"/>
      <c r="R57" s="97">
        <v>1</v>
      </c>
      <c r="S57" s="817"/>
      <c r="T57" s="863">
        <f>MAX(12%,MIN(20%,20%-(P57-30%)*0.8))</f>
        <v>0.12</v>
      </c>
      <c r="U57" s="813"/>
      <c r="V57" s="813"/>
      <c r="W57" s="819"/>
      <c r="X57" s="731"/>
    </row>
    <row r="58" spans="1:24" ht="13" customHeight="1" x14ac:dyDescent="0.3">
      <c r="A58" s="729"/>
      <c r="B58" s="730"/>
      <c r="C58" s="802"/>
      <c r="D58" s="802"/>
      <c r="E58" s="802"/>
      <c r="F58" s="810"/>
      <c r="G58" s="814"/>
      <c r="H58" s="815" t="s">
        <v>133</v>
      </c>
      <c r="I58" s="135">
        <v>100</v>
      </c>
      <c r="J58" s="816">
        <v>2.2000000000000002</v>
      </c>
      <c r="K58" s="99">
        <v>0.01</v>
      </c>
      <c r="L58" s="817"/>
      <c r="M58" s="97">
        <v>0.23699999999999999</v>
      </c>
      <c r="N58" s="814"/>
      <c r="O58" s="817"/>
      <c r="P58" s="97">
        <v>0.32</v>
      </c>
      <c r="Q58" s="818"/>
      <c r="R58" s="97">
        <v>1</v>
      </c>
      <c r="S58" s="817"/>
      <c r="T58" s="863">
        <f t="shared" si="0"/>
        <v>0.184</v>
      </c>
      <c r="U58" s="813"/>
      <c r="V58" s="813"/>
      <c r="W58" s="819"/>
      <c r="X58" s="731"/>
    </row>
    <row r="59" spans="1:24" ht="13" customHeight="1" x14ac:dyDescent="0.3">
      <c r="A59" s="729"/>
      <c r="B59" s="730"/>
      <c r="C59" s="802"/>
      <c r="D59" s="802"/>
      <c r="E59" s="802"/>
      <c r="F59" s="810"/>
      <c r="G59" s="814"/>
      <c r="H59" s="815" t="s">
        <v>134</v>
      </c>
      <c r="I59" s="135">
        <v>150</v>
      </c>
      <c r="J59" s="816">
        <v>1.8</v>
      </c>
      <c r="K59" s="99">
        <v>0.01</v>
      </c>
      <c r="L59" s="817"/>
      <c r="M59" s="97">
        <v>0.23699999999999999</v>
      </c>
      <c r="N59" s="814"/>
      <c r="O59" s="817"/>
      <c r="P59" s="97">
        <v>0.14000000000000001</v>
      </c>
      <c r="Q59" s="818"/>
      <c r="R59" s="97">
        <v>1</v>
      </c>
      <c r="S59" s="817"/>
      <c r="T59" s="863">
        <f t="shared" si="0"/>
        <v>0.2</v>
      </c>
      <c r="U59" s="813"/>
      <c r="V59" s="813"/>
      <c r="W59" s="819"/>
      <c r="X59" s="731"/>
    </row>
    <row r="60" spans="1:24" ht="13" customHeight="1" x14ac:dyDescent="0.3">
      <c r="A60" s="729"/>
      <c r="B60" s="730"/>
      <c r="C60" s="802"/>
      <c r="D60" s="802"/>
      <c r="E60" s="802"/>
      <c r="F60" s="820"/>
      <c r="G60" s="814"/>
      <c r="H60" s="815" t="s">
        <v>135</v>
      </c>
      <c r="I60" s="135">
        <v>300</v>
      </c>
      <c r="J60" s="816">
        <v>0.75</v>
      </c>
      <c r="K60" s="99">
        <v>0.01</v>
      </c>
      <c r="L60" s="817"/>
      <c r="M60" s="97">
        <v>0.23699999999999999</v>
      </c>
      <c r="N60" s="814"/>
      <c r="O60" s="817"/>
      <c r="P60" s="97">
        <v>0.12</v>
      </c>
      <c r="Q60" s="818"/>
      <c r="R60" s="97">
        <v>1</v>
      </c>
      <c r="S60" s="817"/>
      <c r="T60" s="863">
        <f t="shared" si="0"/>
        <v>0.2</v>
      </c>
      <c r="U60" s="813"/>
      <c r="V60" s="813"/>
      <c r="W60" s="819"/>
      <c r="X60" s="731"/>
    </row>
    <row r="61" spans="1:24" ht="13" customHeight="1" x14ac:dyDescent="0.3">
      <c r="A61" s="729"/>
      <c r="B61" s="730"/>
      <c r="C61" s="802"/>
      <c r="D61" s="802"/>
      <c r="E61" s="802"/>
      <c r="F61" s="821"/>
      <c r="G61" s="814"/>
      <c r="H61" s="815" t="s">
        <v>136</v>
      </c>
      <c r="I61" s="135">
        <v>300</v>
      </c>
      <c r="J61" s="816">
        <v>0.75</v>
      </c>
      <c r="K61" s="99">
        <v>0.01</v>
      </c>
      <c r="L61" s="817"/>
      <c r="M61" s="97">
        <v>0.23699999999999999</v>
      </c>
      <c r="N61" s="814"/>
      <c r="O61" s="817"/>
      <c r="P61" s="97">
        <v>0.23</v>
      </c>
      <c r="Q61" s="818"/>
      <c r="R61" s="97">
        <v>1</v>
      </c>
      <c r="S61" s="817"/>
      <c r="T61" s="863">
        <f>MAX(12%,MIN(20%,20%-(P61-30%)*0.8))</f>
        <v>0.2</v>
      </c>
      <c r="U61" s="813"/>
      <c r="V61" s="813"/>
      <c r="W61" s="819"/>
      <c r="X61" s="731"/>
    </row>
    <row r="62" spans="1:24" ht="13" customHeight="1" x14ac:dyDescent="0.3">
      <c r="A62" s="729"/>
      <c r="B62" s="730"/>
      <c r="C62" s="802"/>
      <c r="D62" s="802"/>
      <c r="E62" s="802"/>
      <c r="F62" s="821"/>
      <c r="G62" s="814"/>
      <c r="H62" s="815" t="s">
        <v>137</v>
      </c>
      <c r="I62" s="135">
        <v>325</v>
      </c>
      <c r="J62" s="816">
        <v>1</v>
      </c>
      <c r="K62" s="99">
        <v>0.01</v>
      </c>
      <c r="L62" s="817"/>
      <c r="M62" s="97">
        <v>0.23699999999999999</v>
      </c>
      <c r="N62" s="814"/>
      <c r="O62" s="817"/>
      <c r="P62" s="97">
        <v>0.32</v>
      </c>
      <c r="Q62" s="818"/>
      <c r="R62" s="97">
        <v>1</v>
      </c>
      <c r="S62" s="817"/>
      <c r="T62" s="863">
        <f t="shared" si="0"/>
        <v>0.184</v>
      </c>
      <c r="U62" s="813"/>
      <c r="V62" s="813"/>
      <c r="W62" s="819"/>
      <c r="X62" s="731"/>
    </row>
    <row r="63" spans="1:24" ht="13" customHeight="1" x14ac:dyDescent="0.3">
      <c r="A63" s="729"/>
      <c r="B63" s="730"/>
      <c r="C63" s="802"/>
      <c r="D63" s="802"/>
      <c r="E63" s="802"/>
      <c r="F63" s="821"/>
      <c r="G63" s="814"/>
      <c r="H63" s="815" t="s">
        <v>138</v>
      </c>
      <c r="I63" s="135">
        <v>350</v>
      </c>
      <c r="J63" s="816">
        <v>1.5</v>
      </c>
      <c r="K63" s="99">
        <v>0.01</v>
      </c>
      <c r="L63" s="817"/>
      <c r="M63" s="97">
        <v>0.23699999999999999</v>
      </c>
      <c r="N63" s="814"/>
      <c r="O63" s="817"/>
      <c r="P63" s="97">
        <v>0.42</v>
      </c>
      <c r="Q63" s="818"/>
      <c r="R63" s="97">
        <v>1</v>
      </c>
      <c r="S63" s="817"/>
      <c r="T63" s="863">
        <f t="shared" si="0"/>
        <v>0.12</v>
      </c>
      <c r="U63" s="813"/>
      <c r="V63" s="813"/>
      <c r="W63" s="819"/>
      <c r="X63" s="731"/>
    </row>
    <row r="64" spans="1:24" ht="13" customHeight="1" x14ac:dyDescent="0.3">
      <c r="A64" s="729"/>
      <c r="B64" s="730"/>
      <c r="C64" s="802"/>
      <c r="D64" s="802"/>
      <c r="E64" s="802"/>
      <c r="F64" s="821"/>
      <c r="G64" s="814"/>
      <c r="H64" s="815" t="s">
        <v>139</v>
      </c>
      <c r="I64" s="135">
        <v>50</v>
      </c>
      <c r="J64" s="816">
        <v>4.5</v>
      </c>
      <c r="K64" s="99">
        <v>0.01</v>
      </c>
      <c r="L64" s="817"/>
      <c r="M64" s="97">
        <v>0.23699999999999999</v>
      </c>
      <c r="N64" s="814"/>
      <c r="O64" s="817"/>
      <c r="P64" s="97">
        <v>0.51</v>
      </c>
      <c r="Q64" s="818"/>
      <c r="R64" s="97">
        <v>1</v>
      </c>
      <c r="S64" s="817"/>
      <c r="T64" s="863">
        <f t="shared" si="0"/>
        <v>0.12</v>
      </c>
      <c r="U64" s="813"/>
      <c r="V64" s="813"/>
      <c r="W64" s="819"/>
      <c r="X64" s="731"/>
    </row>
    <row r="65" spans="1:24" ht="13" customHeight="1" x14ac:dyDescent="0.3">
      <c r="A65" s="729"/>
      <c r="B65" s="730"/>
      <c r="C65" s="802"/>
      <c r="D65" s="802"/>
      <c r="E65" s="802"/>
      <c r="F65" s="821"/>
      <c r="G65" s="814"/>
      <c r="H65" s="815" t="s">
        <v>140</v>
      </c>
      <c r="I65" s="135">
        <v>50</v>
      </c>
      <c r="J65" s="816">
        <v>4.5</v>
      </c>
      <c r="K65" s="99">
        <v>0.01</v>
      </c>
      <c r="L65" s="817"/>
      <c r="M65" s="97">
        <v>0.23699999999999999</v>
      </c>
      <c r="N65" s="814"/>
      <c r="O65" s="817"/>
      <c r="P65" s="97">
        <v>0.6</v>
      </c>
      <c r="Q65" s="818"/>
      <c r="R65" s="97">
        <v>1</v>
      </c>
      <c r="S65" s="817"/>
      <c r="T65" s="863">
        <f>MAX(12%,MIN(20%,20%-(P65-30%)*0.8))</f>
        <v>0.12</v>
      </c>
      <c r="U65" s="813"/>
      <c r="V65" s="813"/>
      <c r="W65" s="819"/>
      <c r="X65" s="731"/>
    </row>
    <row r="66" spans="1:24" ht="13" customHeight="1" x14ac:dyDescent="0.3">
      <c r="A66" s="729"/>
      <c r="B66" s="730"/>
      <c r="C66" s="802"/>
      <c r="D66" s="802"/>
      <c r="E66" s="802"/>
      <c r="F66" s="810"/>
      <c r="G66" s="814" t="s">
        <v>1086</v>
      </c>
      <c r="H66" s="815" t="s">
        <v>372</v>
      </c>
      <c r="I66" s="135">
        <v>50</v>
      </c>
      <c r="J66" s="816">
        <v>4.5</v>
      </c>
      <c r="K66" s="99">
        <v>0.01</v>
      </c>
      <c r="L66" s="817"/>
      <c r="M66" s="822">
        <f>M65</f>
        <v>0.23699999999999999</v>
      </c>
      <c r="N66" s="814"/>
      <c r="O66" s="817"/>
      <c r="P66" s="97">
        <v>0.42</v>
      </c>
      <c r="Q66" s="818"/>
      <c r="R66" s="97">
        <v>1</v>
      </c>
      <c r="S66" s="817"/>
      <c r="T66" s="863">
        <f t="shared" si="0"/>
        <v>0.12</v>
      </c>
      <c r="U66" s="813"/>
      <c r="V66" s="813"/>
      <c r="W66" s="819"/>
      <c r="X66" s="731"/>
    </row>
    <row r="67" spans="1:24" ht="13" customHeight="1" outlineLevel="1" x14ac:dyDescent="0.3">
      <c r="A67" s="729"/>
      <c r="B67" s="730"/>
      <c r="C67" s="802"/>
      <c r="D67" s="802"/>
      <c r="E67" s="802"/>
      <c r="F67" s="810"/>
      <c r="G67" s="814"/>
      <c r="H67" s="815" t="s">
        <v>132</v>
      </c>
      <c r="I67" s="135">
        <v>100</v>
      </c>
      <c r="J67" s="816">
        <v>2.2000000000000002</v>
      </c>
      <c r="K67" s="99">
        <v>0.01</v>
      </c>
      <c r="L67" s="817"/>
      <c r="M67" s="822">
        <f t="shared" ref="M67:M130" si="1">M66</f>
        <v>0.23699999999999999</v>
      </c>
      <c r="N67" s="814"/>
      <c r="O67" s="817"/>
      <c r="P67" s="97">
        <v>0.42</v>
      </c>
      <c r="Q67" s="818"/>
      <c r="R67" s="97">
        <v>1</v>
      </c>
      <c r="S67" s="817"/>
      <c r="T67" s="863">
        <f t="shared" si="0"/>
        <v>0.12</v>
      </c>
      <c r="U67" s="813"/>
      <c r="V67" s="813"/>
      <c r="W67" s="819"/>
      <c r="X67" s="731"/>
    </row>
    <row r="68" spans="1:24" ht="13" customHeight="1" outlineLevel="1" x14ac:dyDescent="0.3">
      <c r="A68" s="729"/>
      <c r="B68" s="730"/>
      <c r="C68" s="802"/>
      <c r="D68" s="802"/>
      <c r="E68" s="802"/>
      <c r="F68" s="810"/>
      <c r="G68" s="814"/>
      <c r="H68" s="815" t="s">
        <v>133</v>
      </c>
      <c r="I68" s="135">
        <v>100</v>
      </c>
      <c r="J68" s="816">
        <v>2.2000000000000002</v>
      </c>
      <c r="K68" s="99">
        <v>0.01</v>
      </c>
      <c r="L68" s="817"/>
      <c r="M68" s="822">
        <f t="shared" si="1"/>
        <v>0.23699999999999999</v>
      </c>
      <c r="N68" s="814"/>
      <c r="O68" s="817"/>
      <c r="P68" s="97">
        <v>0.32</v>
      </c>
      <c r="Q68" s="818"/>
      <c r="R68" s="97">
        <v>1</v>
      </c>
      <c r="S68" s="817"/>
      <c r="T68" s="863">
        <f t="shared" si="0"/>
        <v>0.184</v>
      </c>
      <c r="U68" s="813"/>
      <c r="V68" s="813"/>
      <c r="W68" s="819"/>
      <c r="X68" s="731"/>
    </row>
    <row r="69" spans="1:24" ht="13" customHeight="1" outlineLevel="1" x14ac:dyDescent="0.3">
      <c r="A69" s="729"/>
      <c r="B69" s="730"/>
      <c r="C69" s="802"/>
      <c r="D69" s="802"/>
      <c r="E69" s="802"/>
      <c r="F69" s="810"/>
      <c r="G69" s="814"/>
      <c r="H69" s="815" t="s">
        <v>134</v>
      </c>
      <c r="I69" s="135">
        <v>150</v>
      </c>
      <c r="J69" s="816">
        <v>1.8</v>
      </c>
      <c r="K69" s="99">
        <v>0.01</v>
      </c>
      <c r="L69" s="817"/>
      <c r="M69" s="822">
        <f t="shared" si="1"/>
        <v>0.23699999999999999</v>
      </c>
      <c r="N69" s="814"/>
      <c r="O69" s="817"/>
      <c r="P69" s="97">
        <v>0.14000000000000001</v>
      </c>
      <c r="Q69" s="818"/>
      <c r="R69" s="97">
        <v>1</v>
      </c>
      <c r="S69" s="817"/>
      <c r="T69" s="863">
        <f t="shared" si="0"/>
        <v>0.2</v>
      </c>
      <c r="U69" s="813"/>
      <c r="V69" s="813"/>
      <c r="W69" s="819"/>
      <c r="X69" s="731"/>
    </row>
    <row r="70" spans="1:24" ht="13" customHeight="1" outlineLevel="1" x14ac:dyDescent="0.3">
      <c r="A70" s="729"/>
      <c r="B70" s="730"/>
      <c r="C70" s="802"/>
      <c r="D70" s="802"/>
      <c r="E70" s="802"/>
      <c r="F70" s="820"/>
      <c r="G70" s="814"/>
      <c r="H70" s="815" t="s">
        <v>135</v>
      </c>
      <c r="I70" s="135">
        <v>300</v>
      </c>
      <c r="J70" s="816">
        <v>0.75</v>
      </c>
      <c r="K70" s="99">
        <v>0.01</v>
      </c>
      <c r="L70" s="817"/>
      <c r="M70" s="822">
        <f t="shared" si="1"/>
        <v>0.23699999999999999</v>
      </c>
      <c r="N70" s="814"/>
      <c r="O70" s="817"/>
      <c r="P70" s="97">
        <v>0.12</v>
      </c>
      <c r="Q70" s="818"/>
      <c r="R70" s="97">
        <v>1</v>
      </c>
      <c r="S70" s="817"/>
      <c r="T70" s="863">
        <f t="shared" si="0"/>
        <v>0.2</v>
      </c>
      <c r="U70" s="813"/>
      <c r="V70" s="813"/>
      <c r="W70" s="819"/>
      <c r="X70" s="731"/>
    </row>
    <row r="71" spans="1:24" ht="13" customHeight="1" outlineLevel="1" x14ac:dyDescent="0.3">
      <c r="A71" s="729"/>
      <c r="B71" s="730"/>
      <c r="C71" s="802"/>
      <c r="D71" s="802"/>
      <c r="E71" s="802"/>
      <c r="F71" s="821"/>
      <c r="G71" s="814"/>
      <c r="H71" s="815" t="s">
        <v>136</v>
      </c>
      <c r="I71" s="135">
        <v>300</v>
      </c>
      <c r="J71" s="816">
        <v>0.75</v>
      </c>
      <c r="K71" s="99">
        <v>0.01</v>
      </c>
      <c r="L71" s="817"/>
      <c r="M71" s="822">
        <f t="shared" si="1"/>
        <v>0.23699999999999999</v>
      </c>
      <c r="N71" s="814"/>
      <c r="O71" s="817"/>
      <c r="P71" s="97">
        <v>0.23</v>
      </c>
      <c r="Q71" s="818"/>
      <c r="R71" s="97">
        <v>1</v>
      </c>
      <c r="S71" s="817"/>
      <c r="T71" s="863">
        <f t="shared" si="0"/>
        <v>0.2</v>
      </c>
      <c r="U71" s="813"/>
      <c r="V71" s="813"/>
      <c r="W71" s="819"/>
      <c r="X71" s="731"/>
    </row>
    <row r="72" spans="1:24" ht="13" customHeight="1" outlineLevel="1" x14ac:dyDescent="0.3">
      <c r="A72" s="729"/>
      <c r="B72" s="730"/>
      <c r="C72" s="802"/>
      <c r="D72" s="802"/>
      <c r="E72" s="802"/>
      <c r="F72" s="821"/>
      <c r="G72" s="814"/>
      <c r="H72" s="815" t="s">
        <v>137</v>
      </c>
      <c r="I72" s="135">
        <v>325</v>
      </c>
      <c r="J72" s="816">
        <v>1</v>
      </c>
      <c r="K72" s="99">
        <v>0.01</v>
      </c>
      <c r="L72" s="817"/>
      <c r="M72" s="822">
        <f t="shared" si="1"/>
        <v>0.23699999999999999</v>
      </c>
      <c r="N72" s="814"/>
      <c r="O72" s="817"/>
      <c r="P72" s="97">
        <v>0.32</v>
      </c>
      <c r="Q72" s="818"/>
      <c r="R72" s="97">
        <v>1</v>
      </c>
      <c r="S72" s="817"/>
      <c r="T72" s="863">
        <f t="shared" si="0"/>
        <v>0.184</v>
      </c>
      <c r="U72" s="813"/>
      <c r="V72" s="813"/>
      <c r="W72" s="819"/>
      <c r="X72" s="731"/>
    </row>
    <row r="73" spans="1:24" ht="13" customHeight="1" outlineLevel="1" x14ac:dyDescent="0.3">
      <c r="A73" s="729"/>
      <c r="B73" s="730"/>
      <c r="C73" s="802"/>
      <c r="D73" s="802"/>
      <c r="E73" s="802"/>
      <c r="F73" s="821"/>
      <c r="G73" s="814"/>
      <c r="H73" s="815" t="s">
        <v>138</v>
      </c>
      <c r="I73" s="135">
        <v>350</v>
      </c>
      <c r="J73" s="816">
        <v>1.5</v>
      </c>
      <c r="K73" s="99">
        <v>0.01</v>
      </c>
      <c r="L73" s="817"/>
      <c r="M73" s="822">
        <f t="shared" si="1"/>
        <v>0.23699999999999999</v>
      </c>
      <c r="N73" s="814"/>
      <c r="O73" s="817"/>
      <c r="P73" s="97">
        <v>0.42</v>
      </c>
      <c r="Q73" s="818"/>
      <c r="R73" s="97">
        <v>1</v>
      </c>
      <c r="S73" s="817"/>
      <c r="T73" s="863">
        <f t="shared" si="0"/>
        <v>0.12</v>
      </c>
      <c r="U73" s="813"/>
      <c r="V73" s="813"/>
      <c r="W73" s="819"/>
      <c r="X73" s="731"/>
    </row>
    <row r="74" spans="1:24" ht="13" customHeight="1" outlineLevel="1" x14ac:dyDescent="0.3">
      <c r="A74" s="729"/>
      <c r="B74" s="730"/>
      <c r="C74" s="802"/>
      <c r="D74" s="802"/>
      <c r="E74" s="802"/>
      <c r="F74" s="821"/>
      <c r="G74" s="814"/>
      <c r="H74" s="815" t="s">
        <v>139</v>
      </c>
      <c r="I74" s="135">
        <v>50</v>
      </c>
      <c r="J74" s="816">
        <v>4.5</v>
      </c>
      <c r="K74" s="99">
        <v>0.01</v>
      </c>
      <c r="L74" s="817"/>
      <c r="M74" s="822">
        <f t="shared" si="1"/>
        <v>0.23699999999999999</v>
      </c>
      <c r="N74" s="814"/>
      <c r="O74" s="817"/>
      <c r="P74" s="97">
        <v>0.51</v>
      </c>
      <c r="Q74" s="818"/>
      <c r="R74" s="97">
        <v>1</v>
      </c>
      <c r="S74" s="817"/>
      <c r="T74" s="863">
        <f t="shared" si="0"/>
        <v>0.12</v>
      </c>
      <c r="U74" s="813"/>
      <c r="V74" s="813"/>
      <c r="W74" s="819"/>
      <c r="X74" s="731"/>
    </row>
    <row r="75" spans="1:24" ht="13" customHeight="1" outlineLevel="1" x14ac:dyDescent="0.3">
      <c r="A75" s="729"/>
      <c r="B75" s="730"/>
      <c r="C75" s="802"/>
      <c r="D75" s="802"/>
      <c r="E75" s="802"/>
      <c r="F75" s="821"/>
      <c r="G75" s="814"/>
      <c r="H75" s="815" t="s">
        <v>140</v>
      </c>
      <c r="I75" s="135">
        <v>50</v>
      </c>
      <c r="J75" s="816">
        <v>4.5</v>
      </c>
      <c r="K75" s="99">
        <v>0.01</v>
      </c>
      <c r="L75" s="817"/>
      <c r="M75" s="822">
        <f t="shared" si="1"/>
        <v>0.23699999999999999</v>
      </c>
      <c r="N75" s="814"/>
      <c r="O75" s="817"/>
      <c r="P75" s="97">
        <v>0.6</v>
      </c>
      <c r="Q75" s="818"/>
      <c r="R75" s="97">
        <v>1</v>
      </c>
      <c r="S75" s="817"/>
      <c r="T75" s="863">
        <f t="shared" si="0"/>
        <v>0.12</v>
      </c>
      <c r="U75" s="813"/>
      <c r="V75" s="813"/>
      <c r="W75" s="819"/>
      <c r="X75" s="731"/>
    </row>
    <row r="76" spans="1:24" ht="13" customHeight="1" outlineLevel="1" x14ac:dyDescent="0.3">
      <c r="A76" s="729"/>
      <c r="B76" s="730"/>
      <c r="C76" s="802"/>
      <c r="D76" s="802"/>
      <c r="E76" s="802"/>
      <c r="F76" s="810"/>
      <c r="G76" s="814" t="s">
        <v>1087</v>
      </c>
      <c r="H76" s="815" t="s">
        <v>372</v>
      </c>
      <c r="I76" s="135">
        <v>50</v>
      </c>
      <c r="J76" s="816">
        <v>4.5</v>
      </c>
      <c r="K76" s="99">
        <v>0.01</v>
      </c>
      <c r="L76" s="817"/>
      <c r="M76" s="822">
        <f t="shared" si="1"/>
        <v>0.23699999999999999</v>
      </c>
      <c r="N76" s="814"/>
      <c r="O76" s="817"/>
      <c r="P76" s="97">
        <v>0.42</v>
      </c>
      <c r="Q76" s="818"/>
      <c r="R76" s="97">
        <v>1</v>
      </c>
      <c r="S76" s="817"/>
      <c r="T76" s="863">
        <f t="shared" si="0"/>
        <v>0.12</v>
      </c>
      <c r="U76" s="813"/>
      <c r="V76" s="813"/>
      <c r="W76" s="819"/>
      <c r="X76" s="731"/>
    </row>
    <row r="77" spans="1:24" ht="13" customHeight="1" outlineLevel="1" x14ac:dyDescent="0.3">
      <c r="A77" s="729"/>
      <c r="B77" s="730"/>
      <c r="C77" s="802"/>
      <c r="D77" s="802"/>
      <c r="E77" s="802"/>
      <c r="F77" s="810"/>
      <c r="G77" s="814"/>
      <c r="H77" s="815" t="s">
        <v>132</v>
      </c>
      <c r="I77" s="135">
        <v>100</v>
      </c>
      <c r="J77" s="816">
        <v>2.2000000000000002</v>
      </c>
      <c r="K77" s="99">
        <v>0.01</v>
      </c>
      <c r="L77" s="817"/>
      <c r="M77" s="822">
        <f t="shared" si="1"/>
        <v>0.23699999999999999</v>
      </c>
      <c r="N77" s="814"/>
      <c r="O77" s="817"/>
      <c r="P77" s="97">
        <v>0.42</v>
      </c>
      <c r="Q77" s="818"/>
      <c r="R77" s="97">
        <v>1</v>
      </c>
      <c r="S77" s="817"/>
      <c r="T77" s="863">
        <f t="shared" si="0"/>
        <v>0.12</v>
      </c>
      <c r="U77" s="813"/>
      <c r="V77" s="813"/>
      <c r="W77" s="819"/>
      <c r="X77" s="731"/>
    </row>
    <row r="78" spans="1:24" ht="13" customHeight="1" outlineLevel="1" x14ac:dyDescent="0.3">
      <c r="A78" s="729"/>
      <c r="B78" s="730"/>
      <c r="C78" s="802"/>
      <c r="D78" s="802"/>
      <c r="E78" s="802"/>
      <c r="F78" s="810"/>
      <c r="G78" s="814"/>
      <c r="H78" s="815" t="s">
        <v>133</v>
      </c>
      <c r="I78" s="135">
        <v>100</v>
      </c>
      <c r="J78" s="816">
        <v>2.2000000000000002</v>
      </c>
      <c r="K78" s="99">
        <v>0.01</v>
      </c>
      <c r="L78" s="817"/>
      <c r="M78" s="822">
        <f t="shared" si="1"/>
        <v>0.23699999999999999</v>
      </c>
      <c r="N78" s="814"/>
      <c r="O78" s="817"/>
      <c r="P78" s="97">
        <v>0.32</v>
      </c>
      <c r="Q78" s="818"/>
      <c r="R78" s="97">
        <v>1</v>
      </c>
      <c r="S78" s="817"/>
      <c r="T78" s="863">
        <f t="shared" si="0"/>
        <v>0.184</v>
      </c>
      <c r="U78" s="813"/>
      <c r="V78" s="813"/>
      <c r="W78" s="819"/>
      <c r="X78" s="731"/>
    </row>
    <row r="79" spans="1:24" ht="13" customHeight="1" outlineLevel="1" x14ac:dyDescent="0.3">
      <c r="A79" s="729"/>
      <c r="B79" s="730"/>
      <c r="C79" s="802"/>
      <c r="D79" s="802"/>
      <c r="E79" s="802"/>
      <c r="F79" s="810"/>
      <c r="G79" s="814"/>
      <c r="H79" s="815" t="s">
        <v>134</v>
      </c>
      <c r="I79" s="135">
        <v>150</v>
      </c>
      <c r="J79" s="816">
        <v>1.8</v>
      </c>
      <c r="K79" s="99">
        <v>0.01</v>
      </c>
      <c r="L79" s="817"/>
      <c r="M79" s="822">
        <f t="shared" si="1"/>
        <v>0.23699999999999999</v>
      </c>
      <c r="N79" s="814"/>
      <c r="O79" s="817"/>
      <c r="P79" s="97">
        <v>0.14000000000000001</v>
      </c>
      <c r="Q79" s="818"/>
      <c r="R79" s="97">
        <v>1</v>
      </c>
      <c r="S79" s="817"/>
      <c r="T79" s="863">
        <f t="shared" si="0"/>
        <v>0.2</v>
      </c>
      <c r="U79" s="813"/>
      <c r="V79" s="813"/>
      <c r="W79" s="819"/>
      <c r="X79" s="731"/>
    </row>
    <row r="80" spans="1:24" ht="13" customHeight="1" outlineLevel="1" x14ac:dyDescent="0.3">
      <c r="A80" s="729"/>
      <c r="B80" s="730"/>
      <c r="C80" s="802"/>
      <c r="D80" s="802"/>
      <c r="E80" s="802"/>
      <c r="F80" s="820"/>
      <c r="G80" s="814"/>
      <c r="H80" s="815" t="s">
        <v>135</v>
      </c>
      <c r="I80" s="135">
        <v>300</v>
      </c>
      <c r="J80" s="816">
        <v>0.75</v>
      </c>
      <c r="K80" s="99">
        <v>0.01</v>
      </c>
      <c r="L80" s="817"/>
      <c r="M80" s="822">
        <f t="shared" si="1"/>
        <v>0.23699999999999999</v>
      </c>
      <c r="N80" s="814"/>
      <c r="O80" s="817"/>
      <c r="P80" s="97">
        <v>0.12</v>
      </c>
      <c r="Q80" s="818"/>
      <c r="R80" s="97">
        <v>1</v>
      </c>
      <c r="S80" s="817"/>
      <c r="T80" s="863">
        <f t="shared" si="0"/>
        <v>0.2</v>
      </c>
      <c r="U80" s="813"/>
      <c r="V80" s="813"/>
      <c r="W80" s="819"/>
      <c r="X80" s="731"/>
    </row>
    <row r="81" spans="1:24" ht="13" customHeight="1" outlineLevel="1" x14ac:dyDescent="0.3">
      <c r="A81" s="729"/>
      <c r="B81" s="730"/>
      <c r="C81" s="802"/>
      <c r="D81" s="802"/>
      <c r="E81" s="802"/>
      <c r="F81" s="821"/>
      <c r="G81" s="814"/>
      <c r="H81" s="815" t="s">
        <v>136</v>
      </c>
      <c r="I81" s="135">
        <v>300</v>
      </c>
      <c r="J81" s="816">
        <v>0.75</v>
      </c>
      <c r="K81" s="99">
        <v>0.01</v>
      </c>
      <c r="L81" s="817"/>
      <c r="M81" s="822">
        <f t="shared" si="1"/>
        <v>0.23699999999999999</v>
      </c>
      <c r="N81" s="814"/>
      <c r="O81" s="817"/>
      <c r="P81" s="97">
        <v>0.23</v>
      </c>
      <c r="Q81" s="818"/>
      <c r="R81" s="97">
        <v>1</v>
      </c>
      <c r="S81" s="817"/>
      <c r="T81" s="863">
        <f t="shared" si="0"/>
        <v>0.2</v>
      </c>
      <c r="U81" s="813"/>
      <c r="V81" s="813"/>
      <c r="W81" s="819"/>
      <c r="X81" s="731"/>
    </row>
    <row r="82" spans="1:24" ht="13" customHeight="1" outlineLevel="1" x14ac:dyDescent="0.3">
      <c r="A82" s="729"/>
      <c r="B82" s="730"/>
      <c r="C82" s="802"/>
      <c r="D82" s="802"/>
      <c r="E82" s="802"/>
      <c r="F82" s="821"/>
      <c r="G82" s="814"/>
      <c r="H82" s="815" t="s">
        <v>137</v>
      </c>
      <c r="I82" s="135">
        <v>325</v>
      </c>
      <c r="J82" s="816">
        <v>1</v>
      </c>
      <c r="K82" s="99">
        <v>0.01</v>
      </c>
      <c r="L82" s="817"/>
      <c r="M82" s="822">
        <f t="shared" si="1"/>
        <v>0.23699999999999999</v>
      </c>
      <c r="N82" s="814"/>
      <c r="O82" s="817"/>
      <c r="P82" s="97">
        <v>0.32</v>
      </c>
      <c r="Q82" s="818"/>
      <c r="R82" s="97">
        <v>1</v>
      </c>
      <c r="S82" s="817"/>
      <c r="T82" s="863">
        <f t="shared" si="0"/>
        <v>0.184</v>
      </c>
      <c r="U82" s="813"/>
      <c r="V82" s="813"/>
      <c r="W82" s="819"/>
      <c r="X82" s="731"/>
    </row>
    <row r="83" spans="1:24" ht="13" customHeight="1" outlineLevel="1" x14ac:dyDescent="0.3">
      <c r="A83" s="729"/>
      <c r="B83" s="730"/>
      <c r="C83" s="802"/>
      <c r="D83" s="802"/>
      <c r="E83" s="802"/>
      <c r="F83" s="821"/>
      <c r="G83" s="814"/>
      <c r="H83" s="815" t="s">
        <v>138</v>
      </c>
      <c r="I83" s="135">
        <v>350</v>
      </c>
      <c r="J83" s="816">
        <v>1.5</v>
      </c>
      <c r="K83" s="99">
        <v>0.01</v>
      </c>
      <c r="L83" s="817"/>
      <c r="M83" s="822">
        <f t="shared" si="1"/>
        <v>0.23699999999999999</v>
      </c>
      <c r="N83" s="814"/>
      <c r="O83" s="817"/>
      <c r="P83" s="97">
        <v>0.42</v>
      </c>
      <c r="Q83" s="818"/>
      <c r="R83" s="97">
        <v>1</v>
      </c>
      <c r="S83" s="817"/>
      <c r="T83" s="863">
        <f t="shared" si="0"/>
        <v>0.12</v>
      </c>
      <c r="U83" s="813"/>
      <c r="V83" s="813"/>
      <c r="W83" s="819"/>
      <c r="X83" s="731"/>
    </row>
    <row r="84" spans="1:24" ht="13" customHeight="1" outlineLevel="1" x14ac:dyDescent="0.3">
      <c r="A84" s="729"/>
      <c r="B84" s="730"/>
      <c r="C84" s="802"/>
      <c r="D84" s="802"/>
      <c r="E84" s="802"/>
      <c r="F84" s="821"/>
      <c r="G84" s="814"/>
      <c r="H84" s="815" t="s">
        <v>139</v>
      </c>
      <c r="I84" s="135">
        <v>50</v>
      </c>
      <c r="J84" s="816">
        <v>4.5</v>
      </c>
      <c r="K84" s="99">
        <v>0.01</v>
      </c>
      <c r="L84" s="817"/>
      <c r="M84" s="822">
        <f t="shared" si="1"/>
        <v>0.23699999999999999</v>
      </c>
      <c r="N84" s="814"/>
      <c r="O84" s="817"/>
      <c r="P84" s="97">
        <v>0.51</v>
      </c>
      <c r="Q84" s="818"/>
      <c r="R84" s="97">
        <v>1</v>
      </c>
      <c r="S84" s="817"/>
      <c r="T84" s="863">
        <f t="shared" si="0"/>
        <v>0.12</v>
      </c>
      <c r="U84" s="813"/>
      <c r="V84" s="813"/>
      <c r="W84" s="819"/>
      <c r="X84" s="731"/>
    </row>
    <row r="85" spans="1:24" ht="13" customHeight="1" outlineLevel="1" x14ac:dyDescent="0.3">
      <c r="A85" s="729"/>
      <c r="B85" s="730"/>
      <c r="C85" s="802"/>
      <c r="D85" s="802"/>
      <c r="E85" s="802"/>
      <c r="F85" s="821"/>
      <c r="G85" s="814"/>
      <c r="H85" s="815" t="s">
        <v>140</v>
      </c>
      <c r="I85" s="135">
        <v>50</v>
      </c>
      <c r="J85" s="816">
        <v>4.5</v>
      </c>
      <c r="K85" s="99">
        <v>0.01</v>
      </c>
      <c r="L85" s="817"/>
      <c r="M85" s="822">
        <f t="shared" si="1"/>
        <v>0.23699999999999999</v>
      </c>
      <c r="N85" s="814"/>
      <c r="O85" s="817"/>
      <c r="P85" s="97">
        <v>0.6</v>
      </c>
      <c r="Q85" s="818"/>
      <c r="R85" s="97">
        <v>1</v>
      </c>
      <c r="S85" s="817"/>
      <c r="T85" s="863">
        <f t="shared" si="0"/>
        <v>0.12</v>
      </c>
      <c r="U85" s="813"/>
      <c r="V85" s="813"/>
      <c r="W85" s="819"/>
      <c r="X85" s="731"/>
    </row>
    <row r="86" spans="1:24" ht="13" customHeight="1" outlineLevel="1" x14ac:dyDescent="0.3">
      <c r="A86" s="729"/>
      <c r="B86" s="730"/>
      <c r="C86" s="802"/>
      <c r="D86" s="802"/>
      <c r="E86" s="802"/>
      <c r="F86" s="810"/>
      <c r="G86" s="814" t="s">
        <v>1088</v>
      </c>
      <c r="H86" s="815" t="s">
        <v>372</v>
      </c>
      <c r="I86" s="135">
        <v>50</v>
      </c>
      <c r="J86" s="816">
        <v>4.5</v>
      </c>
      <c r="K86" s="99">
        <v>0.01</v>
      </c>
      <c r="L86" s="817"/>
      <c r="M86" s="822">
        <f t="shared" si="1"/>
        <v>0.23699999999999999</v>
      </c>
      <c r="N86" s="814"/>
      <c r="O86" s="817"/>
      <c r="P86" s="97">
        <v>0.42</v>
      </c>
      <c r="Q86" s="818"/>
      <c r="R86" s="97">
        <v>1</v>
      </c>
      <c r="S86" s="817"/>
      <c r="T86" s="863">
        <f t="shared" si="0"/>
        <v>0.12</v>
      </c>
      <c r="U86" s="813"/>
      <c r="V86" s="813"/>
      <c r="W86" s="819"/>
      <c r="X86" s="731"/>
    </row>
    <row r="87" spans="1:24" ht="13" customHeight="1" outlineLevel="1" x14ac:dyDescent="0.3">
      <c r="A87" s="729"/>
      <c r="B87" s="730"/>
      <c r="C87" s="802"/>
      <c r="D87" s="802"/>
      <c r="E87" s="802"/>
      <c r="F87" s="810"/>
      <c r="G87" s="814"/>
      <c r="H87" s="815" t="s">
        <v>132</v>
      </c>
      <c r="I87" s="135">
        <v>100</v>
      </c>
      <c r="J87" s="816">
        <v>2.2000000000000002</v>
      </c>
      <c r="K87" s="99">
        <v>0.01</v>
      </c>
      <c r="L87" s="817"/>
      <c r="M87" s="822">
        <f t="shared" si="1"/>
        <v>0.23699999999999999</v>
      </c>
      <c r="N87" s="814"/>
      <c r="O87" s="817"/>
      <c r="P87" s="97">
        <v>0.42</v>
      </c>
      <c r="Q87" s="818"/>
      <c r="R87" s="97">
        <v>1</v>
      </c>
      <c r="S87" s="817"/>
      <c r="T87" s="863">
        <f t="shared" si="0"/>
        <v>0.12</v>
      </c>
      <c r="U87" s="813"/>
      <c r="V87" s="813"/>
      <c r="W87" s="819"/>
      <c r="X87" s="731"/>
    </row>
    <row r="88" spans="1:24" ht="13" customHeight="1" outlineLevel="1" x14ac:dyDescent="0.3">
      <c r="A88" s="729"/>
      <c r="B88" s="730"/>
      <c r="C88" s="802"/>
      <c r="D88" s="802"/>
      <c r="E88" s="802"/>
      <c r="F88" s="810"/>
      <c r="G88" s="814"/>
      <c r="H88" s="815" t="s">
        <v>133</v>
      </c>
      <c r="I88" s="135">
        <v>100</v>
      </c>
      <c r="J88" s="816">
        <v>2.2000000000000002</v>
      </c>
      <c r="K88" s="99">
        <v>0.01</v>
      </c>
      <c r="L88" s="817"/>
      <c r="M88" s="822">
        <f t="shared" si="1"/>
        <v>0.23699999999999999</v>
      </c>
      <c r="N88" s="814"/>
      <c r="O88" s="817"/>
      <c r="P88" s="97">
        <v>0.32</v>
      </c>
      <c r="Q88" s="818"/>
      <c r="R88" s="97">
        <v>1</v>
      </c>
      <c r="S88" s="817"/>
      <c r="T88" s="863">
        <f t="shared" si="0"/>
        <v>0.184</v>
      </c>
      <c r="U88" s="813"/>
      <c r="V88" s="813"/>
      <c r="W88" s="819"/>
      <c r="X88" s="731"/>
    </row>
    <row r="89" spans="1:24" ht="13" customHeight="1" outlineLevel="1" x14ac:dyDescent="0.3">
      <c r="A89" s="729"/>
      <c r="B89" s="730"/>
      <c r="C89" s="802"/>
      <c r="D89" s="802"/>
      <c r="E89" s="802"/>
      <c r="F89" s="810"/>
      <c r="G89" s="814"/>
      <c r="H89" s="815" t="s">
        <v>134</v>
      </c>
      <c r="I89" s="135">
        <v>150</v>
      </c>
      <c r="J89" s="816">
        <v>1.8</v>
      </c>
      <c r="K89" s="99">
        <v>0.01</v>
      </c>
      <c r="L89" s="817"/>
      <c r="M89" s="822">
        <f t="shared" si="1"/>
        <v>0.23699999999999999</v>
      </c>
      <c r="N89" s="814"/>
      <c r="O89" s="817"/>
      <c r="P89" s="97">
        <v>0.14000000000000001</v>
      </c>
      <c r="Q89" s="818"/>
      <c r="R89" s="97">
        <v>1</v>
      </c>
      <c r="S89" s="817"/>
      <c r="T89" s="863">
        <f t="shared" si="0"/>
        <v>0.2</v>
      </c>
      <c r="U89" s="813"/>
      <c r="V89" s="813"/>
      <c r="W89" s="819"/>
      <c r="X89" s="731"/>
    </row>
    <row r="90" spans="1:24" ht="13" customHeight="1" outlineLevel="1" x14ac:dyDescent="0.3">
      <c r="A90" s="729"/>
      <c r="B90" s="730"/>
      <c r="C90" s="802"/>
      <c r="D90" s="802"/>
      <c r="E90" s="802"/>
      <c r="F90" s="820"/>
      <c r="G90" s="814"/>
      <c r="H90" s="815" t="s">
        <v>135</v>
      </c>
      <c r="I90" s="135">
        <v>300</v>
      </c>
      <c r="J90" s="816">
        <v>0.75</v>
      </c>
      <c r="K90" s="99">
        <v>0.01</v>
      </c>
      <c r="L90" s="817"/>
      <c r="M90" s="822">
        <f t="shared" si="1"/>
        <v>0.23699999999999999</v>
      </c>
      <c r="N90" s="814"/>
      <c r="O90" s="817"/>
      <c r="P90" s="97">
        <v>0.12</v>
      </c>
      <c r="Q90" s="818"/>
      <c r="R90" s="97">
        <v>1</v>
      </c>
      <c r="S90" s="817"/>
      <c r="T90" s="863">
        <f t="shared" si="0"/>
        <v>0.2</v>
      </c>
      <c r="U90" s="813"/>
      <c r="V90" s="813"/>
      <c r="W90" s="819"/>
      <c r="X90" s="731"/>
    </row>
    <row r="91" spans="1:24" ht="13" customHeight="1" outlineLevel="1" x14ac:dyDescent="0.3">
      <c r="A91" s="729"/>
      <c r="B91" s="730"/>
      <c r="C91" s="802"/>
      <c r="D91" s="802"/>
      <c r="E91" s="802"/>
      <c r="F91" s="821"/>
      <c r="G91" s="814"/>
      <c r="H91" s="815" t="s">
        <v>136</v>
      </c>
      <c r="I91" s="135">
        <v>300</v>
      </c>
      <c r="J91" s="816">
        <v>0.75</v>
      </c>
      <c r="K91" s="99">
        <v>0.01</v>
      </c>
      <c r="L91" s="817"/>
      <c r="M91" s="822">
        <f t="shared" si="1"/>
        <v>0.23699999999999999</v>
      </c>
      <c r="N91" s="814"/>
      <c r="O91" s="817"/>
      <c r="P91" s="97">
        <v>0.23</v>
      </c>
      <c r="Q91" s="818"/>
      <c r="R91" s="97">
        <v>1</v>
      </c>
      <c r="S91" s="817"/>
      <c r="T91" s="863">
        <f t="shared" si="0"/>
        <v>0.2</v>
      </c>
      <c r="U91" s="813"/>
      <c r="V91" s="813"/>
      <c r="W91" s="819"/>
      <c r="X91" s="731"/>
    </row>
    <row r="92" spans="1:24" ht="13" customHeight="1" outlineLevel="1" x14ac:dyDescent="0.3">
      <c r="A92" s="729"/>
      <c r="B92" s="730"/>
      <c r="C92" s="802"/>
      <c r="D92" s="802"/>
      <c r="E92" s="802"/>
      <c r="F92" s="821"/>
      <c r="G92" s="814"/>
      <c r="H92" s="815" t="s">
        <v>137</v>
      </c>
      <c r="I92" s="135">
        <v>325</v>
      </c>
      <c r="J92" s="816">
        <v>1</v>
      </c>
      <c r="K92" s="99">
        <v>0.01</v>
      </c>
      <c r="L92" s="817"/>
      <c r="M92" s="822">
        <f t="shared" si="1"/>
        <v>0.23699999999999999</v>
      </c>
      <c r="N92" s="814"/>
      <c r="O92" s="817"/>
      <c r="P92" s="97">
        <v>0.32</v>
      </c>
      <c r="Q92" s="818"/>
      <c r="R92" s="97">
        <v>1</v>
      </c>
      <c r="S92" s="817"/>
      <c r="T92" s="863">
        <f t="shared" si="0"/>
        <v>0.184</v>
      </c>
      <c r="U92" s="813"/>
      <c r="V92" s="813"/>
      <c r="W92" s="819"/>
      <c r="X92" s="731"/>
    </row>
    <row r="93" spans="1:24" ht="13" customHeight="1" outlineLevel="1" x14ac:dyDescent="0.3">
      <c r="A93" s="729"/>
      <c r="B93" s="730"/>
      <c r="C93" s="802"/>
      <c r="D93" s="802"/>
      <c r="E93" s="802"/>
      <c r="F93" s="821"/>
      <c r="G93" s="814"/>
      <c r="H93" s="815" t="s">
        <v>138</v>
      </c>
      <c r="I93" s="135">
        <v>350</v>
      </c>
      <c r="J93" s="816">
        <v>1.5</v>
      </c>
      <c r="K93" s="99">
        <v>0.01</v>
      </c>
      <c r="L93" s="817"/>
      <c r="M93" s="822">
        <f t="shared" si="1"/>
        <v>0.23699999999999999</v>
      </c>
      <c r="N93" s="814"/>
      <c r="O93" s="817"/>
      <c r="P93" s="97">
        <v>0.42</v>
      </c>
      <c r="Q93" s="818"/>
      <c r="R93" s="97">
        <v>1</v>
      </c>
      <c r="S93" s="817"/>
      <c r="T93" s="863">
        <f t="shared" si="0"/>
        <v>0.12</v>
      </c>
      <c r="U93" s="813"/>
      <c r="V93" s="813"/>
      <c r="W93" s="819"/>
      <c r="X93" s="731"/>
    </row>
    <row r="94" spans="1:24" ht="13" customHeight="1" outlineLevel="1" x14ac:dyDescent="0.3">
      <c r="A94" s="729"/>
      <c r="B94" s="730"/>
      <c r="C94" s="802"/>
      <c r="D94" s="802"/>
      <c r="E94" s="802"/>
      <c r="F94" s="821"/>
      <c r="G94" s="814"/>
      <c r="H94" s="815" t="s">
        <v>139</v>
      </c>
      <c r="I94" s="135">
        <v>50</v>
      </c>
      <c r="J94" s="816">
        <v>4.5</v>
      </c>
      <c r="K94" s="99">
        <v>0.01</v>
      </c>
      <c r="L94" s="817"/>
      <c r="M94" s="822">
        <f t="shared" si="1"/>
        <v>0.23699999999999999</v>
      </c>
      <c r="N94" s="814"/>
      <c r="O94" s="817"/>
      <c r="P94" s="97">
        <v>0.51</v>
      </c>
      <c r="Q94" s="818"/>
      <c r="R94" s="97">
        <v>1</v>
      </c>
      <c r="S94" s="817"/>
      <c r="T94" s="863">
        <f t="shared" si="0"/>
        <v>0.12</v>
      </c>
      <c r="U94" s="813"/>
      <c r="V94" s="813"/>
      <c r="W94" s="819"/>
      <c r="X94" s="731"/>
    </row>
    <row r="95" spans="1:24" ht="13" customHeight="1" outlineLevel="1" x14ac:dyDescent="0.3">
      <c r="A95" s="729"/>
      <c r="B95" s="730"/>
      <c r="C95" s="802"/>
      <c r="D95" s="802"/>
      <c r="E95" s="802"/>
      <c r="F95" s="821"/>
      <c r="G95" s="814"/>
      <c r="H95" s="815" t="s">
        <v>140</v>
      </c>
      <c r="I95" s="135">
        <v>50</v>
      </c>
      <c r="J95" s="816">
        <v>4.5</v>
      </c>
      <c r="K95" s="99">
        <v>0.01</v>
      </c>
      <c r="L95" s="817"/>
      <c r="M95" s="822">
        <f t="shared" si="1"/>
        <v>0.23699999999999999</v>
      </c>
      <c r="N95" s="814"/>
      <c r="O95" s="817"/>
      <c r="P95" s="97">
        <v>0.6</v>
      </c>
      <c r="Q95" s="818"/>
      <c r="R95" s="97">
        <v>1</v>
      </c>
      <c r="S95" s="817"/>
      <c r="T95" s="863">
        <f t="shared" si="0"/>
        <v>0.12</v>
      </c>
      <c r="U95" s="813"/>
      <c r="V95" s="813"/>
      <c r="W95" s="819"/>
      <c r="X95" s="731"/>
    </row>
    <row r="96" spans="1:24" ht="13" customHeight="1" outlineLevel="1" x14ac:dyDescent="0.3">
      <c r="A96" s="729"/>
      <c r="B96" s="730"/>
      <c r="C96" s="802"/>
      <c r="D96" s="802"/>
      <c r="E96" s="802"/>
      <c r="F96" s="810"/>
      <c r="G96" s="814" t="s">
        <v>1089</v>
      </c>
      <c r="H96" s="815" t="s">
        <v>372</v>
      </c>
      <c r="I96" s="135">
        <v>50</v>
      </c>
      <c r="J96" s="816">
        <v>4.5</v>
      </c>
      <c r="K96" s="99">
        <v>0.01</v>
      </c>
      <c r="L96" s="817"/>
      <c r="M96" s="822">
        <f t="shared" si="1"/>
        <v>0.23699999999999999</v>
      </c>
      <c r="N96" s="814"/>
      <c r="O96" s="817"/>
      <c r="P96" s="97">
        <v>0.42</v>
      </c>
      <c r="Q96" s="818"/>
      <c r="R96" s="97">
        <v>1</v>
      </c>
      <c r="S96" s="817"/>
      <c r="T96" s="863">
        <f t="shared" si="0"/>
        <v>0.12</v>
      </c>
      <c r="U96" s="813"/>
      <c r="V96" s="813"/>
      <c r="W96" s="819"/>
      <c r="X96" s="731"/>
    </row>
    <row r="97" spans="1:24" ht="13" customHeight="1" outlineLevel="1" x14ac:dyDescent="0.3">
      <c r="A97" s="729"/>
      <c r="B97" s="730"/>
      <c r="C97" s="802"/>
      <c r="D97" s="802"/>
      <c r="E97" s="802"/>
      <c r="F97" s="810"/>
      <c r="G97" s="814"/>
      <c r="H97" s="815" t="s">
        <v>132</v>
      </c>
      <c r="I97" s="135">
        <v>100</v>
      </c>
      <c r="J97" s="816">
        <v>2.2000000000000002</v>
      </c>
      <c r="K97" s="99">
        <v>0.01</v>
      </c>
      <c r="L97" s="817"/>
      <c r="M97" s="822">
        <f t="shared" si="1"/>
        <v>0.23699999999999999</v>
      </c>
      <c r="N97" s="814"/>
      <c r="O97" s="817"/>
      <c r="P97" s="97">
        <v>0.42</v>
      </c>
      <c r="Q97" s="818"/>
      <c r="R97" s="97">
        <v>1</v>
      </c>
      <c r="S97" s="817"/>
      <c r="T97" s="863">
        <f t="shared" si="0"/>
        <v>0.12</v>
      </c>
      <c r="U97" s="813"/>
      <c r="V97" s="813"/>
      <c r="W97" s="819"/>
      <c r="X97" s="731"/>
    </row>
    <row r="98" spans="1:24" ht="13" customHeight="1" outlineLevel="1" x14ac:dyDescent="0.3">
      <c r="A98" s="729"/>
      <c r="B98" s="730"/>
      <c r="C98" s="802"/>
      <c r="D98" s="802"/>
      <c r="E98" s="802"/>
      <c r="F98" s="810"/>
      <c r="G98" s="814"/>
      <c r="H98" s="815" t="s">
        <v>133</v>
      </c>
      <c r="I98" s="135">
        <v>100</v>
      </c>
      <c r="J98" s="816">
        <v>2.2000000000000002</v>
      </c>
      <c r="K98" s="99">
        <v>0.01</v>
      </c>
      <c r="L98" s="817"/>
      <c r="M98" s="822">
        <f t="shared" si="1"/>
        <v>0.23699999999999999</v>
      </c>
      <c r="N98" s="814"/>
      <c r="O98" s="817"/>
      <c r="P98" s="97">
        <v>0.32</v>
      </c>
      <c r="Q98" s="818"/>
      <c r="R98" s="97">
        <v>1</v>
      </c>
      <c r="S98" s="817"/>
      <c r="T98" s="863">
        <f t="shared" si="0"/>
        <v>0.184</v>
      </c>
      <c r="U98" s="813"/>
      <c r="V98" s="813"/>
      <c r="W98" s="819"/>
      <c r="X98" s="731"/>
    </row>
    <row r="99" spans="1:24" ht="13" customHeight="1" outlineLevel="1" x14ac:dyDescent="0.3">
      <c r="A99" s="729"/>
      <c r="B99" s="730"/>
      <c r="C99" s="802"/>
      <c r="D99" s="802"/>
      <c r="E99" s="802"/>
      <c r="F99" s="810"/>
      <c r="G99" s="814"/>
      <c r="H99" s="815" t="s">
        <v>134</v>
      </c>
      <c r="I99" s="135">
        <v>150</v>
      </c>
      <c r="J99" s="816">
        <v>1.8</v>
      </c>
      <c r="K99" s="99">
        <v>0.01</v>
      </c>
      <c r="L99" s="817"/>
      <c r="M99" s="822">
        <f t="shared" si="1"/>
        <v>0.23699999999999999</v>
      </c>
      <c r="N99" s="814"/>
      <c r="O99" s="817"/>
      <c r="P99" s="97">
        <v>0.14000000000000001</v>
      </c>
      <c r="Q99" s="818"/>
      <c r="R99" s="97">
        <v>1</v>
      </c>
      <c r="S99" s="817"/>
      <c r="T99" s="863">
        <f t="shared" si="0"/>
        <v>0.2</v>
      </c>
      <c r="U99" s="813"/>
      <c r="V99" s="813"/>
      <c r="W99" s="819"/>
      <c r="X99" s="731"/>
    </row>
    <row r="100" spans="1:24" ht="13" customHeight="1" outlineLevel="1" x14ac:dyDescent="0.3">
      <c r="A100" s="729"/>
      <c r="B100" s="730"/>
      <c r="C100" s="802"/>
      <c r="D100" s="802"/>
      <c r="E100" s="802"/>
      <c r="F100" s="820"/>
      <c r="G100" s="814"/>
      <c r="H100" s="815" t="s">
        <v>135</v>
      </c>
      <c r="I100" s="135">
        <v>300</v>
      </c>
      <c r="J100" s="816">
        <v>0.75</v>
      </c>
      <c r="K100" s="99">
        <v>0.01</v>
      </c>
      <c r="L100" s="817"/>
      <c r="M100" s="822">
        <f t="shared" si="1"/>
        <v>0.23699999999999999</v>
      </c>
      <c r="N100" s="814"/>
      <c r="O100" s="817"/>
      <c r="P100" s="97">
        <v>0.12</v>
      </c>
      <c r="Q100" s="818"/>
      <c r="R100" s="97">
        <v>1</v>
      </c>
      <c r="S100" s="817"/>
      <c r="T100" s="863">
        <f t="shared" si="0"/>
        <v>0.2</v>
      </c>
      <c r="U100" s="813"/>
      <c r="V100" s="813"/>
      <c r="W100" s="819"/>
      <c r="X100" s="731"/>
    </row>
    <row r="101" spans="1:24" ht="13" customHeight="1" outlineLevel="1" x14ac:dyDescent="0.3">
      <c r="A101" s="729"/>
      <c r="B101" s="730"/>
      <c r="C101" s="802"/>
      <c r="D101" s="802"/>
      <c r="E101" s="802"/>
      <c r="F101" s="821"/>
      <c r="G101" s="814"/>
      <c r="H101" s="815" t="s">
        <v>136</v>
      </c>
      <c r="I101" s="135">
        <v>300</v>
      </c>
      <c r="J101" s="816">
        <v>0.75</v>
      </c>
      <c r="K101" s="99">
        <v>0.01</v>
      </c>
      <c r="L101" s="817"/>
      <c r="M101" s="822">
        <f t="shared" si="1"/>
        <v>0.23699999999999999</v>
      </c>
      <c r="N101" s="814"/>
      <c r="O101" s="817"/>
      <c r="P101" s="97">
        <v>0.23</v>
      </c>
      <c r="Q101" s="818"/>
      <c r="R101" s="97">
        <v>1</v>
      </c>
      <c r="S101" s="817"/>
      <c r="T101" s="863">
        <f t="shared" si="0"/>
        <v>0.2</v>
      </c>
      <c r="U101" s="813"/>
      <c r="V101" s="813"/>
      <c r="W101" s="819"/>
      <c r="X101" s="731"/>
    </row>
    <row r="102" spans="1:24" ht="13" customHeight="1" outlineLevel="1" x14ac:dyDescent="0.3">
      <c r="A102" s="729"/>
      <c r="B102" s="730"/>
      <c r="C102" s="802"/>
      <c r="D102" s="802"/>
      <c r="E102" s="802"/>
      <c r="F102" s="821"/>
      <c r="G102" s="814"/>
      <c r="H102" s="815" t="s">
        <v>137</v>
      </c>
      <c r="I102" s="135">
        <v>325</v>
      </c>
      <c r="J102" s="816">
        <v>1</v>
      </c>
      <c r="K102" s="99">
        <v>0.01</v>
      </c>
      <c r="L102" s="817"/>
      <c r="M102" s="822">
        <f t="shared" si="1"/>
        <v>0.23699999999999999</v>
      </c>
      <c r="N102" s="814"/>
      <c r="O102" s="817"/>
      <c r="P102" s="97">
        <v>0.32</v>
      </c>
      <c r="Q102" s="818"/>
      <c r="R102" s="97">
        <v>1</v>
      </c>
      <c r="S102" s="817"/>
      <c r="T102" s="863">
        <f t="shared" si="0"/>
        <v>0.184</v>
      </c>
      <c r="U102" s="813"/>
      <c r="V102" s="813"/>
      <c r="W102" s="819"/>
      <c r="X102" s="731"/>
    </row>
    <row r="103" spans="1:24" ht="13" customHeight="1" outlineLevel="1" x14ac:dyDescent="0.3">
      <c r="A103" s="729"/>
      <c r="B103" s="730"/>
      <c r="C103" s="802"/>
      <c r="D103" s="802"/>
      <c r="E103" s="802"/>
      <c r="F103" s="821"/>
      <c r="G103" s="814"/>
      <c r="H103" s="815" t="s">
        <v>138</v>
      </c>
      <c r="I103" s="135">
        <v>350</v>
      </c>
      <c r="J103" s="816">
        <v>1.5</v>
      </c>
      <c r="K103" s="99">
        <v>0.01</v>
      </c>
      <c r="L103" s="817"/>
      <c r="M103" s="822">
        <f t="shared" si="1"/>
        <v>0.23699999999999999</v>
      </c>
      <c r="N103" s="814"/>
      <c r="O103" s="817"/>
      <c r="P103" s="97">
        <v>0.42</v>
      </c>
      <c r="Q103" s="818"/>
      <c r="R103" s="97">
        <v>1</v>
      </c>
      <c r="S103" s="817"/>
      <c r="T103" s="863">
        <f t="shared" si="0"/>
        <v>0.12</v>
      </c>
      <c r="U103" s="813"/>
      <c r="V103" s="813"/>
      <c r="W103" s="819"/>
      <c r="X103" s="731"/>
    </row>
    <row r="104" spans="1:24" ht="13" customHeight="1" outlineLevel="1" x14ac:dyDescent="0.3">
      <c r="A104" s="729"/>
      <c r="B104" s="730"/>
      <c r="C104" s="802"/>
      <c r="D104" s="802"/>
      <c r="E104" s="802"/>
      <c r="F104" s="821"/>
      <c r="G104" s="814"/>
      <c r="H104" s="815" t="s">
        <v>139</v>
      </c>
      <c r="I104" s="135">
        <v>50</v>
      </c>
      <c r="J104" s="816">
        <v>4.5</v>
      </c>
      <c r="K104" s="99">
        <v>0.01</v>
      </c>
      <c r="L104" s="817"/>
      <c r="M104" s="822">
        <f t="shared" si="1"/>
        <v>0.23699999999999999</v>
      </c>
      <c r="N104" s="814"/>
      <c r="O104" s="817"/>
      <c r="P104" s="97">
        <v>0.51</v>
      </c>
      <c r="Q104" s="818"/>
      <c r="R104" s="97">
        <v>1</v>
      </c>
      <c r="S104" s="817"/>
      <c r="T104" s="863">
        <f t="shared" si="0"/>
        <v>0.12</v>
      </c>
      <c r="U104" s="813"/>
      <c r="V104" s="813"/>
      <c r="W104" s="819"/>
      <c r="X104" s="731"/>
    </row>
    <row r="105" spans="1:24" ht="13" customHeight="1" outlineLevel="1" x14ac:dyDescent="0.3">
      <c r="A105" s="729"/>
      <c r="B105" s="730"/>
      <c r="C105" s="802"/>
      <c r="D105" s="802"/>
      <c r="E105" s="802"/>
      <c r="F105" s="821"/>
      <c r="G105" s="814"/>
      <c r="H105" s="815" t="s">
        <v>140</v>
      </c>
      <c r="I105" s="135">
        <v>50</v>
      </c>
      <c r="J105" s="816">
        <v>4.5</v>
      </c>
      <c r="K105" s="99">
        <v>0.01</v>
      </c>
      <c r="L105" s="817"/>
      <c r="M105" s="822">
        <f t="shared" si="1"/>
        <v>0.23699999999999999</v>
      </c>
      <c r="N105" s="814"/>
      <c r="O105" s="817"/>
      <c r="P105" s="97">
        <v>0.6</v>
      </c>
      <c r="Q105" s="818"/>
      <c r="R105" s="97">
        <v>1</v>
      </c>
      <c r="S105" s="817"/>
      <c r="T105" s="863">
        <f t="shared" si="0"/>
        <v>0.12</v>
      </c>
      <c r="U105" s="813"/>
      <c r="V105" s="813"/>
      <c r="W105" s="819"/>
      <c r="X105" s="731"/>
    </row>
    <row r="106" spans="1:24" ht="13" customHeight="1" outlineLevel="1" x14ac:dyDescent="0.3">
      <c r="A106" s="729"/>
      <c r="B106" s="730"/>
      <c r="C106" s="802"/>
      <c r="D106" s="802"/>
      <c r="E106" s="802"/>
      <c r="F106" s="810"/>
      <c r="G106" s="814" t="s">
        <v>1090</v>
      </c>
      <c r="H106" s="815" t="s">
        <v>372</v>
      </c>
      <c r="I106" s="135">
        <v>50</v>
      </c>
      <c r="J106" s="816">
        <v>4.5</v>
      </c>
      <c r="K106" s="99">
        <v>0.01</v>
      </c>
      <c r="L106" s="817"/>
      <c r="M106" s="822">
        <f t="shared" si="1"/>
        <v>0.23699999999999999</v>
      </c>
      <c r="N106" s="814"/>
      <c r="O106" s="817"/>
      <c r="P106" s="97">
        <v>0.42</v>
      </c>
      <c r="Q106" s="818"/>
      <c r="R106" s="97">
        <v>1</v>
      </c>
      <c r="S106" s="817"/>
      <c r="T106" s="863">
        <f t="shared" si="0"/>
        <v>0.12</v>
      </c>
      <c r="U106" s="813"/>
      <c r="V106" s="813"/>
      <c r="W106" s="819"/>
      <c r="X106" s="731"/>
    </row>
    <row r="107" spans="1:24" ht="13" customHeight="1" outlineLevel="1" x14ac:dyDescent="0.3">
      <c r="A107" s="729"/>
      <c r="B107" s="730"/>
      <c r="C107" s="802"/>
      <c r="D107" s="802"/>
      <c r="E107" s="802"/>
      <c r="F107" s="810"/>
      <c r="G107" s="814"/>
      <c r="H107" s="815" t="s">
        <v>132</v>
      </c>
      <c r="I107" s="135">
        <v>100</v>
      </c>
      <c r="J107" s="816">
        <v>2.2000000000000002</v>
      </c>
      <c r="K107" s="99">
        <v>0.01</v>
      </c>
      <c r="L107" s="817"/>
      <c r="M107" s="822">
        <f t="shared" si="1"/>
        <v>0.23699999999999999</v>
      </c>
      <c r="N107" s="814"/>
      <c r="O107" s="817"/>
      <c r="P107" s="97">
        <v>0.42</v>
      </c>
      <c r="Q107" s="818"/>
      <c r="R107" s="97">
        <v>1</v>
      </c>
      <c r="S107" s="817"/>
      <c r="T107" s="863">
        <f t="shared" si="0"/>
        <v>0.12</v>
      </c>
      <c r="U107" s="813"/>
      <c r="V107" s="813"/>
      <c r="W107" s="819"/>
      <c r="X107" s="731"/>
    </row>
    <row r="108" spans="1:24" ht="13" customHeight="1" outlineLevel="1" x14ac:dyDescent="0.3">
      <c r="A108" s="729"/>
      <c r="B108" s="730"/>
      <c r="C108" s="802"/>
      <c r="D108" s="802"/>
      <c r="E108" s="802"/>
      <c r="F108" s="810"/>
      <c r="G108" s="814"/>
      <c r="H108" s="815" t="s">
        <v>133</v>
      </c>
      <c r="I108" s="135">
        <v>100</v>
      </c>
      <c r="J108" s="816">
        <v>2.2000000000000002</v>
      </c>
      <c r="K108" s="99">
        <v>0.01</v>
      </c>
      <c r="L108" s="817"/>
      <c r="M108" s="822">
        <f t="shared" si="1"/>
        <v>0.23699999999999999</v>
      </c>
      <c r="N108" s="814"/>
      <c r="O108" s="817"/>
      <c r="P108" s="97">
        <v>0.32</v>
      </c>
      <c r="Q108" s="818"/>
      <c r="R108" s="97">
        <v>1</v>
      </c>
      <c r="S108" s="817"/>
      <c r="T108" s="863">
        <f t="shared" si="0"/>
        <v>0.184</v>
      </c>
      <c r="U108" s="813"/>
      <c r="V108" s="813"/>
      <c r="W108" s="819"/>
      <c r="X108" s="731"/>
    </row>
    <row r="109" spans="1:24" ht="13" customHeight="1" outlineLevel="1" x14ac:dyDescent="0.3">
      <c r="A109" s="729"/>
      <c r="B109" s="730"/>
      <c r="C109" s="802"/>
      <c r="D109" s="802"/>
      <c r="E109" s="802"/>
      <c r="F109" s="810"/>
      <c r="G109" s="814"/>
      <c r="H109" s="815" t="s">
        <v>134</v>
      </c>
      <c r="I109" s="135">
        <v>150</v>
      </c>
      <c r="J109" s="816">
        <v>1.8</v>
      </c>
      <c r="K109" s="99">
        <v>0.01</v>
      </c>
      <c r="L109" s="817"/>
      <c r="M109" s="822">
        <f t="shared" si="1"/>
        <v>0.23699999999999999</v>
      </c>
      <c r="N109" s="814"/>
      <c r="O109" s="817"/>
      <c r="P109" s="97">
        <v>0.14000000000000001</v>
      </c>
      <c r="Q109" s="818"/>
      <c r="R109" s="97">
        <v>1</v>
      </c>
      <c r="S109" s="817"/>
      <c r="T109" s="863">
        <f t="shared" si="0"/>
        <v>0.2</v>
      </c>
      <c r="U109" s="813"/>
      <c r="V109" s="813"/>
      <c r="W109" s="819"/>
      <c r="X109" s="731"/>
    </row>
    <row r="110" spans="1:24" ht="13" customHeight="1" outlineLevel="1" x14ac:dyDescent="0.3">
      <c r="A110" s="729"/>
      <c r="B110" s="730"/>
      <c r="C110" s="802"/>
      <c r="D110" s="802"/>
      <c r="E110" s="802"/>
      <c r="F110" s="820"/>
      <c r="G110" s="814"/>
      <c r="H110" s="815" t="s">
        <v>135</v>
      </c>
      <c r="I110" s="135">
        <v>300</v>
      </c>
      <c r="J110" s="816">
        <v>0.75</v>
      </c>
      <c r="K110" s="99">
        <v>0.01</v>
      </c>
      <c r="L110" s="817"/>
      <c r="M110" s="822">
        <f t="shared" si="1"/>
        <v>0.23699999999999999</v>
      </c>
      <c r="N110" s="814"/>
      <c r="O110" s="817"/>
      <c r="P110" s="97">
        <v>0.12</v>
      </c>
      <c r="Q110" s="818"/>
      <c r="R110" s="97">
        <v>1</v>
      </c>
      <c r="S110" s="817"/>
      <c r="T110" s="863">
        <f t="shared" si="0"/>
        <v>0.2</v>
      </c>
      <c r="U110" s="813"/>
      <c r="V110" s="813"/>
      <c r="W110" s="819"/>
      <c r="X110" s="731"/>
    </row>
    <row r="111" spans="1:24" ht="13" customHeight="1" outlineLevel="1" x14ac:dyDescent="0.3">
      <c r="A111" s="729"/>
      <c r="B111" s="730"/>
      <c r="C111" s="802"/>
      <c r="D111" s="802"/>
      <c r="E111" s="802"/>
      <c r="F111" s="821"/>
      <c r="G111" s="814"/>
      <c r="H111" s="815" t="s">
        <v>136</v>
      </c>
      <c r="I111" s="135">
        <v>300</v>
      </c>
      <c r="J111" s="816">
        <v>0.75</v>
      </c>
      <c r="K111" s="99">
        <v>0.01</v>
      </c>
      <c r="L111" s="817"/>
      <c r="M111" s="822">
        <f t="shared" si="1"/>
        <v>0.23699999999999999</v>
      </c>
      <c r="N111" s="814"/>
      <c r="O111" s="817"/>
      <c r="P111" s="97">
        <v>0.23</v>
      </c>
      <c r="Q111" s="818"/>
      <c r="R111" s="97">
        <v>1</v>
      </c>
      <c r="S111" s="817"/>
      <c r="T111" s="863">
        <f t="shared" si="0"/>
        <v>0.2</v>
      </c>
      <c r="U111" s="813"/>
      <c r="V111" s="813"/>
      <c r="W111" s="819"/>
      <c r="X111" s="731"/>
    </row>
    <row r="112" spans="1:24" ht="13" customHeight="1" outlineLevel="1" x14ac:dyDescent="0.3">
      <c r="A112" s="729"/>
      <c r="B112" s="730"/>
      <c r="C112" s="802"/>
      <c r="D112" s="802"/>
      <c r="E112" s="802"/>
      <c r="F112" s="821"/>
      <c r="G112" s="814"/>
      <c r="H112" s="815" t="s">
        <v>137</v>
      </c>
      <c r="I112" s="135">
        <v>325</v>
      </c>
      <c r="J112" s="816">
        <v>1</v>
      </c>
      <c r="K112" s="99">
        <v>0.01</v>
      </c>
      <c r="L112" s="817"/>
      <c r="M112" s="822">
        <f t="shared" si="1"/>
        <v>0.23699999999999999</v>
      </c>
      <c r="N112" s="814"/>
      <c r="O112" s="817"/>
      <c r="P112" s="97">
        <v>0.32</v>
      </c>
      <c r="Q112" s="818"/>
      <c r="R112" s="97">
        <v>1</v>
      </c>
      <c r="S112" s="817"/>
      <c r="T112" s="863">
        <f t="shared" si="0"/>
        <v>0.184</v>
      </c>
      <c r="U112" s="813"/>
      <c r="V112" s="813"/>
      <c r="W112" s="819"/>
      <c r="X112" s="731"/>
    </row>
    <row r="113" spans="1:24" ht="13" customHeight="1" outlineLevel="1" x14ac:dyDescent="0.3">
      <c r="A113" s="729"/>
      <c r="B113" s="730"/>
      <c r="C113" s="802"/>
      <c r="D113" s="802"/>
      <c r="E113" s="802"/>
      <c r="F113" s="821"/>
      <c r="G113" s="814"/>
      <c r="H113" s="815" t="s">
        <v>138</v>
      </c>
      <c r="I113" s="135">
        <v>350</v>
      </c>
      <c r="J113" s="816">
        <v>1.5</v>
      </c>
      <c r="K113" s="99">
        <v>0.01</v>
      </c>
      <c r="L113" s="817"/>
      <c r="M113" s="822">
        <f t="shared" si="1"/>
        <v>0.23699999999999999</v>
      </c>
      <c r="N113" s="814"/>
      <c r="O113" s="817"/>
      <c r="P113" s="97">
        <v>0.42</v>
      </c>
      <c r="Q113" s="818"/>
      <c r="R113" s="97">
        <v>1</v>
      </c>
      <c r="S113" s="817"/>
      <c r="T113" s="863">
        <f t="shared" si="0"/>
        <v>0.12</v>
      </c>
      <c r="U113" s="813"/>
      <c r="V113" s="813"/>
      <c r="W113" s="819"/>
      <c r="X113" s="731"/>
    </row>
    <row r="114" spans="1:24" ht="13" customHeight="1" outlineLevel="1" x14ac:dyDescent="0.3">
      <c r="A114" s="729"/>
      <c r="B114" s="730"/>
      <c r="C114" s="802"/>
      <c r="D114" s="802"/>
      <c r="E114" s="802"/>
      <c r="F114" s="821"/>
      <c r="G114" s="814"/>
      <c r="H114" s="815" t="s">
        <v>139</v>
      </c>
      <c r="I114" s="135">
        <v>50</v>
      </c>
      <c r="J114" s="816">
        <v>4.5</v>
      </c>
      <c r="K114" s="99">
        <v>0.01</v>
      </c>
      <c r="L114" s="817"/>
      <c r="M114" s="822">
        <f t="shared" si="1"/>
        <v>0.23699999999999999</v>
      </c>
      <c r="N114" s="814"/>
      <c r="O114" s="817"/>
      <c r="P114" s="97">
        <v>0.51</v>
      </c>
      <c r="Q114" s="818"/>
      <c r="R114" s="97">
        <v>1</v>
      </c>
      <c r="S114" s="817"/>
      <c r="T114" s="863">
        <f t="shared" si="0"/>
        <v>0.12</v>
      </c>
      <c r="U114" s="813"/>
      <c r="V114" s="813"/>
      <c r="W114" s="819"/>
      <c r="X114" s="731"/>
    </row>
    <row r="115" spans="1:24" ht="13" customHeight="1" outlineLevel="1" x14ac:dyDescent="0.3">
      <c r="A115" s="729"/>
      <c r="B115" s="730"/>
      <c r="C115" s="802"/>
      <c r="D115" s="802"/>
      <c r="E115" s="802"/>
      <c r="F115" s="821"/>
      <c r="G115" s="814"/>
      <c r="H115" s="815" t="s">
        <v>140</v>
      </c>
      <c r="I115" s="135">
        <v>50</v>
      </c>
      <c r="J115" s="816">
        <v>4.5</v>
      </c>
      <c r="K115" s="99">
        <v>0.01</v>
      </c>
      <c r="L115" s="817"/>
      <c r="M115" s="822">
        <f t="shared" si="1"/>
        <v>0.23699999999999999</v>
      </c>
      <c r="N115" s="814"/>
      <c r="O115" s="817"/>
      <c r="P115" s="97">
        <v>0.6</v>
      </c>
      <c r="Q115" s="818"/>
      <c r="R115" s="97">
        <v>1</v>
      </c>
      <c r="S115" s="817"/>
      <c r="T115" s="863">
        <f t="shared" si="0"/>
        <v>0.12</v>
      </c>
      <c r="U115" s="813"/>
      <c r="V115" s="813"/>
      <c r="W115" s="819"/>
      <c r="X115" s="731"/>
    </row>
    <row r="116" spans="1:24" ht="13" customHeight="1" outlineLevel="1" x14ac:dyDescent="0.3">
      <c r="A116" s="729"/>
      <c r="B116" s="730"/>
      <c r="C116" s="802"/>
      <c r="D116" s="802"/>
      <c r="E116" s="802"/>
      <c r="F116" s="810"/>
      <c r="G116" s="814" t="s">
        <v>1091</v>
      </c>
      <c r="H116" s="815" t="s">
        <v>372</v>
      </c>
      <c r="I116" s="135">
        <v>50</v>
      </c>
      <c r="J116" s="816">
        <v>4.5</v>
      </c>
      <c r="K116" s="99">
        <v>0.01</v>
      </c>
      <c r="L116" s="817"/>
      <c r="M116" s="822">
        <f t="shared" si="1"/>
        <v>0.23699999999999999</v>
      </c>
      <c r="N116" s="814"/>
      <c r="O116" s="817"/>
      <c r="P116" s="97">
        <v>0.42</v>
      </c>
      <c r="Q116" s="818"/>
      <c r="R116" s="97">
        <v>1</v>
      </c>
      <c r="S116" s="817"/>
      <c r="T116" s="863">
        <f t="shared" si="0"/>
        <v>0.12</v>
      </c>
      <c r="U116" s="813"/>
      <c r="V116" s="813"/>
      <c r="W116" s="819"/>
      <c r="X116" s="731"/>
    </row>
    <row r="117" spans="1:24" ht="13" customHeight="1" outlineLevel="1" x14ac:dyDescent="0.3">
      <c r="A117" s="729"/>
      <c r="B117" s="730"/>
      <c r="C117" s="802"/>
      <c r="D117" s="802"/>
      <c r="E117" s="802"/>
      <c r="F117" s="810"/>
      <c r="G117" s="814"/>
      <c r="H117" s="815" t="s">
        <v>132</v>
      </c>
      <c r="I117" s="135">
        <v>100</v>
      </c>
      <c r="J117" s="816">
        <v>2.2000000000000002</v>
      </c>
      <c r="K117" s="99">
        <v>0.01</v>
      </c>
      <c r="L117" s="817"/>
      <c r="M117" s="822">
        <f t="shared" si="1"/>
        <v>0.23699999999999999</v>
      </c>
      <c r="N117" s="814"/>
      <c r="O117" s="817"/>
      <c r="P117" s="97">
        <v>0.42</v>
      </c>
      <c r="Q117" s="818"/>
      <c r="R117" s="97">
        <v>1</v>
      </c>
      <c r="S117" s="817"/>
      <c r="T117" s="863">
        <f t="shared" si="0"/>
        <v>0.12</v>
      </c>
      <c r="U117" s="813"/>
      <c r="V117" s="813"/>
      <c r="W117" s="819"/>
      <c r="X117" s="731"/>
    </row>
    <row r="118" spans="1:24" ht="13" customHeight="1" outlineLevel="1" x14ac:dyDescent="0.3">
      <c r="A118" s="729"/>
      <c r="B118" s="730"/>
      <c r="C118" s="802"/>
      <c r="D118" s="802"/>
      <c r="E118" s="802"/>
      <c r="F118" s="810"/>
      <c r="G118" s="814"/>
      <c r="H118" s="815" t="s">
        <v>133</v>
      </c>
      <c r="I118" s="135">
        <v>100</v>
      </c>
      <c r="J118" s="816">
        <v>2.2000000000000002</v>
      </c>
      <c r="K118" s="99">
        <v>0.01</v>
      </c>
      <c r="L118" s="817"/>
      <c r="M118" s="822">
        <f t="shared" si="1"/>
        <v>0.23699999999999999</v>
      </c>
      <c r="N118" s="814"/>
      <c r="O118" s="817"/>
      <c r="P118" s="97">
        <v>0.32</v>
      </c>
      <c r="Q118" s="818"/>
      <c r="R118" s="97">
        <v>1</v>
      </c>
      <c r="S118" s="817"/>
      <c r="T118" s="863">
        <f t="shared" si="0"/>
        <v>0.184</v>
      </c>
      <c r="U118" s="813"/>
      <c r="V118" s="813"/>
      <c r="W118" s="819"/>
      <c r="X118" s="731"/>
    </row>
    <row r="119" spans="1:24" ht="13" customHeight="1" outlineLevel="1" x14ac:dyDescent="0.3">
      <c r="A119" s="729"/>
      <c r="B119" s="730"/>
      <c r="C119" s="802"/>
      <c r="D119" s="802"/>
      <c r="E119" s="802"/>
      <c r="F119" s="810"/>
      <c r="G119" s="814"/>
      <c r="H119" s="815" t="s">
        <v>134</v>
      </c>
      <c r="I119" s="135">
        <v>150</v>
      </c>
      <c r="J119" s="816">
        <v>1.8</v>
      </c>
      <c r="K119" s="99">
        <v>0.01</v>
      </c>
      <c r="L119" s="817"/>
      <c r="M119" s="822">
        <f t="shared" si="1"/>
        <v>0.23699999999999999</v>
      </c>
      <c r="N119" s="814"/>
      <c r="O119" s="817"/>
      <c r="P119" s="97">
        <v>0.14000000000000001</v>
      </c>
      <c r="Q119" s="818"/>
      <c r="R119" s="97">
        <v>1</v>
      </c>
      <c r="S119" s="817"/>
      <c r="T119" s="863">
        <f t="shared" si="0"/>
        <v>0.2</v>
      </c>
      <c r="U119" s="813"/>
      <c r="V119" s="813"/>
      <c r="W119" s="819"/>
      <c r="X119" s="731"/>
    </row>
    <row r="120" spans="1:24" ht="13" customHeight="1" outlineLevel="1" x14ac:dyDescent="0.3">
      <c r="A120" s="729"/>
      <c r="B120" s="730"/>
      <c r="C120" s="802"/>
      <c r="D120" s="802"/>
      <c r="E120" s="802"/>
      <c r="F120" s="820"/>
      <c r="G120" s="814"/>
      <c r="H120" s="815" t="s">
        <v>135</v>
      </c>
      <c r="I120" s="135">
        <v>300</v>
      </c>
      <c r="J120" s="816">
        <v>0.75</v>
      </c>
      <c r="K120" s="99">
        <v>0.01</v>
      </c>
      <c r="L120" s="817"/>
      <c r="M120" s="822">
        <f t="shared" si="1"/>
        <v>0.23699999999999999</v>
      </c>
      <c r="N120" s="814"/>
      <c r="O120" s="817"/>
      <c r="P120" s="97">
        <v>0.12</v>
      </c>
      <c r="Q120" s="818"/>
      <c r="R120" s="97">
        <v>1</v>
      </c>
      <c r="S120" s="817"/>
      <c r="T120" s="863">
        <f t="shared" ref="T120:T155" si="2">MAX(12%,MIN(20%,20%-(P120-30%)*0.8))</f>
        <v>0.2</v>
      </c>
      <c r="U120" s="813"/>
      <c r="V120" s="813"/>
      <c r="W120" s="819"/>
      <c r="X120" s="731"/>
    </row>
    <row r="121" spans="1:24" ht="13" customHeight="1" outlineLevel="1" x14ac:dyDescent="0.3">
      <c r="A121" s="729"/>
      <c r="B121" s="730"/>
      <c r="C121" s="802"/>
      <c r="D121" s="802"/>
      <c r="E121" s="802"/>
      <c r="F121" s="821"/>
      <c r="G121" s="814"/>
      <c r="H121" s="815" t="s">
        <v>136</v>
      </c>
      <c r="I121" s="135">
        <v>300</v>
      </c>
      <c r="J121" s="816">
        <v>0.75</v>
      </c>
      <c r="K121" s="99">
        <v>0.01</v>
      </c>
      <c r="L121" s="817"/>
      <c r="M121" s="822">
        <f t="shared" si="1"/>
        <v>0.23699999999999999</v>
      </c>
      <c r="N121" s="814"/>
      <c r="O121" s="817"/>
      <c r="P121" s="97">
        <v>0.23</v>
      </c>
      <c r="Q121" s="818"/>
      <c r="R121" s="97">
        <v>1</v>
      </c>
      <c r="S121" s="817"/>
      <c r="T121" s="863">
        <f t="shared" si="2"/>
        <v>0.2</v>
      </c>
      <c r="U121" s="813"/>
      <c r="V121" s="813"/>
      <c r="W121" s="819"/>
      <c r="X121" s="731"/>
    </row>
    <row r="122" spans="1:24" ht="13" customHeight="1" outlineLevel="1" x14ac:dyDescent="0.3">
      <c r="A122" s="729"/>
      <c r="B122" s="730"/>
      <c r="C122" s="802"/>
      <c r="D122" s="802"/>
      <c r="E122" s="802"/>
      <c r="F122" s="821"/>
      <c r="G122" s="814"/>
      <c r="H122" s="815" t="s">
        <v>137</v>
      </c>
      <c r="I122" s="135">
        <v>325</v>
      </c>
      <c r="J122" s="816">
        <v>1</v>
      </c>
      <c r="K122" s="99">
        <v>0.01</v>
      </c>
      <c r="L122" s="817"/>
      <c r="M122" s="822">
        <f t="shared" si="1"/>
        <v>0.23699999999999999</v>
      </c>
      <c r="N122" s="814"/>
      <c r="O122" s="817"/>
      <c r="P122" s="97">
        <v>0.32</v>
      </c>
      <c r="Q122" s="818"/>
      <c r="R122" s="97">
        <v>1</v>
      </c>
      <c r="S122" s="817"/>
      <c r="T122" s="863">
        <f t="shared" si="2"/>
        <v>0.184</v>
      </c>
      <c r="U122" s="813"/>
      <c r="V122" s="813"/>
      <c r="W122" s="819"/>
      <c r="X122" s="731"/>
    </row>
    <row r="123" spans="1:24" ht="13" customHeight="1" outlineLevel="1" x14ac:dyDescent="0.3">
      <c r="A123" s="729"/>
      <c r="B123" s="730"/>
      <c r="C123" s="802"/>
      <c r="D123" s="802"/>
      <c r="E123" s="802"/>
      <c r="F123" s="821"/>
      <c r="G123" s="814"/>
      <c r="H123" s="815" t="s">
        <v>138</v>
      </c>
      <c r="I123" s="135">
        <v>350</v>
      </c>
      <c r="J123" s="816">
        <v>1.5</v>
      </c>
      <c r="K123" s="99">
        <v>0.01</v>
      </c>
      <c r="L123" s="817"/>
      <c r="M123" s="822">
        <f t="shared" si="1"/>
        <v>0.23699999999999999</v>
      </c>
      <c r="N123" s="814"/>
      <c r="O123" s="817"/>
      <c r="P123" s="97">
        <v>0.42</v>
      </c>
      <c r="Q123" s="818"/>
      <c r="R123" s="97">
        <v>1</v>
      </c>
      <c r="S123" s="817"/>
      <c r="T123" s="863">
        <f t="shared" si="2"/>
        <v>0.12</v>
      </c>
      <c r="U123" s="813"/>
      <c r="V123" s="813"/>
      <c r="W123" s="819"/>
      <c r="X123" s="731"/>
    </row>
    <row r="124" spans="1:24" ht="13" customHeight="1" outlineLevel="1" x14ac:dyDescent="0.3">
      <c r="A124" s="729"/>
      <c r="B124" s="730"/>
      <c r="C124" s="802"/>
      <c r="D124" s="802"/>
      <c r="E124" s="802"/>
      <c r="F124" s="821"/>
      <c r="G124" s="814"/>
      <c r="H124" s="815" t="s">
        <v>139</v>
      </c>
      <c r="I124" s="135">
        <v>50</v>
      </c>
      <c r="J124" s="816">
        <v>4.5</v>
      </c>
      <c r="K124" s="99">
        <v>0.01</v>
      </c>
      <c r="L124" s="817"/>
      <c r="M124" s="822">
        <f t="shared" si="1"/>
        <v>0.23699999999999999</v>
      </c>
      <c r="N124" s="814"/>
      <c r="O124" s="817"/>
      <c r="P124" s="97">
        <v>0.51</v>
      </c>
      <c r="Q124" s="818"/>
      <c r="R124" s="97">
        <v>1</v>
      </c>
      <c r="S124" s="817"/>
      <c r="T124" s="863">
        <f t="shared" si="2"/>
        <v>0.12</v>
      </c>
      <c r="U124" s="813"/>
      <c r="V124" s="813"/>
      <c r="W124" s="819"/>
      <c r="X124" s="731"/>
    </row>
    <row r="125" spans="1:24" ht="13" customHeight="1" outlineLevel="1" x14ac:dyDescent="0.3">
      <c r="A125" s="729"/>
      <c r="B125" s="730"/>
      <c r="C125" s="802"/>
      <c r="D125" s="802"/>
      <c r="E125" s="802"/>
      <c r="F125" s="821"/>
      <c r="G125" s="814"/>
      <c r="H125" s="815" t="s">
        <v>140</v>
      </c>
      <c r="I125" s="135">
        <v>50</v>
      </c>
      <c r="J125" s="816">
        <v>4.5</v>
      </c>
      <c r="K125" s="99">
        <v>0.01</v>
      </c>
      <c r="L125" s="817"/>
      <c r="M125" s="822">
        <f t="shared" si="1"/>
        <v>0.23699999999999999</v>
      </c>
      <c r="N125" s="814"/>
      <c r="O125" s="817"/>
      <c r="P125" s="97">
        <v>0.6</v>
      </c>
      <c r="Q125" s="818"/>
      <c r="R125" s="97">
        <v>1</v>
      </c>
      <c r="S125" s="817"/>
      <c r="T125" s="863">
        <f t="shared" si="2"/>
        <v>0.12</v>
      </c>
      <c r="U125" s="813"/>
      <c r="V125" s="813"/>
      <c r="W125" s="819"/>
      <c r="X125" s="731"/>
    </row>
    <row r="126" spans="1:24" ht="13" customHeight="1" outlineLevel="1" x14ac:dyDescent="0.3">
      <c r="A126" s="729"/>
      <c r="B126" s="730"/>
      <c r="C126" s="802"/>
      <c r="D126" s="802"/>
      <c r="E126" s="802"/>
      <c r="F126" s="810"/>
      <c r="G126" s="814" t="s">
        <v>1092</v>
      </c>
      <c r="H126" s="815" t="s">
        <v>372</v>
      </c>
      <c r="I126" s="135">
        <v>50</v>
      </c>
      <c r="J126" s="816">
        <v>4.5</v>
      </c>
      <c r="K126" s="99">
        <v>0.01</v>
      </c>
      <c r="L126" s="817"/>
      <c r="M126" s="822">
        <f t="shared" si="1"/>
        <v>0.23699999999999999</v>
      </c>
      <c r="N126" s="814"/>
      <c r="O126" s="817"/>
      <c r="P126" s="97">
        <v>0.42</v>
      </c>
      <c r="Q126" s="818"/>
      <c r="R126" s="97">
        <v>1</v>
      </c>
      <c r="S126" s="817"/>
      <c r="T126" s="863">
        <f t="shared" si="2"/>
        <v>0.12</v>
      </c>
      <c r="U126" s="813"/>
      <c r="V126" s="813"/>
      <c r="W126" s="819"/>
      <c r="X126" s="731"/>
    </row>
    <row r="127" spans="1:24" ht="13" customHeight="1" outlineLevel="1" x14ac:dyDescent="0.3">
      <c r="A127" s="729"/>
      <c r="B127" s="730"/>
      <c r="C127" s="802"/>
      <c r="D127" s="802"/>
      <c r="E127" s="802"/>
      <c r="F127" s="810"/>
      <c r="G127" s="814"/>
      <c r="H127" s="815" t="s">
        <v>132</v>
      </c>
      <c r="I127" s="135">
        <v>100</v>
      </c>
      <c r="J127" s="816">
        <v>2.2000000000000002</v>
      </c>
      <c r="K127" s="99">
        <v>0.01</v>
      </c>
      <c r="L127" s="817"/>
      <c r="M127" s="822">
        <f t="shared" si="1"/>
        <v>0.23699999999999999</v>
      </c>
      <c r="N127" s="814"/>
      <c r="O127" s="817"/>
      <c r="P127" s="97">
        <v>0.42</v>
      </c>
      <c r="Q127" s="818"/>
      <c r="R127" s="97">
        <v>1</v>
      </c>
      <c r="S127" s="817"/>
      <c r="T127" s="863">
        <f t="shared" si="2"/>
        <v>0.12</v>
      </c>
      <c r="U127" s="813"/>
      <c r="V127" s="813"/>
      <c r="W127" s="819"/>
      <c r="X127" s="731"/>
    </row>
    <row r="128" spans="1:24" ht="13" customHeight="1" outlineLevel="1" x14ac:dyDescent="0.3">
      <c r="A128" s="729"/>
      <c r="B128" s="730"/>
      <c r="C128" s="802"/>
      <c r="D128" s="802"/>
      <c r="E128" s="802"/>
      <c r="F128" s="810"/>
      <c r="G128" s="814"/>
      <c r="H128" s="815" t="s">
        <v>133</v>
      </c>
      <c r="I128" s="135">
        <v>100</v>
      </c>
      <c r="J128" s="816">
        <v>2.2000000000000002</v>
      </c>
      <c r="K128" s="99">
        <v>0.01</v>
      </c>
      <c r="L128" s="817"/>
      <c r="M128" s="822">
        <f t="shared" si="1"/>
        <v>0.23699999999999999</v>
      </c>
      <c r="N128" s="814"/>
      <c r="O128" s="817"/>
      <c r="P128" s="97">
        <v>0.32</v>
      </c>
      <c r="Q128" s="818"/>
      <c r="R128" s="97">
        <v>1</v>
      </c>
      <c r="S128" s="817"/>
      <c r="T128" s="863">
        <f t="shared" si="2"/>
        <v>0.184</v>
      </c>
      <c r="U128" s="813"/>
      <c r="V128" s="813"/>
      <c r="W128" s="819"/>
      <c r="X128" s="731"/>
    </row>
    <row r="129" spans="1:24" ht="13" customHeight="1" outlineLevel="1" x14ac:dyDescent="0.3">
      <c r="A129" s="729"/>
      <c r="B129" s="730"/>
      <c r="C129" s="802"/>
      <c r="D129" s="802"/>
      <c r="E129" s="802"/>
      <c r="F129" s="810"/>
      <c r="G129" s="814"/>
      <c r="H129" s="815" t="s">
        <v>134</v>
      </c>
      <c r="I129" s="135">
        <v>150</v>
      </c>
      <c r="J129" s="816">
        <v>1.8</v>
      </c>
      <c r="K129" s="99">
        <v>0.01</v>
      </c>
      <c r="L129" s="817"/>
      <c r="M129" s="822">
        <f t="shared" si="1"/>
        <v>0.23699999999999999</v>
      </c>
      <c r="N129" s="814"/>
      <c r="O129" s="817"/>
      <c r="P129" s="97">
        <v>0.14000000000000001</v>
      </c>
      <c r="Q129" s="818"/>
      <c r="R129" s="97">
        <v>1</v>
      </c>
      <c r="S129" s="817"/>
      <c r="T129" s="863">
        <f t="shared" si="2"/>
        <v>0.2</v>
      </c>
      <c r="U129" s="813"/>
      <c r="V129" s="813"/>
      <c r="W129" s="819"/>
      <c r="X129" s="731"/>
    </row>
    <row r="130" spans="1:24" ht="13" customHeight="1" outlineLevel="1" x14ac:dyDescent="0.3">
      <c r="A130" s="729"/>
      <c r="B130" s="730"/>
      <c r="C130" s="802"/>
      <c r="D130" s="802"/>
      <c r="E130" s="802"/>
      <c r="F130" s="820"/>
      <c r="G130" s="814"/>
      <c r="H130" s="815" t="s">
        <v>135</v>
      </c>
      <c r="I130" s="135">
        <v>300</v>
      </c>
      <c r="J130" s="816">
        <v>0.75</v>
      </c>
      <c r="K130" s="99">
        <v>0.01</v>
      </c>
      <c r="L130" s="817"/>
      <c r="M130" s="822">
        <f t="shared" si="1"/>
        <v>0.23699999999999999</v>
      </c>
      <c r="N130" s="814"/>
      <c r="O130" s="817"/>
      <c r="P130" s="97">
        <v>0.12</v>
      </c>
      <c r="Q130" s="818"/>
      <c r="R130" s="97">
        <v>1</v>
      </c>
      <c r="S130" s="817"/>
      <c r="T130" s="863">
        <f t="shared" si="2"/>
        <v>0.2</v>
      </c>
      <c r="U130" s="813"/>
      <c r="V130" s="813"/>
      <c r="W130" s="819"/>
      <c r="X130" s="731"/>
    </row>
    <row r="131" spans="1:24" ht="13" customHeight="1" outlineLevel="1" x14ac:dyDescent="0.3">
      <c r="A131" s="729"/>
      <c r="B131" s="730"/>
      <c r="C131" s="802"/>
      <c r="D131" s="802"/>
      <c r="E131" s="802"/>
      <c r="F131" s="821"/>
      <c r="G131" s="814"/>
      <c r="H131" s="815" t="s">
        <v>136</v>
      </c>
      <c r="I131" s="135">
        <v>300</v>
      </c>
      <c r="J131" s="816">
        <v>0.75</v>
      </c>
      <c r="K131" s="99">
        <v>0.01</v>
      </c>
      <c r="L131" s="817"/>
      <c r="M131" s="822">
        <f t="shared" ref="M131:M155" si="3">M130</f>
        <v>0.23699999999999999</v>
      </c>
      <c r="N131" s="814"/>
      <c r="O131" s="817"/>
      <c r="P131" s="97">
        <v>0.23</v>
      </c>
      <c r="Q131" s="818"/>
      <c r="R131" s="97">
        <v>1</v>
      </c>
      <c r="S131" s="817"/>
      <c r="T131" s="863">
        <f t="shared" si="2"/>
        <v>0.2</v>
      </c>
      <c r="U131" s="813"/>
      <c r="V131" s="813"/>
      <c r="W131" s="819"/>
      <c r="X131" s="731"/>
    </row>
    <row r="132" spans="1:24" ht="13" customHeight="1" outlineLevel="1" x14ac:dyDescent="0.3">
      <c r="A132" s="729"/>
      <c r="B132" s="730"/>
      <c r="C132" s="802"/>
      <c r="D132" s="802"/>
      <c r="E132" s="802"/>
      <c r="F132" s="821"/>
      <c r="G132" s="814"/>
      <c r="H132" s="815" t="s">
        <v>137</v>
      </c>
      <c r="I132" s="135">
        <v>325</v>
      </c>
      <c r="J132" s="816">
        <v>1</v>
      </c>
      <c r="K132" s="99">
        <v>0.01</v>
      </c>
      <c r="L132" s="817"/>
      <c r="M132" s="822">
        <f t="shared" si="3"/>
        <v>0.23699999999999999</v>
      </c>
      <c r="N132" s="814"/>
      <c r="O132" s="817"/>
      <c r="P132" s="97">
        <v>0.32</v>
      </c>
      <c r="Q132" s="818"/>
      <c r="R132" s="97">
        <v>1</v>
      </c>
      <c r="S132" s="817"/>
      <c r="T132" s="863">
        <f t="shared" si="2"/>
        <v>0.184</v>
      </c>
      <c r="U132" s="813"/>
      <c r="V132" s="813"/>
      <c r="W132" s="819"/>
      <c r="X132" s="731"/>
    </row>
    <row r="133" spans="1:24" ht="13" customHeight="1" outlineLevel="1" x14ac:dyDescent="0.3">
      <c r="A133" s="729"/>
      <c r="B133" s="730"/>
      <c r="C133" s="802"/>
      <c r="D133" s="802"/>
      <c r="E133" s="802"/>
      <c r="F133" s="821"/>
      <c r="G133" s="814"/>
      <c r="H133" s="815" t="s">
        <v>138</v>
      </c>
      <c r="I133" s="135">
        <v>350</v>
      </c>
      <c r="J133" s="816">
        <v>1.5</v>
      </c>
      <c r="K133" s="99">
        <v>0.01</v>
      </c>
      <c r="L133" s="817"/>
      <c r="M133" s="822">
        <f t="shared" si="3"/>
        <v>0.23699999999999999</v>
      </c>
      <c r="N133" s="814"/>
      <c r="O133" s="817"/>
      <c r="P133" s="97">
        <v>0.42</v>
      </c>
      <c r="Q133" s="818"/>
      <c r="R133" s="97">
        <v>1</v>
      </c>
      <c r="S133" s="817"/>
      <c r="T133" s="863">
        <f t="shared" si="2"/>
        <v>0.12</v>
      </c>
      <c r="U133" s="813"/>
      <c r="V133" s="813"/>
      <c r="W133" s="819"/>
      <c r="X133" s="731"/>
    </row>
    <row r="134" spans="1:24" ht="13" customHeight="1" outlineLevel="1" x14ac:dyDescent="0.3">
      <c r="A134" s="729"/>
      <c r="B134" s="730"/>
      <c r="C134" s="802"/>
      <c r="D134" s="802"/>
      <c r="E134" s="802"/>
      <c r="F134" s="821"/>
      <c r="G134" s="814"/>
      <c r="H134" s="815" t="s">
        <v>139</v>
      </c>
      <c r="I134" s="135">
        <v>50</v>
      </c>
      <c r="J134" s="816">
        <v>4.5</v>
      </c>
      <c r="K134" s="99">
        <v>0.01</v>
      </c>
      <c r="L134" s="817"/>
      <c r="M134" s="822">
        <f t="shared" si="3"/>
        <v>0.23699999999999999</v>
      </c>
      <c r="N134" s="814"/>
      <c r="O134" s="817"/>
      <c r="P134" s="97">
        <v>0.51</v>
      </c>
      <c r="Q134" s="818"/>
      <c r="R134" s="97">
        <v>1</v>
      </c>
      <c r="S134" s="817"/>
      <c r="T134" s="863">
        <f t="shared" si="2"/>
        <v>0.12</v>
      </c>
      <c r="U134" s="813"/>
      <c r="V134" s="813"/>
      <c r="W134" s="819"/>
      <c r="X134" s="731"/>
    </row>
    <row r="135" spans="1:24" ht="13" customHeight="1" outlineLevel="1" x14ac:dyDescent="0.3">
      <c r="A135" s="729"/>
      <c r="B135" s="730"/>
      <c r="C135" s="802"/>
      <c r="D135" s="802"/>
      <c r="E135" s="802"/>
      <c r="F135" s="821"/>
      <c r="G135" s="814"/>
      <c r="H135" s="815" t="s">
        <v>140</v>
      </c>
      <c r="I135" s="135">
        <v>50</v>
      </c>
      <c r="J135" s="816">
        <v>4.5</v>
      </c>
      <c r="K135" s="99">
        <v>0.01</v>
      </c>
      <c r="L135" s="817"/>
      <c r="M135" s="822">
        <f t="shared" si="3"/>
        <v>0.23699999999999999</v>
      </c>
      <c r="N135" s="814"/>
      <c r="O135" s="817"/>
      <c r="P135" s="97">
        <v>0.6</v>
      </c>
      <c r="Q135" s="818"/>
      <c r="R135" s="97">
        <v>1</v>
      </c>
      <c r="S135" s="817"/>
      <c r="T135" s="863">
        <f t="shared" si="2"/>
        <v>0.12</v>
      </c>
      <c r="U135" s="813"/>
      <c r="V135" s="813"/>
      <c r="W135" s="819"/>
      <c r="X135" s="731"/>
    </row>
    <row r="136" spans="1:24" ht="13" customHeight="1" outlineLevel="1" x14ac:dyDescent="0.3">
      <c r="A136" s="729"/>
      <c r="B136" s="730"/>
      <c r="C136" s="802"/>
      <c r="D136" s="802"/>
      <c r="E136" s="802"/>
      <c r="F136" s="810"/>
      <c r="G136" s="814" t="s">
        <v>1093</v>
      </c>
      <c r="H136" s="815" t="s">
        <v>372</v>
      </c>
      <c r="I136" s="135">
        <v>50</v>
      </c>
      <c r="J136" s="816">
        <v>4.5</v>
      </c>
      <c r="K136" s="99">
        <v>0.01</v>
      </c>
      <c r="L136" s="817"/>
      <c r="M136" s="822">
        <f t="shared" si="3"/>
        <v>0.23699999999999999</v>
      </c>
      <c r="N136" s="814"/>
      <c r="O136" s="817"/>
      <c r="P136" s="97">
        <v>0.42</v>
      </c>
      <c r="Q136" s="818"/>
      <c r="R136" s="97">
        <v>1</v>
      </c>
      <c r="S136" s="817"/>
      <c r="T136" s="863">
        <f t="shared" si="2"/>
        <v>0.12</v>
      </c>
      <c r="U136" s="813"/>
      <c r="V136" s="813"/>
      <c r="W136" s="819"/>
      <c r="X136" s="731"/>
    </row>
    <row r="137" spans="1:24" ht="13" customHeight="1" outlineLevel="1" x14ac:dyDescent="0.3">
      <c r="A137" s="729"/>
      <c r="B137" s="730"/>
      <c r="C137" s="802"/>
      <c r="D137" s="802"/>
      <c r="E137" s="802"/>
      <c r="F137" s="810"/>
      <c r="G137" s="814"/>
      <c r="H137" s="815" t="s">
        <v>132</v>
      </c>
      <c r="I137" s="135">
        <v>100</v>
      </c>
      <c r="J137" s="816">
        <v>2.2000000000000002</v>
      </c>
      <c r="K137" s="99">
        <v>0.01</v>
      </c>
      <c r="L137" s="817"/>
      <c r="M137" s="822">
        <f t="shared" si="3"/>
        <v>0.23699999999999999</v>
      </c>
      <c r="N137" s="814"/>
      <c r="O137" s="817"/>
      <c r="P137" s="97">
        <v>0.42</v>
      </c>
      <c r="Q137" s="818"/>
      <c r="R137" s="97">
        <v>1</v>
      </c>
      <c r="S137" s="817"/>
      <c r="T137" s="863">
        <f t="shared" si="2"/>
        <v>0.12</v>
      </c>
      <c r="U137" s="813"/>
      <c r="V137" s="813"/>
      <c r="W137" s="819"/>
      <c r="X137" s="731"/>
    </row>
    <row r="138" spans="1:24" ht="13" customHeight="1" outlineLevel="1" x14ac:dyDescent="0.3">
      <c r="A138" s="729"/>
      <c r="B138" s="730"/>
      <c r="C138" s="802"/>
      <c r="D138" s="802"/>
      <c r="E138" s="802"/>
      <c r="F138" s="810"/>
      <c r="G138" s="814"/>
      <c r="H138" s="815" t="s">
        <v>133</v>
      </c>
      <c r="I138" s="135">
        <v>100</v>
      </c>
      <c r="J138" s="816">
        <v>2.2000000000000002</v>
      </c>
      <c r="K138" s="99">
        <v>0.01</v>
      </c>
      <c r="L138" s="817"/>
      <c r="M138" s="822">
        <f t="shared" si="3"/>
        <v>0.23699999999999999</v>
      </c>
      <c r="N138" s="814"/>
      <c r="O138" s="817"/>
      <c r="P138" s="97">
        <v>0.32</v>
      </c>
      <c r="Q138" s="818"/>
      <c r="R138" s="97">
        <v>1</v>
      </c>
      <c r="S138" s="817"/>
      <c r="T138" s="863">
        <f t="shared" si="2"/>
        <v>0.184</v>
      </c>
      <c r="U138" s="813"/>
      <c r="V138" s="813"/>
      <c r="W138" s="819"/>
      <c r="X138" s="731"/>
    </row>
    <row r="139" spans="1:24" ht="13" customHeight="1" outlineLevel="1" x14ac:dyDescent="0.3">
      <c r="A139" s="729"/>
      <c r="B139" s="730"/>
      <c r="C139" s="802"/>
      <c r="D139" s="802"/>
      <c r="E139" s="802"/>
      <c r="F139" s="810"/>
      <c r="G139" s="814"/>
      <c r="H139" s="815" t="s">
        <v>134</v>
      </c>
      <c r="I139" s="135">
        <v>150</v>
      </c>
      <c r="J139" s="816">
        <v>1.8</v>
      </c>
      <c r="K139" s="99">
        <v>0.01</v>
      </c>
      <c r="L139" s="817"/>
      <c r="M139" s="822">
        <f t="shared" si="3"/>
        <v>0.23699999999999999</v>
      </c>
      <c r="N139" s="814"/>
      <c r="O139" s="817"/>
      <c r="P139" s="97">
        <v>0.14000000000000001</v>
      </c>
      <c r="Q139" s="818"/>
      <c r="R139" s="97">
        <v>1</v>
      </c>
      <c r="S139" s="817"/>
      <c r="T139" s="863">
        <f t="shared" si="2"/>
        <v>0.2</v>
      </c>
      <c r="U139" s="813"/>
      <c r="V139" s="813"/>
      <c r="W139" s="819"/>
      <c r="X139" s="731"/>
    </row>
    <row r="140" spans="1:24" ht="13" customHeight="1" outlineLevel="1" x14ac:dyDescent="0.3">
      <c r="A140" s="729"/>
      <c r="B140" s="730"/>
      <c r="C140" s="802"/>
      <c r="D140" s="802"/>
      <c r="E140" s="802"/>
      <c r="F140" s="820"/>
      <c r="G140" s="814"/>
      <c r="H140" s="815" t="s">
        <v>135</v>
      </c>
      <c r="I140" s="135">
        <v>300</v>
      </c>
      <c r="J140" s="816">
        <v>0.75</v>
      </c>
      <c r="K140" s="99">
        <v>0.01</v>
      </c>
      <c r="L140" s="817"/>
      <c r="M140" s="822">
        <f t="shared" si="3"/>
        <v>0.23699999999999999</v>
      </c>
      <c r="N140" s="814"/>
      <c r="O140" s="817"/>
      <c r="P140" s="97">
        <v>0.12</v>
      </c>
      <c r="Q140" s="818"/>
      <c r="R140" s="97">
        <v>1</v>
      </c>
      <c r="S140" s="817"/>
      <c r="T140" s="863">
        <f t="shared" si="2"/>
        <v>0.2</v>
      </c>
      <c r="U140" s="813"/>
      <c r="V140" s="813"/>
      <c r="W140" s="819"/>
      <c r="X140" s="731"/>
    </row>
    <row r="141" spans="1:24" ht="13" customHeight="1" outlineLevel="1" x14ac:dyDescent="0.3">
      <c r="A141" s="729"/>
      <c r="B141" s="730"/>
      <c r="C141" s="802"/>
      <c r="D141" s="802"/>
      <c r="E141" s="802"/>
      <c r="F141" s="821"/>
      <c r="G141" s="814"/>
      <c r="H141" s="815" t="s">
        <v>136</v>
      </c>
      <c r="I141" s="135">
        <v>300</v>
      </c>
      <c r="J141" s="816">
        <v>0.75</v>
      </c>
      <c r="K141" s="99">
        <v>0.01</v>
      </c>
      <c r="L141" s="817"/>
      <c r="M141" s="822">
        <f t="shared" si="3"/>
        <v>0.23699999999999999</v>
      </c>
      <c r="N141" s="814"/>
      <c r="O141" s="817"/>
      <c r="P141" s="97">
        <v>0.23</v>
      </c>
      <c r="Q141" s="818"/>
      <c r="R141" s="97">
        <v>1</v>
      </c>
      <c r="S141" s="817"/>
      <c r="T141" s="863">
        <f t="shared" si="2"/>
        <v>0.2</v>
      </c>
      <c r="U141" s="813"/>
      <c r="V141" s="813"/>
      <c r="W141" s="819"/>
      <c r="X141" s="731"/>
    </row>
    <row r="142" spans="1:24" ht="13" customHeight="1" outlineLevel="1" x14ac:dyDescent="0.3">
      <c r="A142" s="729"/>
      <c r="B142" s="730"/>
      <c r="C142" s="802"/>
      <c r="D142" s="802"/>
      <c r="E142" s="802"/>
      <c r="F142" s="821"/>
      <c r="G142" s="814"/>
      <c r="H142" s="815" t="s">
        <v>137</v>
      </c>
      <c r="I142" s="135">
        <v>325</v>
      </c>
      <c r="J142" s="816">
        <v>1</v>
      </c>
      <c r="K142" s="99">
        <v>0.01</v>
      </c>
      <c r="L142" s="817"/>
      <c r="M142" s="822">
        <f t="shared" si="3"/>
        <v>0.23699999999999999</v>
      </c>
      <c r="N142" s="814"/>
      <c r="O142" s="817"/>
      <c r="P142" s="97">
        <v>0.32</v>
      </c>
      <c r="Q142" s="818"/>
      <c r="R142" s="97">
        <v>1</v>
      </c>
      <c r="S142" s="817"/>
      <c r="T142" s="863">
        <f t="shared" si="2"/>
        <v>0.184</v>
      </c>
      <c r="U142" s="813"/>
      <c r="V142" s="813"/>
      <c r="W142" s="819"/>
      <c r="X142" s="731"/>
    </row>
    <row r="143" spans="1:24" ht="13" customHeight="1" outlineLevel="1" x14ac:dyDescent="0.3">
      <c r="A143" s="729"/>
      <c r="B143" s="730"/>
      <c r="C143" s="802"/>
      <c r="D143" s="802"/>
      <c r="E143" s="802"/>
      <c r="F143" s="821"/>
      <c r="G143" s="814"/>
      <c r="H143" s="815" t="s">
        <v>138</v>
      </c>
      <c r="I143" s="135">
        <v>350</v>
      </c>
      <c r="J143" s="816">
        <v>1.5</v>
      </c>
      <c r="K143" s="99">
        <v>0.01</v>
      </c>
      <c r="L143" s="817"/>
      <c r="M143" s="822">
        <f t="shared" si="3"/>
        <v>0.23699999999999999</v>
      </c>
      <c r="N143" s="814"/>
      <c r="O143" s="817"/>
      <c r="P143" s="97">
        <v>0.42</v>
      </c>
      <c r="Q143" s="818"/>
      <c r="R143" s="97">
        <v>1</v>
      </c>
      <c r="S143" s="817"/>
      <c r="T143" s="863">
        <f t="shared" si="2"/>
        <v>0.12</v>
      </c>
      <c r="U143" s="813"/>
      <c r="V143" s="813"/>
      <c r="W143" s="819"/>
      <c r="X143" s="731"/>
    </row>
    <row r="144" spans="1:24" ht="13" customHeight="1" outlineLevel="1" x14ac:dyDescent="0.3">
      <c r="A144" s="729"/>
      <c r="B144" s="730"/>
      <c r="C144" s="802"/>
      <c r="D144" s="802"/>
      <c r="E144" s="802"/>
      <c r="F144" s="821"/>
      <c r="G144" s="814"/>
      <c r="H144" s="815" t="s">
        <v>139</v>
      </c>
      <c r="I144" s="135">
        <v>50</v>
      </c>
      <c r="J144" s="816">
        <v>4.5</v>
      </c>
      <c r="K144" s="99">
        <v>0.01</v>
      </c>
      <c r="L144" s="817"/>
      <c r="M144" s="822">
        <f t="shared" si="3"/>
        <v>0.23699999999999999</v>
      </c>
      <c r="N144" s="814"/>
      <c r="O144" s="817"/>
      <c r="P144" s="97">
        <v>0.51</v>
      </c>
      <c r="Q144" s="818"/>
      <c r="R144" s="97">
        <v>1</v>
      </c>
      <c r="S144" s="817"/>
      <c r="T144" s="863">
        <f t="shared" si="2"/>
        <v>0.12</v>
      </c>
      <c r="U144" s="813"/>
      <c r="V144" s="813"/>
      <c r="W144" s="819"/>
      <c r="X144" s="731"/>
    </row>
    <row r="145" spans="1:25" ht="13" customHeight="1" outlineLevel="1" x14ac:dyDescent="0.3">
      <c r="A145" s="729"/>
      <c r="B145" s="730"/>
      <c r="C145" s="802"/>
      <c r="D145" s="802"/>
      <c r="E145" s="802"/>
      <c r="F145" s="821"/>
      <c r="G145" s="814"/>
      <c r="H145" s="815" t="s">
        <v>140</v>
      </c>
      <c r="I145" s="135">
        <v>50</v>
      </c>
      <c r="J145" s="816">
        <v>4.5</v>
      </c>
      <c r="K145" s="99">
        <v>0.01</v>
      </c>
      <c r="L145" s="817"/>
      <c r="M145" s="822">
        <f t="shared" si="3"/>
        <v>0.23699999999999999</v>
      </c>
      <c r="N145" s="814"/>
      <c r="O145" s="817"/>
      <c r="P145" s="97">
        <v>0.6</v>
      </c>
      <c r="Q145" s="818"/>
      <c r="R145" s="97">
        <v>1</v>
      </c>
      <c r="S145" s="817"/>
      <c r="T145" s="863">
        <f t="shared" si="2"/>
        <v>0.12</v>
      </c>
      <c r="U145" s="813"/>
      <c r="V145" s="813"/>
      <c r="W145" s="819"/>
      <c r="X145" s="731"/>
    </row>
    <row r="146" spans="1:25" ht="13" customHeight="1" outlineLevel="1" x14ac:dyDescent="0.3">
      <c r="A146" s="729"/>
      <c r="B146" s="730"/>
      <c r="C146" s="802"/>
      <c r="D146" s="802"/>
      <c r="E146" s="802"/>
      <c r="F146" s="810"/>
      <c r="G146" s="814" t="s">
        <v>1094</v>
      </c>
      <c r="H146" s="815" t="s">
        <v>372</v>
      </c>
      <c r="I146" s="135">
        <v>50</v>
      </c>
      <c r="J146" s="816">
        <v>4.5</v>
      </c>
      <c r="K146" s="99">
        <v>0.01</v>
      </c>
      <c r="L146" s="817"/>
      <c r="M146" s="822">
        <f t="shared" si="3"/>
        <v>0.23699999999999999</v>
      </c>
      <c r="N146" s="814"/>
      <c r="O146" s="817"/>
      <c r="P146" s="97">
        <v>0.42</v>
      </c>
      <c r="Q146" s="818"/>
      <c r="R146" s="97">
        <v>1</v>
      </c>
      <c r="S146" s="817"/>
      <c r="T146" s="863">
        <f t="shared" si="2"/>
        <v>0.12</v>
      </c>
      <c r="U146" s="813"/>
      <c r="V146" s="813"/>
      <c r="W146" s="819"/>
      <c r="X146" s="731"/>
    </row>
    <row r="147" spans="1:25" ht="13" customHeight="1" outlineLevel="1" x14ac:dyDescent="0.3">
      <c r="A147" s="729"/>
      <c r="B147" s="730"/>
      <c r="C147" s="802"/>
      <c r="D147" s="802"/>
      <c r="E147" s="802"/>
      <c r="F147" s="810"/>
      <c r="G147" s="814"/>
      <c r="H147" s="815" t="s">
        <v>132</v>
      </c>
      <c r="I147" s="135">
        <v>100</v>
      </c>
      <c r="J147" s="816">
        <v>2.2000000000000002</v>
      </c>
      <c r="K147" s="99">
        <v>0.01</v>
      </c>
      <c r="L147" s="817"/>
      <c r="M147" s="822">
        <f t="shared" si="3"/>
        <v>0.23699999999999999</v>
      </c>
      <c r="N147" s="814"/>
      <c r="O147" s="817"/>
      <c r="P147" s="97">
        <v>0.42</v>
      </c>
      <c r="Q147" s="818"/>
      <c r="R147" s="97">
        <v>1</v>
      </c>
      <c r="S147" s="817"/>
      <c r="T147" s="863">
        <f t="shared" si="2"/>
        <v>0.12</v>
      </c>
      <c r="U147" s="813"/>
      <c r="V147" s="813"/>
      <c r="W147" s="819"/>
      <c r="X147" s="731"/>
    </row>
    <row r="148" spans="1:25" ht="13" customHeight="1" outlineLevel="1" x14ac:dyDescent="0.3">
      <c r="A148" s="729"/>
      <c r="B148" s="730"/>
      <c r="C148" s="802"/>
      <c r="D148" s="802"/>
      <c r="E148" s="802"/>
      <c r="F148" s="810"/>
      <c r="G148" s="814"/>
      <c r="H148" s="815" t="s">
        <v>133</v>
      </c>
      <c r="I148" s="135">
        <v>100</v>
      </c>
      <c r="J148" s="816">
        <v>2.2000000000000002</v>
      </c>
      <c r="K148" s="99">
        <v>0.01</v>
      </c>
      <c r="L148" s="817"/>
      <c r="M148" s="822">
        <f t="shared" si="3"/>
        <v>0.23699999999999999</v>
      </c>
      <c r="N148" s="814"/>
      <c r="O148" s="817"/>
      <c r="P148" s="97">
        <v>0.32</v>
      </c>
      <c r="Q148" s="818"/>
      <c r="R148" s="97">
        <v>1</v>
      </c>
      <c r="S148" s="817"/>
      <c r="T148" s="863">
        <f t="shared" si="2"/>
        <v>0.184</v>
      </c>
      <c r="U148" s="813"/>
      <c r="V148" s="813"/>
      <c r="W148" s="819"/>
      <c r="X148" s="731"/>
    </row>
    <row r="149" spans="1:25" ht="13" customHeight="1" outlineLevel="1" x14ac:dyDescent="0.3">
      <c r="A149" s="729"/>
      <c r="B149" s="730"/>
      <c r="C149" s="802"/>
      <c r="D149" s="802"/>
      <c r="E149" s="802"/>
      <c r="F149" s="810"/>
      <c r="G149" s="814"/>
      <c r="H149" s="815" t="s">
        <v>134</v>
      </c>
      <c r="I149" s="135">
        <v>150</v>
      </c>
      <c r="J149" s="816">
        <v>1.8</v>
      </c>
      <c r="K149" s="99">
        <v>0.01</v>
      </c>
      <c r="L149" s="817"/>
      <c r="M149" s="822">
        <f t="shared" si="3"/>
        <v>0.23699999999999999</v>
      </c>
      <c r="N149" s="814"/>
      <c r="O149" s="817"/>
      <c r="P149" s="97">
        <v>0.14000000000000001</v>
      </c>
      <c r="Q149" s="818"/>
      <c r="R149" s="97">
        <v>1</v>
      </c>
      <c r="S149" s="817"/>
      <c r="T149" s="863">
        <f t="shared" si="2"/>
        <v>0.2</v>
      </c>
      <c r="U149" s="813"/>
      <c r="V149" s="813"/>
      <c r="W149" s="819"/>
      <c r="X149" s="731"/>
    </row>
    <row r="150" spans="1:25" ht="13" customHeight="1" outlineLevel="1" x14ac:dyDescent="0.3">
      <c r="A150" s="729"/>
      <c r="B150" s="730"/>
      <c r="C150" s="802"/>
      <c r="D150" s="802"/>
      <c r="E150" s="802"/>
      <c r="F150" s="820"/>
      <c r="G150" s="814"/>
      <c r="H150" s="815" t="s">
        <v>135</v>
      </c>
      <c r="I150" s="135">
        <v>300</v>
      </c>
      <c r="J150" s="816">
        <v>0.75</v>
      </c>
      <c r="K150" s="99">
        <v>0.01</v>
      </c>
      <c r="L150" s="817"/>
      <c r="M150" s="822">
        <f t="shared" si="3"/>
        <v>0.23699999999999999</v>
      </c>
      <c r="N150" s="814"/>
      <c r="O150" s="817"/>
      <c r="P150" s="97">
        <v>0.12</v>
      </c>
      <c r="Q150" s="818"/>
      <c r="R150" s="97">
        <v>1</v>
      </c>
      <c r="S150" s="817"/>
      <c r="T150" s="863">
        <f t="shared" si="2"/>
        <v>0.2</v>
      </c>
      <c r="U150" s="813"/>
      <c r="V150" s="813"/>
      <c r="W150" s="819"/>
      <c r="X150" s="731"/>
    </row>
    <row r="151" spans="1:25" ht="13" customHeight="1" outlineLevel="1" x14ac:dyDescent="0.3">
      <c r="A151" s="729"/>
      <c r="B151" s="730"/>
      <c r="C151" s="802"/>
      <c r="D151" s="802"/>
      <c r="E151" s="802"/>
      <c r="F151" s="821"/>
      <c r="G151" s="814"/>
      <c r="H151" s="815" t="s">
        <v>136</v>
      </c>
      <c r="I151" s="135">
        <v>300</v>
      </c>
      <c r="J151" s="816">
        <v>0.75</v>
      </c>
      <c r="K151" s="99">
        <v>0.01</v>
      </c>
      <c r="L151" s="817"/>
      <c r="M151" s="822">
        <f t="shared" si="3"/>
        <v>0.23699999999999999</v>
      </c>
      <c r="N151" s="814"/>
      <c r="O151" s="817"/>
      <c r="P151" s="97">
        <v>0.23</v>
      </c>
      <c r="Q151" s="818"/>
      <c r="R151" s="97">
        <v>1</v>
      </c>
      <c r="S151" s="817"/>
      <c r="T151" s="863">
        <f t="shared" si="2"/>
        <v>0.2</v>
      </c>
      <c r="U151" s="813"/>
      <c r="V151" s="813"/>
      <c r="W151" s="819"/>
      <c r="X151" s="731"/>
    </row>
    <row r="152" spans="1:25" ht="13" customHeight="1" outlineLevel="1" x14ac:dyDescent="0.3">
      <c r="A152" s="729"/>
      <c r="B152" s="730"/>
      <c r="C152" s="802"/>
      <c r="D152" s="802"/>
      <c r="E152" s="802"/>
      <c r="F152" s="821"/>
      <c r="G152" s="814"/>
      <c r="H152" s="815" t="s">
        <v>137</v>
      </c>
      <c r="I152" s="135">
        <v>325</v>
      </c>
      <c r="J152" s="816">
        <v>1</v>
      </c>
      <c r="K152" s="99">
        <v>0.01</v>
      </c>
      <c r="L152" s="817"/>
      <c r="M152" s="822">
        <f t="shared" si="3"/>
        <v>0.23699999999999999</v>
      </c>
      <c r="N152" s="814"/>
      <c r="O152" s="817"/>
      <c r="P152" s="97">
        <v>0.32</v>
      </c>
      <c r="Q152" s="818"/>
      <c r="R152" s="97">
        <v>1</v>
      </c>
      <c r="S152" s="817"/>
      <c r="T152" s="863">
        <f t="shared" si="2"/>
        <v>0.184</v>
      </c>
      <c r="U152" s="813"/>
      <c r="V152" s="813"/>
      <c r="W152" s="819"/>
      <c r="X152" s="731"/>
    </row>
    <row r="153" spans="1:25" ht="13" customHeight="1" outlineLevel="1" x14ac:dyDescent="0.3">
      <c r="A153" s="729"/>
      <c r="B153" s="730"/>
      <c r="C153" s="802"/>
      <c r="D153" s="802"/>
      <c r="E153" s="802"/>
      <c r="F153" s="821"/>
      <c r="G153" s="814"/>
      <c r="H153" s="815" t="s">
        <v>138</v>
      </c>
      <c r="I153" s="135">
        <v>350</v>
      </c>
      <c r="J153" s="816">
        <v>1.5</v>
      </c>
      <c r="K153" s="99">
        <v>0.01</v>
      </c>
      <c r="L153" s="817"/>
      <c r="M153" s="822">
        <f t="shared" si="3"/>
        <v>0.23699999999999999</v>
      </c>
      <c r="N153" s="814"/>
      <c r="O153" s="817"/>
      <c r="P153" s="97">
        <v>0.42</v>
      </c>
      <c r="Q153" s="818"/>
      <c r="R153" s="97">
        <v>1</v>
      </c>
      <c r="S153" s="817"/>
      <c r="T153" s="863">
        <f t="shared" si="2"/>
        <v>0.12</v>
      </c>
      <c r="U153" s="813"/>
      <c r="V153" s="813"/>
      <c r="W153" s="819"/>
      <c r="X153" s="731"/>
    </row>
    <row r="154" spans="1:25" ht="13" customHeight="1" outlineLevel="1" x14ac:dyDescent="0.3">
      <c r="A154" s="729"/>
      <c r="B154" s="730"/>
      <c r="C154" s="802"/>
      <c r="D154" s="802"/>
      <c r="E154" s="802"/>
      <c r="F154" s="821"/>
      <c r="G154" s="814"/>
      <c r="H154" s="815" t="s">
        <v>139</v>
      </c>
      <c r="I154" s="135">
        <v>50</v>
      </c>
      <c r="J154" s="816">
        <v>4.5</v>
      </c>
      <c r="K154" s="99">
        <v>0.01</v>
      </c>
      <c r="L154" s="817"/>
      <c r="M154" s="822">
        <f t="shared" si="3"/>
        <v>0.23699999999999999</v>
      </c>
      <c r="N154" s="814"/>
      <c r="O154" s="817"/>
      <c r="P154" s="97">
        <v>0.51</v>
      </c>
      <c r="Q154" s="818"/>
      <c r="R154" s="97">
        <v>1</v>
      </c>
      <c r="S154" s="817"/>
      <c r="T154" s="863">
        <f t="shared" si="2"/>
        <v>0.12</v>
      </c>
      <c r="U154" s="813"/>
      <c r="V154" s="813"/>
      <c r="W154" s="819"/>
      <c r="X154" s="731"/>
    </row>
    <row r="155" spans="1:25" ht="13" customHeight="1" outlineLevel="1" x14ac:dyDescent="0.3">
      <c r="A155" s="729"/>
      <c r="B155" s="730"/>
      <c r="C155" s="802"/>
      <c r="D155" s="802"/>
      <c r="E155" s="802"/>
      <c r="F155" s="821"/>
      <c r="G155" s="814"/>
      <c r="H155" s="815" t="s">
        <v>140</v>
      </c>
      <c r="I155" s="135">
        <v>50</v>
      </c>
      <c r="J155" s="816">
        <v>4.5</v>
      </c>
      <c r="K155" s="99">
        <v>0.01</v>
      </c>
      <c r="L155" s="817"/>
      <c r="M155" s="822">
        <f t="shared" si="3"/>
        <v>0.23699999999999999</v>
      </c>
      <c r="N155" s="814"/>
      <c r="O155" s="817"/>
      <c r="P155" s="97">
        <v>0.6</v>
      </c>
      <c r="Q155" s="818"/>
      <c r="R155" s="97">
        <v>1</v>
      </c>
      <c r="S155" s="817"/>
      <c r="T155" s="863">
        <f t="shared" si="2"/>
        <v>0.12</v>
      </c>
      <c r="U155" s="813"/>
      <c r="V155" s="813"/>
      <c r="W155" s="819"/>
      <c r="X155" s="731"/>
    </row>
    <row r="156" spans="1:25" ht="17.25" customHeight="1" x14ac:dyDescent="0.3">
      <c r="A156" s="729"/>
      <c r="B156" s="730"/>
      <c r="C156" s="802"/>
      <c r="D156" s="802"/>
      <c r="E156" s="802"/>
      <c r="F156" s="821"/>
      <c r="G156" s="814"/>
      <c r="H156" s="814"/>
      <c r="I156" s="814"/>
      <c r="J156" s="814"/>
      <c r="K156" s="814"/>
      <c r="L156" s="814"/>
      <c r="M156" s="814"/>
      <c r="N156" s="814"/>
      <c r="O156" s="814"/>
      <c r="P156" s="814"/>
      <c r="Q156" s="823"/>
      <c r="R156" s="823"/>
      <c r="S156" s="823"/>
      <c r="T156" s="817"/>
      <c r="U156" s="813"/>
      <c r="V156" s="813"/>
      <c r="W156" s="801"/>
      <c r="X156" s="731"/>
    </row>
    <row r="157" spans="1:25" ht="5.15" customHeight="1" x14ac:dyDescent="0.3">
      <c r="A157" s="729"/>
      <c r="B157" s="730"/>
      <c r="C157" s="802"/>
      <c r="D157" s="802"/>
      <c r="E157" s="802"/>
      <c r="F157" s="820"/>
      <c r="G157" s="824"/>
      <c r="H157" s="825"/>
      <c r="I157" s="825"/>
      <c r="J157" s="825"/>
      <c r="K157" s="825"/>
      <c r="L157" s="825"/>
      <c r="M157" s="825"/>
      <c r="N157" s="825"/>
      <c r="O157" s="825"/>
      <c r="P157" s="825"/>
      <c r="Q157" s="825"/>
      <c r="R157" s="825"/>
      <c r="S157" s="825"/>
      <c r="T157" s="825"/>
      <c r="U157" s="813"/>
      <c r="V157" s="813"/>
      <c r="W157" s="801"/>
      <c r="X157" s="731"/>
    </row>
    <row r="158" spans="1:25" ht="24" customHeight="1" x14ac:dyDescent="0.3">
      <c r="A158" s="729"/>
      <c r="B158" s="730"/>
      <c r="C158" s="826"/>
      <c r="D158" s="826"/>
      <c r="E158" s="826"/>
      <c r="F158" s="826"/>
      <c r="G158" s="827" t="str">
        <f>G46</f>
        <v>SALTBUSH PRODUCTIVITY &amp; FEED VALUE &amp; SELECTIVITY</v>
      </c>
      <c r="H158" s="826"/>
      <c r="I158" s="826"/>
      <c r="J158" s="826"/>
      <c r="K158" s="826"/>
      <c r="L158" s="828"/>
      <c r="M158" s="826"/>
      <c r="N158" s="826"/>
      <c r="O158" s="826"/>
      <c r="P158" s="826"/>
      <c r="Q158" s="826"/>
      <c r="R158" s="826"/>
      <c r="S158" s="826"/>
      <c r="T158" s="826"/>
      <c r="U158" s="828"/>
      <c r="V158" s="828"/>
      <c r="W158" s="829" t="s">
        <v>24</v>
      </c>
      <c r="X158" s="731"/>
    </row>
    <row r="159" spans="1:25" ht="12" customHeight="1" x14ac:dyDescent="0.3">
      <c r="A159" s="729"/>
      <c r="B159" s="730"/>
      <c r="C159" s="730"/>
      <c r="D159" s="730"/>
      <c r="E159" s="730"/>
      <c r="F159" s="731"/>
      <c r="G159" s="731"/>
      <c r="H159" s="731"/>
      <c r="I159" s="731"/>
      <c r="J159" s="731"/>
      <c r="K159" s="731"/>
      <c r="L159" s="731"/>
      <c r="M159" s="731"/>
      <c r="N159" s="731"/>
      <c r="O159" s="731"/>
      <c r="P159" s="731"/>
      <c r="Q159" s="731"/>
      <c r="R159" s="731"/>
      <c r="S159" s="731"/>
      <c r="T159" s="731"/>
      <c r="U159" s="731"/>
      <c r="V159" s="731"/>
      <c r="W159" s="731"/>
      <c r="X159" s="731"/>
    </row>
    <row r="160" spans="1:25" ht="12" customHeight="1" x14ac:dyDescent="0.25">
      <c r="A160" s="729"/>
      <c r="B160" s="730"/>
      <c r="C160" s="730"/>
      <c r="D160" s="730"/>
      <c r="E160" s="730"/>
      <c r="F160" s="730"/>
      <c r="G160" s="730"/>
      <c r="H160" s="730"/>
      <c r="I160" s="730"/>
      <c r="J160" s="730"/>
      <c r="K160" s="730"/>
      <c r="L160" s="730"/>
      <c r="M160" s="730"/>
      <c r="N160" s="730"/>
      <c r="O160" s="730"/>
      <c r="P160" s="730"/>
      <c r="Q160" s="730"/>
      <c r="R160" s="730"/>
      <c r="S160" s="730"/>
      <c r="T160" s="730"/>
      <c r="U160" s="730"/>
      <c r="V160" s="730"/>
      <c r="W160" s="730"/>
      <c r="X160" s="730"/>
      <c r="Y160" s="730"/>
    </row>
    <row r="161" spans="1:25" ht="5.15" customHeight="1" thickBot="1" x14ac:dyDescent="0.3">
      <c r="A161" s="729"/>
      <c r="B161" s="730"/>
      <c r="C161" s="730"/>
      <c r="D161" s="730"/>
      <c r="E161" s="791">
        <v>3</v>
      </c>
      <c r="F161" s="730"/>
      <c r="G161" s="730"/>
      <c r="H161" s="730"/>
      <c r="I161" s="730"/>
      <c r="J161" s="730"/>
      <c r="K161" s="730"/>
      <c r="L161" s="730"/>
      <c r="M161" s="730"/>
      <c r="N161" s="730"/>
      <c r="O161" s="730"/>
      <c r="P161" s="730"/>
      <c r="Q161" s="730"/>
      <c r="R161" s="730"/>
      <c r="S161" s="730"/>
      <c r="T161" s="730"/>
      <c r="U161" s="730"/>
      <c r="V161" s="730"/>
      <c r="W161" s="730"/>
      <c r="X161" s="730"/>
      <c r="Y161" s="730"/>
    </row>
    <row r="162" spans="1:25" ht="5.15" customHeight="1" x14ac:dyDescent="0.3">
      <c r="A162" s="729"/>
      <c r="B162" s="730"/>
      <c r="C162" s="792" t="s">
        <v>0</v>
      </c>
      <c r="D162" s="792">
        <v>2166.7710000000002</v>
      </c>
      <c r="E162" s="792"/>
      <c r="F162" s="792"/>
      <c r="G162" s="792"/>
      <c r="H162" s="792"/>
      <c r="I162" s="792"/>
      <c r="J162" s="792"/>
      <c r="K162" s="793"/>
      <c r="L162" s="793"/>
      <c r="M162" s="793"/>
      <c r="N162" s="793"/>
      <c r="O162" s="793"/>
      <c r="P162" s="793"/>
      <c r="Q162" s="793"/>
      <c r="R162" s="793"/>
      <c r="S162" s="793"/>
      <c r="T162" s="793"/>
      <c r="U162" s="793"/>
      <c r="V162" s="793"/>
      <c r="W162" s="793"/>
      <c r="X162" s="794"/>
      <c r="Y162" s="731"/>
    </row>
    <row r="163" spans="1:25" ht="13" customHeight="1" x14ac:dyDescent="0.3">
      <c r="A163" s="729"/>
      <c r="B163" s="730"/>
      <c r="C163" s="795"/>
      <c r="D163" s="795">
        <v>0</v>
      </c>
      <c r="E163" s="795" t="s">
        <v>1</v>
      </c>
      <c r="F163" s="796"/>
      <c r="G163" s="797" t="s">
        <v>1095</v>
      </c>
      <c r="H163" s="796"/>
      <c r="I163" s="796"/>
      <c r="J163" s="796"/>
      <c r="K163" s="796"/>
      <c r="L163" s="796"/>
      <c r="M163" s="796"/>
      <c r="N163" s="796"/>
      <c r="O163" s="796"/>
      <c r="P163" s="796"/>
      <c r="Q163" s="796"/>
      <c r="R163" s="796"/>
      <c r="S163" s="796"/>
      <c r="T163" s="799"/>
      <c r="U163" s="800"/>
      <c r="V163" s="798"/>
      <c r="W163" s="798"/>
      <c r="X163" s="801"/>
      <c r="Y163" s="731"/>
    </row>
    <row r="164" spans="1:25" ht="13" customHeight="1" x14ac:dyDescent="0.3">
      <c r="A164" s="729"/>
      <c r="B164" s="730"/>
      <c r="C164" s="795"/>
      <c r="D164" s="795"/>
      <c r="E164" s="802"/>
      <c r="F164" s="796"/>
      <c r="G164" s="796"/>
      <c r="H164" s="800"/>
      <c r="I164" s="796"/>
      <c r="J164" s="796"/>
      <c r="K164" s="796"/>
      <c r="L164" s="796"/>
      <c r="M164" s="796"/>
      <c r="N164" s="796"/>
      <c r="O164" s="796"/>
      <c r="P164" s="796"/>
      <c r="Q164" s="796"/>
      <c r="R164" s="796"/>
      <c r="S164" s="796"/>
      <c r="T164" s="799"/>
      <c r="U164" s="803"/>
      <c r="V164" s="798"/>
      <c r="W164" s="798"/>
      <c r="X164" s="801"/>
      <c r="Y164" s="731"/>
    </row>
    <row r="165" spans="1:25" ht="13" customHeight="1" x14ac:dyDescent="0.3">
      <c r="A165" s="729"/>
      <c r="B165" s="730"/>
      <c r="C165" s="802"/>
      <c r="D165" s="795"/>
      <c r="E165" s="802"/>
      <c r="F165" s="796"/>
      <c r="G165" s="804">
        <v>44717</v>
      </c>
      <c r="H165" s="800"/>
      <c r="I165" s="796"/>
      <c r="J165" s="796"/>
      <c r="K165" s="796"/>
      <c r="L165" s="796"/>
      <c r="M165" s="796"/>
      <c r="N165" s="796"/>
      <c r="O165" s="796"/>
      <c r="P165" s="796"/>
      <c r="Q165" s="796"/>
      <c r="R165" s="796"/>
      <c r="S165" s="796"/>
      <c r="T165" s="799"/>
      <c r="U165" s="803"/>
      <c r="V165" s="798"/>
      <c r="W165" s="798"/>
      <c r="X165" s="801"/>
      <c r="Y165" s="731"/>
    </row>
    <row r="166" spans="1:25" ht="13" customHeight="1" x14ac:dyDescent="0.3">
      <c r="A166" s="729"/>
      <c r="B166" s="730"/>
      <c r="C166" s="802">
        <v>0</v>
      </c>
      <c r="D166" s="795"/>
      <c r="E166" s="802"/>
      <c r="F166" s="796"/>
      <c r="G166" s="805"/>
      <c r="H166" s="800"/>
      <c r="I166" s="796"/>
      <c r="J166" s="800"/>
      <c r="K166" s="796"/>
      <c r="L166" s="796"/>
      <c r="M166" s="796"/>
      <c r="N166" s="796"/>
      <c r="O166" s="796"/>
      <c r="P166" s="796"/>
      <c r="Q166" s="796"/>
      <c r="R166" s="796"/>
      <c r="S166" s="796"/>
      <c r="T166" s="799"/>
      <c r="U166" s="803"/>
      <c r="V166" s="798"/>
      <c r="W166" s="798"/>
      <c r="X166" s="801"/>
      <c r="Y166" s="731"/>
    </row>
    <row r="167" spans="1:25" ht="13" customHeight="1" x14ac:dyDescent="0.3">
      <c r="A167" s="729"/>
      <c r="B167" s="730"/>
      <c r="C167" s="802"/>
      <c r="D167" s="802"/>
      <c r="E167" s="802"/>
      <c r="F167" s="802"/>
      <c r="G167" s="802"/>
      <c r="H167" s="806"/>
      <c r="I167" s="806"/>
      <c r="J167" s="806"/>
      <c r="K167" s="806"/>
      <c r="L167" s="806"/>
      <c r="M167" s="806"/>
      <c r="N167" s="806"/>
      <c r="O167" s="806"/>
      <c r="P167" s="806"/>
      <c r="Q167" s="806"/>
      <c r="R167" s="806"/>
      <c r="S167" s="806"/>
      <c r="T167" s="806"/>
      <c r="U167" s="806"/>
      <c r="V167" s="806"/>
      <c r="W167" s="806"/>
      <c r="X167" s="801"/>
      <c r="Y167" s="731"/>
    </row>
    <row r="168" spans="1:25" ht="13" customHeight="1" x14ac:dyDescent="0.3">
      <c r="A168" s="729"/>
      <c r="B168" s="730"/>
      <c r="C168" s="802"/>
      <c r="D168" s="802"/>
      <c r="E168" s="802"/>
      <c r="F168" s="802"/>
      <c r="G168" s="802"/>
      <c r="H168" s="806"/>
      <c r="I168" s="806"/>
      <c r="J168" s="806"/>
      <c r="K168" s="806"/>
      <c r="L168" s="806"/>
      <c r="M168" s="806"/>
      <c r="N168" s="806"/>
      <c r="O168" s="806"/>
      <c r="P168" s="806"/>
      <c r="Q168" s="806"/>
      <c r="R168" s="806"/>
      <c r="S168" s="806"/>
      <c r="T168" s="806"/>
      <c r="U168" s="806"/>
      <c r="V168" s="806"/>
      <c r="W168" s="806"/>
      <c r="X168" s="801"/>
      <c r="Y168" s="731"/>
    </row>
    <row r="169" spans="1:25" ht="13" customHeight="1" x14ac:dyDescent="0.3">
      <c r="A169" s="729"/>
      <c r="B169" s="730"/>
      <c r="C169" s="802"/>
      <c r="D169" s="802"/>
      <c r="E169" s="802"/>
      <c r="F169" s="802"/>
      <c r="G169" s="802"/>
      <c r="H169" s="830"/>
      <c r="I169" s="809"/>
      <c r="J169" s="809"/>
      <c r="K169" s="809"/>
      <c r="L169" s="809"/>
      <c r="M169" s="809"/>
      <c r="N169" s="831"/>
      <c r="O169" s="830"/>
      <c r="P169" s="830"/>
      <c r="Q169" s="830"/>
      <c r="R169" s="830"/>
      <c r="S169" s="830"/>
      <c r="T169" s="806"/>
      <c r="U169" s="806"/>
      <c r="V169" s="806"/>
      <c r="W169" s="806"/>
      <c r="X169" s="801"/>
      <c r="Y169" s="731"/>
    </row>
    <row r="170" spans="1:25" ht="13" customHeight="1" x14ac:dyDescent="0.3">
      <c r="A170" s="729"/>
      <c r="B170" s="730"/>
      <c r="C170" s="802"/>
      <c r="D170" s="802"/>
      <c r="E170" s="802"/>
      <c r="F170" s="802"/>
      <c r="G170" s="802"/>
      <c r="H170" s="830"/>
      <c r="I170" s="23" t="s">
        <v>373</v>
      </c>
      <c r="J170" s="23" t="s">
        <v>57</v>
      </c>
      <c r="K170" s="23" t="s">
        <v>58</v>
      </c>
      <c r="L170" s="23" t="s">
        <v>59</v>
      </c>
      <c r="M170" s="23" t="s">
        <v>60</v>
      </c>
      <c r="N170" s="23" t="s">
        <v>872</v>
      </c>
      <c r="O170" s="23" t="s">
        <v>873</v>
      </c>
      <c r="P170" s="23" t="s">
        <v>874</v>
      </c>
      <c r="Q170" s="23" t="s">
        <v>1115</v>
      </c>
      <c r="R170" s="830"/>
      <c r="S170" s="830"/>
      <c r="T170" s="806"/>
      <c r="U170" s="806"/>
      <c r="V170" s="806"/>
      <c r="W170" s="806"/>
      <c r="X170" s="801"/>
      <c r="Y170" s="731"/>
    </row>
    <row r="171" spans="1:25" ht="5.15" customHeight="1" x14ac:dyDescent="0.3">
      <c r="A171" s="729"/>
      <c r="B171" s="730"/>
      <c r="C171" s="802"/>
      <c r="D171" s="802"/>
      <c r="E171" s="802"/>
      <c r="F171" s="802"/>
      <c r="G171" s="802"/>
      <c r="H171" s="830"/>
      <c r="I171" s="768"/>
      <c r="J171" s="768"/>
      <c r="K171" s="768"/>
      <c r="L171" s="768"/>
      <c r="M171" s="768"/>
      <c r="N171" s="769"/>
      <c r="O171" s="830"/>
      <c r="P171" s="830"/>
      <c r="Q171" s="830"/>
      <c r="R171" s="830"/>
      <c r="S171" s="830"/>
      <c r="T171" s="806"/>
      <c r="U171" s="806"/>
      <c r="V171" s="806"/>
      <c r="W171" s="806"/>
      <c r="X171" s="801"/>
      <c r="Y171" s="731"/>
    </row>
    <row r="172" spans="1:25" ht="5.15" customHeight="1" x14ac:dyDescent="0.3">
      <c r="A172" s="729"/>
      <c r="B172" s="730"/>
      <c r="C172" s="802"/>
      <c r="D172" s="802"/>
      <c r="E172" s="802"/>
      <c r="F172" s="810"/>
      <c r="G172" s="810"/>
      <c r="H172" s="812"/>
      <c r="I172" s="812"/>
      <c r="J172" s="812"/>
      <c r="K172" s="812"/>
      <c r="L172" s="812"/>
      <c r="M172" s="812"/>
      <c r="N172" s="812"/>
      <c r="O172" s="812"/>
      <c r="P172" s="812"/>
      <c r="Q172" s="812"/>
      <c r="R172" s="812"/>
      <c r="S172" s="812"/>
      <c r="T172" s="813"/>
      <c r="U172" s="813"/>
      <c r="V172" s="813"/>
      <c r="W172" s="813"/>
      <c r="X172" s="801"/>
      <c r="Y172" s="731"/>
    </row>
    <row r="173" spans="1:25" ht="13" customHeight="1" x14ac:dyDescent="0.3">
      <c r="A173" s="729"/>
      <c r="B173" s="730"/>
      <c r="C173" s="802"/>
      <c r="D173" s="802"/>
      <c r="E173" s="802"/>
      <c r="F173" s="810"/>
      <c r="G173" s="776"/>
      <c r="H173" s="825" t="s">
        <v>1096</v>
      </c>
      <c r="I173" s="226">
        <v>1</v>
      </c>
      <c r="J173" s="226">
        <v>1</v>
      </c>
      <c r="K173" s="226">
        <v>1</v>
      </c>
      <c r="L173" s="226">
        <v>1</v>
      </c>
      <c r="M173" s="226">
        <v>1</v>
      </c>
      <c r="N173" s="226">
        <v>1</v>
      </c>
      <c r="O173" s="226">
        <v>1</v>
      </c>
      <c r="P173" s="226">
        <v>1</v>
      </c>
      <c r="Q173" s="226">
        <v>1</v>
      </c>
      <c r="R173" s="825"/>
      <c r="S173" s="825"/>
      <c r="T173" s="825"/>
      <c r="U173" s="825"/>
      <c r="V173" s="825"/>
      <c r="W173" s="813"/>
      <c r="X173" s="801"/>
      <c r="Y173" s="731"/>
    </row>
    <row r="174" spans="1:25" ht="13" customHeight="1" x14ac:dyDescent="0.3">
      <c r="A174" s="729"/>
      <c r="B174" s="730"/>
      <c r="C174" s="802"/>
      <c r="D174" s="802"/>
      <c r="E174" s="802"/>
      <c r="F174" s="820"/>
      <c r="G174" s="824"/>
      <c r="H174" s="825"/>
      <c r="Q174" s="825"/>
      <c r="R174" s="825"/>
      <c r="S174" s="825"/>
      <c r="T174" s="825"/>
      <c r="U174" s="825"/>
      <c r="V174" s="825"/>
      <c r="W174" s="813"/>
      <c r="X174" s="801"/>
      <c r="Y174" s="731"/>
    </row>
    <row r="175" spans="1:25" ht="5.15" customHeight="1" x14ac:dyDescent="0.3">
      <c r="A175" s="729"/>
      <c r="B175" s="730"/>
      <c r="C175" s="802"/>
      <c r="D175" s="802"/>
      <c r="E175" s="802"/>
      <c r="F175" s="820"/>
      <c r="G175" s="824"/>
      <c r="H175" s="824"/>
      <c r="I175" s="824"/>
      <c r="J175" s="825"/>
      <c r="K175" s="825"/>
      <c r="L175" s="825"/>
      <c r="M175" s="825"/>
      <c r="N175" s="825"/>
      <c r="O175" s="825"/>
      <c r="P175" s="825"/>
      <c r="Q175" s="825"/>
      <c r="R175" s="825"/>
      <c r="S175" s="825"/>
      <c r="T175" s="825"/>
      <c r="U175" s="825"/>
      <c r="V175" s="825"/>
      <c r="W175" s="813"/>
      <c r="X175" s="801"/>
      <c r="Y175" s="731"/>
    </row>
    <row r="176" spans="1:25" ht="24" customHeight="1" x14ac:dyDescent="0.3">
      <c r="A176" s="729"/>
      <c r="B176" s="730"/>
      <c r="C176" s="826"/>
      <c r="D176" s="826"/>
      <c r="E176" s="826"/>
      <c r="F176" s="826"/>
      <c r="G176" s="827" t="str">
        <f>G163</f>
        <v>SALTBUSH PRODUCTION SCALAR FOR LMU</v>
      </c>
      <c r="H176" s="826"/>
      <c r="I176" s="826"/>
      <c r="J176" s="826"/>
      <c r="K176" s="826"/>
      <c r="L176" s="826"/>
      <c r="M176" s="826"/>
      <c r="N176" s="826"/>
      <c r="O176" s="826"/>
      <c r="P176" s="826"/>
      <c r="Q176" s="826"/>
      <c r="R176" s="826"/>
      <c r="S176" s="826"/>
      <c r="T176" s="826"/>
      <c r="U176" s="828"/>
      <c r="V176" s="828"/>
      <c r="W176" s="828"/>
      <c r="X176" s="829" t="s">
        <v>24</v>
      </c>
      <c r="Y176" s="731"/>
    </row>
    <row r="177" spans="1:25" ht="12" customHeight="1" x14ac:dyDescent="0.3">
      <c r="A177" s="729"/>
      <c r="B177" s="730"/>
      <c r="C177" s="730"/>
      <c r="D177" s="730"/>
      <c r="E177" s="730"/>
      <c r="F177" s="731"/>
      <c r="G177" s="731"/>
      <c r="H177" s="731"/>
      <c r="I177" s="731"/>
      <c r="J177" s="731"/>
      <c r="K177" s="731"/>
      <c r="L177" s="731"/>
      <c r="M177" s="731"/>
      <c r="N177" s="731"/>
      <c r="O177" s="731"/>
      <c r="P177" s="731"/>
      <c r="Q177" s="731"/>
      <c r="R177" s="731"/>
      <c r="S177" s="731"/>
      <c r="T177" s="731"/>
      <c r="U177" s="731"/>
      <c r="V177" s="731"/>
      <c r="W177" s="731"/>
      <c r="X177" s="731"/>
      <c r="Y177" s="731"/>
    </row>
    <row r="178" spans="1:25" ht="12" customHeight="1" x14ac:dyDescent="0.25">
      <c r="A178" s="729"/>
      <c r="B178" s="730"/>
      <c r="C178" s="730"/>
      <c r="D178" s="730"/>
      <c r="E178" s="730"/>
      <c r="F178" s="730"/>
      <c r="G178" s="730"/>
      <c r="H178" s="730"/>
      <c r="I178" s="730"/>
      <c r="J178" s="730"/>
      <c r="K178" s="730"/>
      <c r="L178" s="730"/>
      <c r="M178" s="730"/>
      <c r="N178" s="730"/>
      <c r="O178" s="730"/>
      <c r="P178" s="730"/>
      <c r="Q178" s="730"/>
      <c r="R178" s="730"/>
      <c r="S178" s="730"/>
      <c r="T178" s="730"/>
      <c r="U178" s="730"/>
      <c r="V178" s="730"/>
      <c r="W178" s="730"/>
      <c r="X178" s="730"/>
      <c r="Y178" s="730"/>
    </row>
    <row r="179" spans="1:25" ht="5.15" customHeight="1" thickBot="1" x14ac:dyDescent="0.3">
      <c r="A179" s="729"/>
      <c r="B179" s="730"/>
      <c r="C179" s="730"/>
      <c r="D179" s="730"/>
      <c r="E179" s="791">
        <v>3</v>
      </c>
      <c r="F179" s="730"/>
      <c r="G179" s="730"/>
      <c r="H179" s="730"/>
      <c r="I179" s="730"/>
      <c r="J179" s="730"/>
      <c r="K179" s="730"/>
      <c r="L179" s="730"/>
      <c r="M179" s="730"/>
      <c r="N179" s="730"/>
      <c r="O179" s="730"/>
      <c r="P179" s="730"/>
      <c r="Q179" s="730"/>
      <c r="R179" s="730"/>
      <c r="S179" s="730"/>
      <c r="T179" s="730"/>
      <c r="U179" s="730"/>
      <c r="V179" s="730"/>
      <c r="W179" s="730"/>
      <c r="X179" s="730"/>
      <c r="Y179" s="730"/>
    </row>
    <row r="180" spans="1:25" ht="5.15" customHeight="1" x14ac:dyDescent="0.3">
      <c r="A180" s="729"/>
      <c r="B180" s="730"/>
      <c r="C180" s="792" t="s">
        <v>0</v>
      </c>
      <c r="D180" s="792">
        <v>2166.7710000000002</v>
      </c>
      <c r="E180" s="792"/>
      <c r="F180" s="792"/>
      <c r="G180" s="792"/>
      <c r="H180" s="792"/>
      <c r="I180" s="792"/>
      <c r="J180" s="792"/>
      <c r="K180" s="793"/>
      <c r="L180" s="793"/>
      <c r="M180" s="793"/>
      <c r="N180" s="793"/>
      <c r="O180" s="793"/>
      <c r="P180" s="793"/>
      <c r="Q180" s="793"/>
      <c r="R180" s="793"/>
      <c r="S180" s="793"/>
      <c r="T180" s="793"/>
      <c r="U180" s="793"/>
      <c r="V180" s="793"/>
      <c r="W180" s="793"/>
      <c r="X180" s="794"/>
      <c r="Y180" s="731"/>
    </row>
    <row r="181" spans="1:25" ht="13" customHeight="1" x14ac:dyDescent="0.3">
      <c r="A181" s="729"/>
      <c r="B181" s="730"/>
      <c r="C181" s="795"/>
      <c r="D181" s="795">
        <v>0</v>
      </c>
      <c r="E181" s="795" t="s">
        <v>1</v>
      </c>
      <c r="F181" s="796"/>
      <c r="G181" s="797" t="s">
        <v>1097</v>
      </c>
      <c r="H181" s="796"/>
      <c r="I181" s="796"/>
      <c r="J181" s="796"/>
      <c r="K181" s="796"/>
      <c r="L181" s="796"/>
      <c r="M181" s="796"/>
      <c r="N181" s="796"/>
      <c r="O181" s="796"/>
      <c r="P181" s="796"/>
      <c r="Q181" s="796"/>
      <c r="R181" s="796"/>
      <c r="S181" s="796"/>
      <c r="T181" s="799"/>
      <c r="U181" s="800"/>
      <c r="V181" s="798"/>
      <c r="W181" s="798"/>
      <c r="X181" s="801"/>
      <c r="Y181" s="731"/>
    </row>
    <row r="182" spans="1:25" ht="13" customHeight="1" x14ac:dyDescent="0.3">
      <c r="A182" s="729"/>
      <c r="B182" s="730"/>
      <c r="C182" s="795"/>
      <c r="D182" s="795"/>
      <c r="E182" s="802"/>
      <c r="F182" s="796"/>
      <c r="G182" s="796"/>
      <c r="H182" s="800"/>
      <c r="I182" s="796"/>
      <c r="J182" s="796"/>
      <c r="K182" s="796"/>
      <c r="L182" s="796"/>
      <c r="M182" s="796"/>
      <c r="N182" s="796"/>
      <c r="O182" s="796"/>
      <c r="P182" s="796"/>
      <c r="Q182" s="796"/>
      <c r="R182" s="796"/>
      <c r="S182" s="796"/>
      <c r="T182" s="799"/>
      <c r="U182" s="803"/>
      <c r="V182" s="798"/>
      <c r="W182" s="798"/>
      <c r="X182" s="801"/>
      <c r="Y182" s="731"/>
    </row>
    <row r="183" spans="1:25" ht="13" customHeight="1" x14ac:dyDescent="0.3">
      <c r="A183" s="729"/>
      <c r="B183" s="730"/>
      <c r="C183" s="802"/>
      <c r="D183" s="795"/>
      <c r="E183" s="802"/>
      <c r="F183" s="796"/>
      <c r="G183" s="804">
        <v>38930</v>
      </c>
      <c r="H183" s="800"/>
      <c r="I183" s="796"/>
      <c r="J183" s="796"/>
      <c r="K183" s="796"/>
      <c r="L183" s="796"/>
      <c r="M183" s="796"/>
      <c r="N183" s="796"/>
      <c r="O183" s="796"/>
      <c r="P183" s="796"/>
      <c r="Q183" s="796"/>
      <c r="R183" s="796"/>
      <c r="S183" s="796"/>
      <c r="T183" s="799"/>
      <c r="U183" s="803"/>
      <c r="V183" s="798"/>
      <c r="W183" s="798"/>
      <c r="X183" s="801"/>
      <c r="Y183" s="731"/>
    </row>
    <row r="184" spans="1:25" ht="13" customHeight="1" x14ac:dyDescent="0.3">
      <c r="A184" s="729"/>
      <c r="B184" s="730"/>
      <c r="C184" s="802">
        <v>0</v>
      </c>
      <c r="D184" s="795"/>
      <c r="E184" s="802"/>
      <c r="F184" s="796"/>
      <c r="G184" s="805"/>
      <c r="H184" s="800"/>
      <c r="I184" s="796"/>
      <c r="J184" s="800"/>
      <c r="K184" s="796"/>
      <c r="L184" s="796"/>
      <c r="M184" s="796"/>
      <c r="N184" s="796"/>
      <c r="O184" s="796"/>
      <c r="P184" s="796"/>
      <c r="Q184" s="796"/>
      <c r="R184" s="796"/>
      <c r="S184" s="796"/>
      <c r="T184" s="799"/>
      <c r="U184" s="803"/>
      <c r="V184" s="798"/>
      <c r="W184" s="798"/>
      <c r="X184" s="801"/>
      <c r="Y184" s="731"/>
    </row>
    <row r="185" spans="1:25" ht="13" customHeight="1" x14ac:dyDescent="0.3">
      <c r="A185" s="729"/>
      <c r="B185" s="730"/>
      <c r="C185" s="802"/>
      <c r="D185" s="802"/>
      <c r="E185" s="802"/>
      <c r="F185" s="802"/>
      <c r="G185" s="802"/>
      <c r="H185" s="806"/>
      <c r="I185" s="806"/>
      <c r="J185" s="806"/>
      <c r="K185" s="806"/>
      <c r="L185" s="806"/>
      <c r="M185" s="806"/>
      <c r="N185" s="806"/>
      <c r="O185" s="806"/>
      <c r="P185" s="806"/>
      <c r="Q185" s="806"/>
      <c r="R185" s="806"/>
      <c r="S185" s="806"/>
      <c r="T185" s="806"/>
      <c r="U185" s="806"/>
      <c r="V185" s="806"/>
      <c r="W185" s="806"/>
      <c r="X185" s="801"/>
      <c r="Y185" s="731"/>
    </row>
    <row r="186" spans="1:25" ht="13" customHeight="1" x14ac:dyDescent="0.3">
      <c r="A186" s="729"/>
      <c r="B186" s="730"/>
      <c r="C186" s="802"/>
      <c r="D186" s="802"/>
      <c r="E186" s="802"/>
      <c r="F186" s="802"/>
      <c r="G186" s="802"/>
      <c r="H186" s="806"/>
      <c r="I186" s="806"/>
      <c r="J186" s="806"/>
      <c r="K186" s="806"/>
      <c r="L186" s="806"/>
      <c r="M186" s="806"/>
      <c r="N186" s="806"/>
      <c r="O186" s="806"/>
      <c r="P186" s="806"/>
      <c r="Q186" s="806"/>
      <c r="R186" s="806"/>
      <c r="S186" s="806"/>
      <c r="T186" s="806"/>
      <c r="U186" s="806"/>
      <c r="V186" s="806"/>
      <c r="W186" s="806"/>
      <c r="X186" s="801"/>
      <c r="Y186" s="731"/>
    </row>
    <row r="187" spans="1:25" ht="13" customHeight="1" x14ac:dyDescent="0.3">
      <c r="A187" s="729"/>
      <c r="B187" s="730"/>
      <c r="C187" s="802"/>
      <c r="D187" s="802"/>
      <c r="E187" s="802"/>
      <c r="F187" s="802"/>
      <c r="G187" s="802"/>
      <c r="H187" s="830"/>
      <c r="I187" s="809" t="s">
        <v>1098</v>
      </c>
      <c r="J187" s="809"/>
      <c r="K187" s="809"/>
      <c r="L187" s="809"/>
      <c r="M187" s="809"/>
      <c r="N187" s="831"/>
      <c r="O187" s="830"/>
      <c r="P187" s="830"/>
      <c r="Q187" s="830"/>
      <c r="R187" s="830"/>
      <c r="S187" s="830"/>
      <c r="T187" s="806"/>
      <c r="U187" s="806"/>
      <c r="V187" s="806"/>
      <c r="W187" s="806"/>
      <c r="X187" s="801"/>
      <c r="Y187" s="731"/>
    </row>
    <row r="188" spans="1:25" ht="13" customHeight="1" x14ac:dyDescent="0.3">
      <c r="A188" s="729"/>
      <c r="B188" s="730"/>
      <c r="C188" s="802"/>
      <c r="D188" s="802"/>
      <c r="E188" s="802"/>
      <c r="F188" s="802"/>
      <c r="G188" s="802"/>
      <c r="H188" s="830"/>
      <c r="I188" s="768" t="s">
        <v>1099</v>
      </c>
      <c r="J188" s="768" t="s">
        <v>1100</v>
      </c>
      <c r="K188" s="768" t="s">
        <v>1101</v>
      </c>
      <c r="L188" s="768" t="s">
        <v>1102</v>
      </c>
      <c r="M188" s="768" t="s">
        <v>1103</v>
      </c>
      <c r="N188" s="769"/>
      <c r="O188" s="830"/>
      <c r="P188" s="830"/>
      <c r="Q188" s="830"/>
      <c r="R188" s="830"/>
      <c r="S188" s="830"/>
      <c r="T188" s="806"/>
      <c r="U188" s="806"/>
      <c r="V188" s="806"/>
      <c r="W188" s="806"/>
      <c r="X188" s="801"/>
      <c r="Y188" s="731"/>
    </row>
    <row r="189" spans="1:25" ht="5.15" customHeight="1" x14ac:dyDescent="0.3">
      <c r="A189" s="729"/>
      <c r="B189" s="730"/>
      <c r="C189" s="802"/>
      <c r="D189" s="802"/>
      <c r="E189" s="802"/>
      <c r="F189" s="802"/>
      <c r="G189" s="802"/>
      <c r="H189" s="830"/>
      <c r="I189" s="768"/>
      <c r="J189" s="768"/>
      <c r="K189" s="768"/>
      <c r="L189" s="768"/>
      <c r="M189" s="768"/>
      <c r="N189" s="769"/>
      <c r="O189" s="830"/>
      <c r="P189" s="830"/>
      <c r="Q189" s="830"/>
      <c r="R189" s="830"/>
      <c r="S189" s="830"/>
      <c r="T189" s="806"/>
      <c r="U189" s="806"/>
      <c r="V189" s="806"/>
      <c r="W189" s="806"/>
      <c r="X189" s="801"/>
      <c r="Y189" s="731"/>
    </row>
    <row r="190" spans="1:25" ht="5.15" customHeight="1" x14ac:dyDescent="0.3">
      <c r="A190" s="729"/>
      <c r="B190" s="730"/>
      <c r="C190" s="802"/>
      <c r="D190" s="802"/>
      <c r="E190" s="802"/>
      <c r="F190" s="810"/>
      <c r="G190" s="810"/>
      <c r="H190" s="812"/>
      <c r="I190" s="812"/>
      <c r="J190" s="812"/>
      <c r="K190" s="812"/>
      <c r="L190" s="812"/>
      <c r="M190" s="812"/>
      <c r="N190" s="812"/>
      <c r="O190" s="812"/>
      <c r="P190" s="812"/>
      <c r="Q190" s="812"/>
      <c r="R190" s="812"/>
      <c r="S190" s="812"/>
      <c r="T190" s="813"/>
      <c r="U190" s="813"/>
      <c r="V190" s="813"/>
      <c r="W190" s="813"/>
      <c r="X190" s="801"/>
      <c r="Y190" s="731"/>
    </row>
    <row r="191" spans="1:25" ht="13" customHeight="1" x14ac:dyDescent="0.35">
      <c r="A191" s="729"/>
      <c r="B191" s="730"/>
      <c r="C191" s="802"/>
      <c r="D191" s="802"/>
      <c r="E191" s="802"/>
      <c r="F191" s="810"/>
      <c r="G191" s="776"/>
      <c r="H191" s="825"/>
      <c r="I191" s="832">
        <v>0</v>
      </c>
      <c r="J191" s="832">
        <v>1</v>
      </c>
      <c r="K191" s="832">
        <v>1</v>
      </c>
      <c r="L191" s="832">
        <v>1</v>
      </c>
      <c r="M191" s="832">
        <v>1</v>
      </c>
      <c r="N191" s="833">
        <f>i_saltbush_life</f>
        <v>20</v>
      </c>
      <c r="O191" s="834">
        <f>(SUM(I191:L191)+(N191-4)*M191)/N191</f>
        <v>0.95</v>
      </c>
      <c r="Q191" s="825"/>
      <c r="R191" s="825"/>
      <c r="S191" s="825"/>
      <c r="T191" s="825"/>
      <c r="U191" s="825"/>
      <c r="V191" s="825"/>
      <c r="W191" s="813"/>
      <c r="X191" s="801"/>
      <c r="Y191" s="731"/>
    </row>
    <row r="192" spans="1:25" ht="13" customHeight="1" x14ac:dyDescent="0.3">
      <c r="A192" s="729"/>
      <c r="B192" s="730"/>
      <c r="C192" s="802"/>
      <c r="D192" s="802"/>
      <c r="E192" s="802"/>
      <c r="F192" s="820"/>
      <c r="G192" s="824"/>
      <c r="H192" s="825"/>
      <c r="I192" s="835"/>
      <c r="J192" s="835"/>
      <c r="K192" s="835"/>
      <c r="L192" s="835"/>
      <c r="M192" s="835"/>
      <c r="N192" s="836"/>
      <c r="O192" s="825"/>
      <c r="P192" s="825"/>
      <c r="Q192" s="825"/>
      <c r="R192" s="825"/>
      <c r="S192" s="825"/>
      <c r="T192" s="825"/>
      <c r="U192" s="825"/>
      <c r="V192" s="825"/>
      <c r="W192" s="813"/>
      <c r="X192" s="801"/>
      <c r="Y192" s="731"/>
    </row>
    <row r="193" spans="1:25" ht="5.15" customHeight="1" x14ac:dyDescent="0.3">
      <c r="A193" s="729"/>
      <c r="B193" s="730"/>
      <c r="C193" s="802"/>
      <c r="D193" s="802"/>
      <c r="E193" s="802"/>
      <c r="F193" s="820"/>
      <c r="G193" s="824"/>
      <c r="H193" s="824"/>
      <c r="I193" s="824"/>
      <c r="J193" s="825"/>
      <c r="K193" s="825"/>
      <c r="L193" s="825"/>
      <c r="M193" s="825"/>
      <c r="N193" s="825"/>
      <c r="O193" s="825"/>
      <c r="P193" s="825"/>
      <c r="Q193" s="825"/>
      <c r="R193" s="825"/>
      <c r="S193" s="825"/>
      <c r="T193" s="825"/>
      <c r="U193" s="825"/>
      <c r="V193" s="825"/>
      <c r="W193" s="813"/>
      <c r="X193" s="801"/>
      <c r="Y193" s="731"/>
    </row>
    <row r="194" spans="1:25" ht="24" customHeight="1" x14ac:dyDescent="0.3">
      <c r="A194" s="729"/>
      <c r="B194" s="730"/>
      <c r="C194" s="826"/>
      <c r="D194" s="826"/>
      <c r="E194" s="826"/>
      <c r="F194" s="826"/>
      <c r="G194" s="827" t="str">
        <f>G181</f>
        <v>SALTBUSH PRODUCTION OVER LIFE OF STAND</v>
      </c>
      <c r="H194" s="826"/>
      <c r="I194" s="826"/>
      <c r="J194" s="826"/>
      <c r="K194" s="826"/>
      <c r="L194" s="826"/>
      <c r="M194" s="826"/>
      <c r="N194" s="826"/>
      <c r="O194" s="826"/>
      <c r="P194" s="826"/>
      <c r="Q194" s="826"/>
      <c r="R194" s="826"/>
      <c r="S194" s="826"/>
      <c r="T194" s="826"/>
      <c r="U194" s="828"/>
      <c r="V194" s="828"/>
      <c r="W194" s="828"/>
      <c r="X194" s="829" t="s">
        <v>24</v>
      </c>
      <c r="Y194" s="731"/>
    </row>
    <row r="195" spans="1:25" ht="12" customHeight="1" x14ac:dyDescent="0.3">
      <c r="A195" s="729"/>
      <c r="B195" s="730"/>
      <c r="C195" s="730"/>
      <c r="D195" s="730"/>
      <c r="E195" s="730"/>
      <c r="F195" s="731"/>
      <c r="G195" s="731"/>
      <c r="H195" s="731"/>
      <c r="I195" s="731"/>
      <c r="J195" s="731"/>
      <c r="K195" s="731"/>
      <c r="L195" s="731"/>
      <c r="M195" s="731"/>
      <c r="N195" s="731"/>
      <c r="O195" s="731"/>
      <c r="P195" s="731"/>
      <c r="Q195" s="731"/>
      <c r="R195" s="731"/>
      <c r="S195" s="731"/>
      <c r="T195" s="731"/>
      <c r="U195" s="731"/>
      <c r="V195" s="731"/>
      <c r="W195" s="731"/>
      <c r="X195" s="731"/>
      <c r="Y195" s="731"/>
    </row>
    <row r="196" spans="1:25" ht="12" customHeight="1" x14ac:dyDescent="0.25">
      <c r="A196" s="729"/>
      <c r="B196" s="730"/>
      <c r="C196" s="730"/>
      <c r="D196" s="730"/>
      <c r="E196" s="730"/>
      <c r="F196" s="730"/>
      <c r="G196" s="730"/>
      <c r="H196" s="730"/>
      <c r="I196" s="730"/>
      <c r="J196" s="730"/>
      <c r="K196" s="730"/>
      <c r="L196" s="730"/>
      <c r="M196" s="730"/>
      <c r="N196" s="730"/>
      <c r="O196" s="730"/>
      <c r="P196" s="730"/>
      <c r="Q196" s="730"/>
      <c r="R196" s="730"/>
      <c r="S196" s="730"/>
      <c r="T196" s="730"/>
      <c r="U196" s="730"/>
      <c r="V196" s="730"/>
      <c r="W196" s="730"/>
      <c r="X196" s="730"/>
      <c r="Y196" s="730"/>
    </row>
    <row r="197" spans="1:25" ht="5.15" customHeight="1" thickBot="1" x14ac:dyDescent="0.3">
      <c r="A197" s="729"/>
      <c r="B197" s="730"/>
      <c r="C197" s="730"/>
      <c r="D197" s="730"/>
      <c r="E197" s="791">
        <v>3</v>
      </c>
      <c r="F197" s="730"/>
      <c r="G197" s="730"/>
      <c r="H197" s="730"/>
      <c r="I197" s="730"/>
      <c r="J197" s="730"/>
      <c r="K197" s="730"/>
      <c r="L197" s="730"/>
      <c r="M197" s="730"/>
      <c r="N197" s="730"/>
      <c r="O197" s="730"/>
      <c r="P197" s="730"/>
      <c r="Q197" s="730"/>
      <c r="R197" s="730"/>
      <c r="S197" s="730"/>
      <c r="T197" s="730"/>
      <c r="U197" s="730"/>
      <c r="V197" s="730"/>
      <c r="W197" s="730"/>
      <c r="X197" s="730"/>
      <c r="Y197" s="730"/>
    </row>
    <row r="198" spans="1:25" ht="5.15" customHeight="1" x14ac:dyDescent="0.3">
      <c r="A198" s="729"/>
      <c r="B198" s="730"/>
      <c r="C198" s="792" t="s">
        <v>0</v>
      </c>
      <c r="D198" s="792">
        <v>5.5149999999999997</v>
      </c>
      <c r="E198" s="792"/>
      <c r="F198" s="792"/>
      <c r="G198" s="792"/>
      <c r="H198" s="792"/>
      <c r="I198" s="792"/>
      <c r="J198" s="792"/>
      <c r="K198" s="793"/>
      <c r="L198" s="793"/>
      <c r="M198" s="793"/>
      <c r="N198" s="793"/>
      <c r="O198" s="793"/>
      <c r="P198" s="793"/>
      <c r="Q198" s="793"/>
      <c r="R198" s="793"/>
      <c r="S198" s="793"/>
      <c r="T198" s="793"/>
      <c r="U198" s="793"/>
      <c r="V198" s="793"/>
      <c r="W198" s="793"/>
      <c r="X198" s="794"/>
      <c r="Y198" s="731"/>
    </row>
    <row r="199" spans="1:25" ht="13" customHeight="1" x14ac:dyDescent="0.3">
      <c r="A199" s="729"/>
      <c r="B199" s="730"/>
      <c r="C199" s="795"/>
      <c r="D199" s="795">
        <v>0</v>
      </c>
      <c r="E199" s="795" t="s">
        <v>1</v>
      </c>
      <c r="F199" s="796"/>
      <c r="G199" s="797" t="s">
        <v>1104</v>
      </c>
      <c r="H199" s="796"/>
      <c r="I199" s="796"/>
      <c r="J199" s="796"/>
      <c r="K199" s="796"/>
      <c r="L199" s="796"/>
      <c r="M199" s="796"/>
      <c r="N199" s="796"/>
      <c r="O199" s="796"/>
      <c r="P199" s="796"/>
      <c r="Q199" s="796"/>
      <c r="R199" s="796"/>
      <c r="S199" s="796"/>
      <c r="T199" s="799"/>
      <c r="U199" s="800"/>
      <c r="V199" s="798"/>
      <c r="W199" s="798"/>
      <c r="X199" s="801"/>
      <c r="Y199" s="731"/>
    </row>
    <row r="200" spans="1:25" ht="13" customHeight="1" x14ac:dyDescent="0.3">
      <c r="A200" s="729"/>
      <c r="B200" s="730"/>
      <c r="C200" s="795"/>
      <c r="D200" s="795"/>
      <c r="E200" s="802"/>
      <c r="F200" s="796"/>
      <c r="G200" s="796"/>
      <c r="H200" s="800"/>
      <c r="I200" s="796"/>
      <c r="J200" s="796"/>
      <c r="K200" s="796"/>
      <c r="L200" s="796"/>
      <c r="M200" s="796"/>
      <c r="N200" s="796"/>
      <c r="O200" s="796"/>
      <c r="P200" s="796"/>
      <c r="Q200" s="796"/>
      <c r="R200" s="796"/>
      <c r="S200" s="796"/>
      <c r="T200" s="799"/>
      <c r="U200" s="803"/>
      <c r="V200" s="798"/>
      <c r="W200" s="798"/>
      <c r="X200" s="801"/>
      <c r="Y200" s="731"/>
    </row>
    <row r="201" spans="1:25" ht="13" customHeight="1" x14ac:dyDescent="0.3">
      <c r="A201" s="729"/>
      <c r="B201" s="730"/>
      <c r="C201" s="802"/>
      <c r="D201" s="795"/>
      <c r="E201" s="802"/>
      <c r="F201" s="796"/>
      <c r="G201" s="804">
        <v>38530.672997685186</v>
      </c>
      <c r="H201" s="800"/>
      <c r="I201" s="796"/>
      <c r="J201" s="796"/>
      <c r="K201" s="796"/>
      <c r="L201" s="796"/>
      <c r="M201" s="796"/>
      <c r="N201" s="796"/>
      <c r="O201" s="796"/>
      <c r="P201" s="796"/>
      <c r="Q201" s="796"/>
      <c r="R201" s="796"/>
      <c r="S201" s="796"/>
      <c r="T201" s="799"/>
      <c r="U201" s="803"/>
      <c r="V201" s="798"/>
      <c r="W201" s="798"/>
      <c r="X201" s="801"/>
      <c r="Y201" s="731"/>
    </row>
    <row r="202" spans="1:25" ht="13" customHeight="1" x14ac:dyDescent="0.3">
      <c r="A202" s="729"/>
      <c r="B202" s="730"/>
      <c r="C202" s="802">
        <v>0</v>
      </c>
      <c r="D202" s="795"/>
      <c r="E202" s="802"/>
      <c r="F202" s="796"/>
      <c r="G202" s="805"/>
      <c r="H202" s="800"/>
      <c r="I202" s="796"/>
      <c r="J202" s="800"/>
      <c r="K202" s="796"/>
      <c r="L202" s="796"/>
      <c r="M202" s="796"/>
      <c r="N202" s="796"/>
      <c r="O202" s="796"/>
      <c r="P202" s="796"/>
      <c r="Q202" s="796"/>
      <c r="R202" s="796"/>
      <c r="S202" s="796"/>
      <c r="T202" s="799"/>
      <c r="U202" s="803"/>
      <c r="V202" s="798"/>
      <c r="W202" s="798"/>
      <c r="X202" s="801"/>
      <c r="Y202" s="731"/>
    </row>
    <row r="203" spans="1:25" ht="13" customHeight="1" x14ac:dyDescent="0.3">
      <c r="A203" s="729"/>
      <c r="B203" s="730"/>
      <c r="C203" s="802"/>
      <c r="D203" s="802"/>
      <c r="E203" s="802"/>
      <c r="F203" s="802"/>
      <c r="G203" s="802"/>
      <c r="H203" s="802"/>
      <c r="I203" s="802"/>
      <c r="J203" s="806"/>
      <c r="K203" s="806"/>
      <c r="L203" s="806"/>
      <c r="M203" s="806"/>
      <c r="N203" s="806"/>
      <c r="O203" s="806"/>
      <c r="P203" s="806"/>
      <c r="Q203" s="806"/>
      <c r="R203" s="806"/>
      <c r="S203" s="806"/>
      <c r="T203" s="806"/>
      <c r="U203" s="806"/>
      <c r="V203" s="806"/>
      <c r="W203" s="806"/>
      <c r="X203" s="801"/>
      <c r="Y203" s="731"/>
    </row>
    <row r="204" spans="1:25" ht="13" customHeight="1" x14ac:dyDescent="0.3">
      <c r="A204" s="729"/>
      <c r="B204" s="730"/>
      <c r="C204" s="802"/>
      <c r="D204" s="802"/>
      <c r="E204" s="802"/>
      <c r="F204" s="802"/>
      <c r="G204" s="802"/>
      <c r="H204" s="802"/>
      <c r="I204" s="802"/>
      <c r="J204" s="802"/>
      <c r="K204" s="802"/>
      <c r="L204" s="806"/>
      <c r="M204" s="806"/>
      <c r="N204" s="806"/>
      <c r="O204" s="806"/>
      <c r="P204" s="806"/>
      <c r="Q204" s="806"/>
      <c r="R204" s="806"/>
      <c r="S204" s="806"/>
      <c r="T204" s="806"/>
      <c r="U204" s="806"/>
      <c r="V204" s="806"/>
      <c r="W204" s="806"/>
      <c r="X204" s="801"/>
      <c r="Y204" s="731"/>
    </row>
    <row r="205" spans="1:25" ht="13" customHeight="1" x14ac:dyDescent="0.3">
      <c r="A205" s="729"/>
      <c r="B205" s="730"/>
      <c r="C205" s="802"/>
      <c r="D205" s="802"/>
      <c r="E205" s="802"/>
      <c r="F205" s="802"/>
      <c r="G205" s="802"/>
      <c r="H205" s="802"/>
      <c r="I205" s="802"/>
      <c r="J205" s="837"/>
      <c r="K205" s="837"/>
      <c r="L205" s="830"/>
      <c r="M205" s="830"/>
      <c r="N205" s="830"/>
      <c r="O205" s="830"/>
      <c r="P205" s="830"/>
      <c r="Q205" s="830"/>
      <c r="R205" s="830"/>
      <c r="S205" s="830"/>
      <c r="T205" s="806"/>
      <c r="U205" s="806"/>
      <c r="V205" s="806"/>
      <c r="W205" s="806"/>
      <c r="X205" s="801"/>
      <c r="Y205" s="731"/>
    </row>
    <row r="206" spans="1:25" ht="13" customHeight="1" x14ac:dyDescent="0.3">
      <c r="A206" s="729"/>
      <c r="B206" s="730"/>
      <c r="C206" s="802"/>
      <c r="D206" s="802"/>
      <c r="E206" s="802"/>
      <c r="F206" s="802"/>
      <c r="G206" s="802"/>
      <c r="H206" s="802"/>
      <c r="I206" s="802"/>
      <c r="J206" s="837"/>
      <c r="K206" s="837"/>
      <c r="L206" s="830"/>
      <c r="M206" s="830"/>
      <c r="N206" s="830"/>
      <c r="O206" s="830"/>
      <c r="P206" s="830"/>
      <c r="Q206" s="830"/>
      <c r="R206" s="830"/>
      <c r="S206" s="830"/>
      <c r="T206" s="806"/>
      <c r="U206" s="806"/>
      <c r="V206" s="806"/>
      <c r="W206" s="806"/>
      <c r="X206" s="801"/>
      <c r="Y206" s="731"/>
    </row>
    <row r="207" spans="1:25" ht="5.15" customHeight="1" x14ac:dyDescent="0.3">
      <c r="A207" s="729"/>
      <c r="B207" s="730"/>
      <c r="C207" s="802"/>
      <c r="D207" s="802"/>
      <c r="E207" s="802"/>
      <c r="F207" s="802"/>
      <c r="G207" s="802"/>
      <c r="H207" s="802"/>
      <c r="I207" s="802"/>
      <c r="J207" s="837"/>
      <c r="K207" s="837"/>
      <c r="L207" s="830"/>
      <c r="M207" s="830"/>
      <c r="N207" s="830"/>
      <c r="O207" s="830"/>
      <c r="P207" s="830"/>
      <c r="Q207" s="830"/>
      <c r="R207" s="830"/>
      <c r="S207" s="830"/>
      <c r="T207" s="806"/>
      <c r="U207" s="806"/>
      <c r="V207" s="806"/>
      <c r="W207" s="806"/>
      <c r="X207" s="801"/>
      <c r="Y207" s="731"/>
    </row>
    <row r="208" spans="1:25" ht="5.15" customHeight="1" x14ac:dyDescent="0.3">
      <c r="A208" s="729"/>
      <c r="B208" s="730"/>
      <c r="C208" s="802"/>
      <c r="D208" s="802"/>
      <c r="E208" s="802"/>
      <c r="F208" s="810"/>
      <c r="G208" s="810"/>
      <c r="H208" s="810"/>
      <c r="I208" s="810"/>
      <c r="J208" s="811"/>
      <c r="K208" s="811"/>
      <c r="L208" s="812"/>
      <c r="M208" s="812"/>
      <c r="N208" s="812"/>
      <c r="O208" s="812"/>
      <c r="P208" s="812"/>
      <c r="Q208" s="812"/>
      <c r="R208" s="812"/>
      <c r="S208" s="812"/>
      <c r="T208" s="813"/>
      <c r="U208" s="813"/>
      <c r="V208" s="813"/>
      <c r="W208" s="813"/>
      <c r="X208" s="801"/>
      <c r="Y208" s="731"/>
    </row>
    <row r="209" spans="1:25" ht="13" customHeight="1" x14ac:dyDescent="0.3">
      <c r="A209" s="729"/>
      <c r="B209" s="730"/>
      <c r="C209" s="802"/>
      <c r="D209" s="802"/>
      <c r="E209" s="802"/>
      <c r="F209" s="810"/>
      <c r="G209" s="824" t="s">
        <v>1105</v>
      </c>
      <c r="H209" s="824"/>
      <c r="I209" s="824"/>
      <c r="J209" s="97">
        <v>0.08</v>
      </c>
      <c r="K209" s="817"/>
      <c r="L209" s="825"/>
      <c r="M209" s="825"/>
      <c r="N209" s="825"/>
      <c r="O209" s="825"/>
      <c r="P209" s="825"/>
      <c r="Q209" s="825"/>
      <c r="R209" s="825"/>
      <c r="S209" s="825"/>
      <c r="T209" s="825"/>
      <c r="U209" s="825"/>
      <c r="V209" s="825"/>
      <c r="W209" s="813"/>
      <c r="X209" s="801"/>
      <c r="Y209" s="731"/>
    </row>
    <row r="210" spans="1:25" ht="13" customHeight="1" x14ac:dyDescent="0.3">
      <c r="A210" s="729"/>
      <c r="B210" s="730"/>
      <c r="C210" s="802"/>
      <c r="D210" s="802"/>
      <c r="E210" s="802"/>
      <c r="F210" s="810"/>
      <c r="G210" s="824" t="s">
        <v>1106</v>
      </c>
      <c r="H210" s="824"/>
      <c r="I210" s="824"/>
      <c r="J210" s="816">
        <v>4</v>
      </c>
      <c r="K210" s="817"/>
      <c r="L210" s="825"/>
      <c r="M210" s="825"/>
      <c r="N210" s="825"/>
      <c r="O210" s="825"/>
      <c r="P210" s="825"/>
      <c r="Q210" s="825"/>
      <c r="R210" s="825"/>
      <c r="S210" s="825"/>
      <c r="T210" s="825"/>
      <c r="U210" s="825"/>
      <c r="V210" s="825"/>
      <c r="W210" s="813"/>
      <c r="X210" s="801"/>
      <c r="Y210" s="731"/>
    </row>
    <row r="211" spans="1:25" ht="13" customHeight="1" x14ac:dyDescent="0.3">
      <c r="A211" s="729"/>
      <c r="B211" s="730"/>
      <c r="C211" s="802"/>
      <c r="D211" s="802"/>
      <c r="E211" s="802"/>
      <c r="F211" s="810"/>
      <c r="G211" s="824"/>
      <c r="H211" s="824"/>
      <c r="I211" s="824"/>
      <c r="J211" s="838"/>
      <c r="K211" s="817"/>
      <c r="L211" s="825"/>
      <c r="M211" s="825"/>
      <c r="N211" s="825"/>
      <c r="O211" s="825"/>
      <c r="P211" s="825"/>
      <c r="Q211" s="825"/>
      <c r="R211" s="825"/>
      <c r="S211" s="825"/>
      <c r="T211" s="825"/>
      <c r="U211" s="825"/>
      <c r="V211" s="825"/>
      <c r="W211" s="813"/>
      <c r="X211" s="801"/>
      <c r="Y211" s="731"/>
    </row>
    <row r="212" spans="1:25" ht="13" customHeight="1" x14ac:dyDescent="0.3">
      <c r="A212" s="729"/>
      <c r="B212" s="730"/>
      <c r="C212" s="802"/>
      <c r="D212" s="802"/>
      <c r="E212" s="802"/>
      <c r="F212" s="820"/>
      <c r="G212" s="824" t="s">
        <v>1107</v>
      </c>
      <c r="H212" s="824"/>
      <c r="I212" s="824"/>
      <c r="J212" s="99">
        <v>3.5000000000000003E-2</v>
      </c>
      <c r="K212" s="817"/>
      <c r="L212" s="825"/>
      <c r="M212" s="825"/>
      <c r="N212" s="825"/>
      <c r="O212" s="825"/>
      <c r="P212" s="825"/>
      <c r="Q212" s="825"/>
      <c r="R212" s="825"/>
      <c r="S212" s="825"/>
      <c r="T212" s="825"/>
      <c r="U212" s="825"/>
      <c r="V212" s="825"/>
      <c r="W212" s="813"/>
      <c r="X212" s="801"/>
      <c r="Y212" s="731"/>
    </row>
    <row r="213" spans="1:25" ht="13" customHeight="1" x14ac:dyDescent="0.3">
      <c r="A213" s="729"/>
      <c r="B213" s="730"/>
      <c r="C213" s="802"/>
      <c r="D213" s="802"/>
      <c r="E213" s="802"/>
      <c r="F213" s="821"/>
      <c r="G213" s="824" t="s">
        <v>1108</v>
      </c>
      <c r="H213" s="824"/>
      <c r="I213" s="824"/>
      <c r="J213" s="231">
        <v>1.4</v>
      </c>
      <c r="K213" s="839"/>
      <c r="L213" s="825"/>
      <c r="M213" s="825"/>
      <c r="N213" s="825"/>
      <c r="O213" s="825"/>
      <c r="P213" s="825"/>
      <c r="Q213" s="825"/>
      <c r="R213" s="825"/>
      <c r="S213" s="825"/>
      <c r="T213" s="825"/>
      <c r="U213" s="825"/>
      <c r="V213" s="825"/>
      <c r="W213" s="813"/>
      <c r="X213" s="801"/>
      <c r="Y213" s="731"/>
    </row>
    <row r="214" spans="1:25" ht="13" customHeight="1" x14ac:dyDescent="0.3">
      <c r="A214" s="729"/>
      <c r="B214" s="730"/>
      <c r="C214" s="802"/>
      <c r="D214" s="802"/>
      <c r="E214" s="802"/>
      <c r="F214" s="821"/>
      <c r="G214" s="824"/>
      <c r="H214" s="824"/>
      <c r="I214" s="824"/>
      <c r="J214" s="825"/>
      <c r="K214" s="825"/>
      <c r="L214" s="825"/>
      <c r="M214" s="825"/>
      <c r="N214" s="825"/>
      <c r="O214" s="825"/>
      <c r="P214" s="825"/>
      <c r="Q214" s="825"/>
      <c r="R214" s="825"/>
      <c r="S214" s="825"/>
      <c r="T214" s="825"/>
      <c r="U214" s="825"/>
      <c r="V214" s="825"/>
      <c r="W214" s="813"/>
      <c r="X214" s="801"/>
      <c r="Y214" s="731"/>
    </row>
    <row r="215" spans="1:25" ht="5.15" customHeight="1" x14ac:dyDescent="0.3">
      <c r="A215" s="729"/>
      <c r="B215" s="730"/>
      <c r="C215" s="802"/>
      <c r="D215" s="802"/>
      <c r="E215" s="802"/>
      <c r="F215" s="820"/>
      <c r="G215" s="824"/>
      <c r="H215" s="824"/>
      <c r="I215" s="824"/>
      <c r="J215" s="825"/>
      <c r="K215" s="825"/>
      <c r="L215" s="825"/>
      <c r="M215" s="825"/>
      <c r="N215" s="825"/>
      <c r="O215" s="825"/>
      <c r="P215" s="825"/>
      <c r="Q215" s="825"/>
      <c r="R215" s="825"/>
      <c r="S215" s="825"/>
      <c r="T215" s="825"/>
      <c r="U215" s="825"/>
      <c r="V215" s="825"/>
      <c r="W215" s="813"/>
      <c r="X215" s="801"/>
      <c r="Y215" s="731"/>
    </row>
    <row r="216" spans="1:25" ht="24" customHeight="1" x14ac:dyDescent="0.3">
      <c r="A216" s="729"/>
      <c r="B216" s="730"/>
      <c r="C216" s="826"/>
      <c r="D216" s="826"/>
      <c r="E216" s="826"/>
      <c r="F216" s="826"/>
      <c r="G216" s="827" t="str">
        <f>G199</f>
        <v>SALT ANIMAL EFFECTS</v>
      </c>
      <c r="H216" s="826"/>
      <c r="I216" s="826"/>
      <c r="J216" s="826"/>
      <c r="K216" s="826"/>
      <c r="L216" s="826"/>
      <c r="M216" s="826"/>
      <c r="N216" s="826"/>
      <c r="O216" s="826"/>
      <c r="P216" s="826"/>
      <c r="Q216" s="826"/>
      <c r="R216" s="826"/>
      <c r="S216" s="826"/>
      <c r="T216" s="826"/>
      <c r="U216" s="828"/>
      <c r="V216" s="828"/>
      <c r="W216" s="828"/>
      <c r="X216" s="829" t="s">
        <v>24</v>
      </c>
      <c r="Y216" s="731"/>
    </row>
    <row r="217" spans="1:25" ht="12" customHeight="1" x14ac:dyDescent="0.3">
      <c r="A217" s="729"/>
      <c r="B217" s="730"/>
      <c r="C217" s="730"/>
      <c r="D217" s="730"/>
      <c r="E217" s="730"/>
      <c r="F217" s="731"/>
      <c r="G217" s="731"/>
      <c r="H217" s="731"/>
      <c r="I217" s="731"/>
      <c r="J217" s="731"/>
      <c r="K217" s="731"/>
      <c r="L217" s="731"/>
      <c r="M217" s="731"/>
      <c r="N217" s="731"/>
      <c r="O217" s="731"/>
      <c r="P217" s="731"/>
      <c r="Q217" s="731"/>
      <c r="R217" s="731"/>
      <c r="S217" s="731"/>
      <c r="T217" s="731"/>
      <c r="U217" s="731"/>
      <c r="V217" s="731"/>
      <c r="W217" s="731"/>
      <c r="X217" s="731"/>
      <c r="Y217" s="731"/>
    </row>
    <row r="218" spans="1:25" ht="12" customHeight="1" x14ac:dyDescent="0.3">
      <c r="A218" s="729"/>
      <c r="B218" s="733"/>
      <c r="C218" s="733"/>
      <c r="D218" s="733"/>
      <c r="E218" s="733"/>
      <c r="F218" s="738"/>
      <c r="G218" s="738"/>
      <c r="H218" s="738"/>
      <c r="I218" s="738"/>
      <c r="J218" s="738"/>
      <c r="K218" s="738"/>
      <c r="L218" s="738"/>
      <c r="M218" s="738"/>
      <c r="N218" s="738"/>
      <c r="O218" s="738"/>
      <c r="P218" s="738"/>
      <c r="Q218" s="738"/>
      <c r="R218" s="738"/>
      <c r="S218" s="738"/>
      <c r="T218" s="738"/>
      <c r="U218" s="738"/>
      <c r="V218" s="738"/>
      <c r="W218" s="738"/>
      <c r="X218" s="738"/>
      <c r="Y218" s="738"/>
    </row>
    <row r="219" spans="1:25" ht="12" customHeight="1" x14ac:dyDescent="0.3">
      <c r="A219" s="729"/>
      <c r="B219" s="733"/>
      <c r="C219" s="733"/>
      <c r="D219" s="733"/>
      <c r="E219" s="733"/>
      <c r="F219" s="738"/>
      <c r="G219" s="738"/>
      <c r="H219" s="738"/>
      <c r="I219" s="738"/>
      <c r="J219" s="738"/>
      <c r="K219" s="738"/>
      <c r="L219" s="738"/>
      <c r="M219" s="738"/>
      <c r="N219" s="738"/>
      <c r="O219" s="738"/>
      <c r="P219" s="738"/>
      <c r="Q219" s="738"/>
      <c r="R219" s="738"/>
      <c r="S219" s="738"/>
      <c r="T219" s="738"/>
      <c r="U219" s="738"/>
      <c r="V219" s="738"/>
      <c r="W219" s="738"/>
      <c r="X219" s="738"/>
      <c r="Y219" s="738"/>
    </row>
    <row r="220" spans="1:25" ht="12" customHeight="1" x14ac:dyDescent="0.3">
      <c r="A220" s="729"/>
      <c r="B220" s="733"/>
      <c r="C220" s="733"/>
      <c r="D220" s="733"/>
      <c r="E220" s="733"/>
      <c r="F220" s="738"/>
      <c r="G220" s="738"/>
      <c r="H220" s="738"/>
      <c r="I220" s="738"/>
      <c r="J220" s="738"/>
      <c r="K220" s="738"/>
      <c r="L220" s="738"/>
      <c r="M220" s="738"/>
      <c r="N220" s="738"/>
      <c r="O220" s="738"/>
      <c r="P220" s="738"/>
      <c r="Q220" s="738"/>
      <c r="R220" s="738"/>
      <c r="S220" s="738"/>
      <c r="T220" s="738"/>
      <c r="U220" s="738"/>
      <c r="V220" s="738"/>
      <c r="W220" s="738"/>
      <c r="X220" s="738"/>
      <c r="Y220" s="738"/>
    </row>
    <row r="221" spans="1:25" ht="12" customHeight="1" x14ac:dyDescent="0.3">
      <c r="A221" s="729"/>
      <c r="B221" s="733"/>
      <c r="C221" s="733"/>
      <c r="D221" s="733"/>
      <c r="E221" s="733"/>
      <c r="F221" s="738"/>
      <c r="G221" s="738"/>
      <c r="H221" s="738"/>
      <c r="I221" s="738"/>
      <c r="J221" s="738"/>
      <c r="K221" s="738"/>
      <c r="L221" s="738"/>
      <c r="M221" s="738"/>
      <c r="N221" s="738"/>
      <c r="O221" s="738"/>
      <c r="P221" s="738"/>
      <c r="Q221" s="738"/>
      <c r="R221" s="738"/>
      <c r="S221" s="738"/>
      <c r="T221" s="738"/>
      <c r="U221" s="738"/>
      <c r="V221" s="738"/>
      <c r="W221" s="738"/>
      <c r="X221" s="738"/>
      <c r="Y221" s="738"/>
    </row>
    <row r="222" spans="1:25" ht="12" customHeight="1" x14ac:dyDescent="0.3">
      <c r="A222" s="729"/>
      <c r="B222" s="733"/>
      <c r="C222" s="733"/>
      <c r="D222" s="733"/>
      <c r="E222" s="733"/>
      <c r="F222" s="738"/>
      <c r="G222" s="738"/>
      <c r="H222" s="738"/>
      <c r="I222" s="738"/>
      <c r="J222" s="738"/>
      <c r="K222" s="738"/>
      <c r="L222" s="738"/>
      <c r="M222" s="738"/>
      <c r="N222" s="738"/>
      <c r="O222" s="738"/>
      <c r="P222" s="738"/>
      <c r="Q222" s="738"/>
      <c r="R222" s="738"/>
      <c r="S222" s="738"/>
      <c r="T222" s="738"/>
      <c r="U222" s="738"/>
      <c r="V222" s="738"/>
      <c r="W222" s="738"/>
      <c r="X222" s="738"/>
      <c r="Y222" s="738"/>
    </row>
    <row r="223" spans="1:25" ht="12" customHeight="1" x14ac:dyDescent="0.3">
      <c r="A223" s="729"/>
      <c r="B223" s="733"/>
      <c r="C223" s="733"/>
      <c r="D223" s="733"/>
      <c r="E223" s="733"/>
      <c r="F223" s="738"/>
      <c r="G223" s="738"/>
      <c r="H223" s="738"/>
      <c r="I223" s="738"/>
      <c r="J223" s="738"/>
      <c r="K223" s="738"/>
      <c r="L223" s="738"/>
      <c r="M223" s="738"/>
      <c r="N223" s="738"/>
      <c r="O223" s="738"/>
      <c r="P223" s="738"/>
      <c r="Q223" s="738"/>
      <c r="R223" s="738"/>
      <c r="S223" s="738"/>
      <c r="T223" s="738"/>
      <c r="U223" s="738"/>
      <c r="V223" s="738"/>
      <c r="W223" s="738"/>
      <c r="X223" s="738"/>
      <c r="Y223" s="738"/>
    </row>
    <row r="224" spans="1:25" ht="12" customHeight="1" x14ac:dyDescent="0.3">
      <c r="A224" s="729"/>
      <c r="B224" s="733"/>
      <c r="C224" s="733"/>
      <c r="D224" s="733"/>
      <c r="E224" s="733"/>
      <c r="F224" s="738"/>
      <c r="G224" s="738"/>
      <c r="H224" s="738"/>
      <c r="I224" s="738"/>
      <c r="J224" s="738"/>
      <c r="K224" s="738"/>
      <c r="L224" s="738"/>
      <c r="M224" s="738"/>
      <c r="N224" s="738"/>
      <c r="O224" s="738"/>
      <c r="P224" s="738"/>
      <c r="Q224" s="738"/>
      <c r="R224" s="738"/>
      <c r="S224" s="738"/>
      <c r="T224" s="738"/>
      <c r="U224" s="738"/>
      <c r="V224" s="738"/>
      <c r="W224" s="738"/>
      <c r="X224" s="738"/>
      <c r="Y224" s="738"/>
    </row>
    <row r="225" spans="1:25" ht="12" customHeight="1" x14ac:dyDescent="0.3">
      <c r="A225" s="729"/>
      <c r="B225" s="733"/>
      <c r="C225" s="733"/>
      <c r="D225" s="733"/>
      <c r="E225" s="733"/>
      <c r="F225" s="738"/>
      <c r="G225" s="738"/>
      <c r="H225" s="738"/>
      <c r="I225" s="738"/>
      <c r="J225" s="738"/>
      <c r="K225" s="738"/>
      <c r="L225" s="738"/>
      <c r="M225" s="738"/>
      <c r="N225" s="738"/>
      <c r="O225" s="738"/>
      <c r="P225" s="738"/>
      <c r="Q225" s="738"/>
      <c r="R225" s="738"/>
      <c r="S225" s="738"/>
      <c r="T225" s="738"/>
      <c r="U225" s="738"/>
      <c r="V225" s="738"/>
      <c r="W225" s="738"/>
      <c r="X225" s="738"/>
      <c r="Y225" s="738"/>
    </row>
    <row r="226" spans="1:25" ht="12" customHeight="1" x14ac:dyDescent="0.3">
      <c r="A226" s="729"/>
      <c r="B226" s="733"/>
      <c r="C226" s="733"/>
      <c r="D226" s="733"/>
      <c r="E226" s="733"/>
      <c r="F226" s="738"/>
      <c r="G226" s="738"/>
      <c r="H226" s="738"/>
      <c r="I226" s="738"/>
      <c r="J226" s="738"/>
      <c r="K226" s="738"/>
      <c r="L226" s="738"/>
      <c r="M226" s="738"/>
      <c r="N226" s="738"/>
      <c r="O226" s="738"/>
      <c r="P226" s="738"/>
      <c r="Q226" s="738"/>
      <c r="R226" s="738"/>
      <c r="S226" s="738"/>
      <c r="T226" s="738"/>
      <c r="U226" s="738"/>
      <c r="V226" s="738"/>
      <c r="W226" s="738"/>
      <c r="X226" s="738"/>
      <c r="Y226" s="738"/>
    </row>
    <row r="227" spans="1:25" ht="12" customHeight="1" x14ac:dyDescent="0.3">
      <c r="A227" s="729"/>
      <c r="B227" s="733"/>
      <c r="C227" s="733"/>
      <c r="D227" s="733"/>
      <c r="E227" s="733"/>
      <c r="F227" s="738"/>
      <c r="G227" s="738"/>
      <c r="H227" s="738"/>
      <c r="I227" s="738"/>
      <c r="J227" s="738"/>
      <c r="K227" s="738"/>
      <c r="L227" s="738"/>
      <c r="M227" s="738"/>
      <c r="N227" s="738"/>
      <c r="O227" s="738"/>
      <c r="P227" s="738"/>
      <c r="Q227" s="738"/>
      <c r="R227" s="738"/>
      <c r="S227" s="738"/>
      <c r="T227" s="738"/>
      <c r="U227" s="738"/>
      <c r="V227" s="738"/>
      <c r="W227" s="738"/>
      <c r="X227" s="738"/>
      <c r="Y227" s="738"/>
    </row>
    <row r="228" spans="1:25" ht="12" customHeight="1" x14ac:dyDescent="0.3">
      <c r="A228" s="729"/>
      <c r="B228" s="733"/>
      <c r="C228" s="733"/>
      <c r="D228" s="733"/>
      <c r="E228" s="733"/>
      <c r="F228" s="738"/>
      <c r="G228" s="738"/>
      <c r="H228" s="738"/>
      <c r="I228" s="738"/>
      <c r="J228" s="738"/>
      <c r="K228" s="738"/>
      <c r="L228" s="738"/>
      <c r="M228" s="738"/>
      <c r="N228" s="738"/>
      <c r="O228" s="738"/>
      <c r="P228" s="738"/>
      <c r="Q228" s="738"/>
      <c r="R228" s="738"/>
      <c r="S228" s="738"/>
      <c r="T228" s="738"/>
      <c r="U228" s="738"/>
      <c r="V228" s="738"/>
      <c r="W228" s="738"/>
      <c r="X228" s="738"/>
      <c r="Y228" s="738"/>
    </row>
    <row r="229" spans="1:25" ht="12" customHeight="1" x14ac:dyDescent="0.3">
      <c r="A229" s="729"/>
      <c r="B229" s="733"/>
      <c r="C229" s="733"/>
      <c r="D229" s="733"/>
      <c r="E229" s="733"/>
      <c r="F229" s="738"/>
      <c r="G229" s="738"/>
      <c r="H229" s="738"/>
      <c r="I229" s="738"/>
      <c r="J229" s="738"/>
      <c r="K229" s="738"/>
      <c r="L229" s="738"/>
      <c r="M229" s="738"/>
      <c r="N229" s="738"/>
      <c r="O229" s="738"/>
      <c r="P229" s="738"/>
      <c r="Q229" s="738"/>
      <c r="R229" s="738"/>
      <c r="S229" s="738"/>
      <c r="T229" s="738"/>
      <c r="U229" s="738"/>
      <c r="V229" s="738"/>
      <c r="W229" s="738"/>
      <c r="X229" s="738"/>
      <c r="Y229" s="738"/>
    </row>
    <row r="230" spans="1:25" ht="12" customHeight="1" x14ac:dyDescent="0.3">
      <c r="A230" s="729"/>
      <c r="B230" s="733"/>
      <c r="C230" s="733"/>
      <c r="D230" s="733"/>
      <c r="E230" s="733"/>
      <c r="F230" s="738"/>
      <c r="G230" s="738"/>
      <c r="H230" s="738"/>
      <c r="I230" s="738"/>
      <c r="J230" s="738"/>
      <c r="K230" s="738"/>
      <c r="L230" s="738"/>
      <c r="M230" s="738"/>
      <c r="N230" s="738"/>
      <c r="O230" s="738"/>
      <c r="P230" s="738"/>
      <c r="Q230" s="738"/>
      <c r="R230" s="738"/>
      <c r="S230" s="738"/>
      <c r="T230" s="738"/>
      <c r="U230" s="738"/>
      <c r="V230" s="738"/>
      <c r="W230" s="738"/>
      <c r="X230" s="738"/>
      <c r="Y230" s="738"/>
    </row>
    <row r="231" spans="1:25" ht="12" customHeight="1" x14ac:dyDescent="0.3">
      <c r="A231" s="729"/>
      <c r="B231" s="733"/>
      <c r="C231" s="733"/>
      <c r="D231" s="733"/>
      <c r="E231" s="733"/>
      <c r="F231" s="738"/>
      <c r="G231" s="738"/>
      <c r="H231" s="738"/>
      <c r="I231" s="738"/>
      <c r="J231" s="738"/>
      <c r="K231" s="738"/>
      <c r="L231" s="738"/>
      <c r="M231" s="738"/>
      <c r="N231" s="738"/>
      <c r="O231" s="738"/>
      <c r="P231" s="738"/>
      <c r="Q231" s="738"/>
      <c r="R231" s="738"/>
      <c r="S231" s="738"/>
      <c r="T231" s="738"/>
      <c r="U231" s="738"/>
      <c r="V231" s="738"/>
      <c r="W231" s="738"/>
      <c r="X231" s="738"/>
      <c r="Y231" s="738"/>
    </row>
    <row r="232" spans="1:25" ht="12" customHeight="1" x14ac:dyDescent="0.3">
      <c r="A232" s="729"/>
      <c r="B232" s="733"/>
      <c r="C232" s="733"/>
      <c r="D232" s="733"/>
      <c r="E232" s="733"/>
      <c r="F232" s="738"/>
      <c r="G232" s="738"/>
      <c r="H232" s="738"/>
      <c r="I232" s="738"/>
      <c r="J232" s="738"/>
      <c r="K232" s="738"/>
      <c r="L232" s="738"/>
      <c r="M232" s="738"/>
      <c r="N232" s="738"/>
      <c r="O232" s="738"/>
      <c r="P232" s="738"/>
      <c r="Q232" s="738"/>
      <c r="R232" s="738"/>
      <c r="S232" s="738"/>
      <c r="T232" s="738"/>
      <c r="U232" s="738"/>
      <c r="V232" s="738"/>
      <c r="W232" s="738"/>
      <c r="X232" s="738"/>
      <c r="Y232" s="738"/>
    </row>
    <row r="233" spans="1:25" ht="12" customHeight="1" x14ac:dyDescent="0.3">
      <c r="A233" s="729"/>
      <c r="B233" s="733"/>
      <c r="C233" s="733"/>
      <c r="D233" s="733"/>
      <c r="E233" s="733"/>
      <c r="F233" s="738"/>
      <c r="G233" s="738"/>
      <c r="H233" s="738"/>
      <c r="I233" s="738"/>
      <c r="J233" s="738"/>
      <c r="K233" s="738"/>
      <c r="L233" s="738"/>
      <c r="M233" s="738"/>
      <c r="N233" s="738"/>
      <c r="O233" s="738"/>
      <c r="P233" s="738"/>
      <c r="Q233" s="738"/>
      <c r="R233" s="738"/>
      <c r="S233" s="738"/>
      <c r="T233" s="738"/>
      <c r="U233" s="738"/>
      <c r="V233" s="738"/>
      <c r="W233" s="738"/>
      <c r="X233" s="738"/>
      <c r="Y233" s="738"/>
    </row>
    <row r="234" spans="1:25" ht="12" customHeight="1" x14ac:dyDescent="0.3">
      <c r="A234" s="729"/>
      <c r="B234" s="733"/>
      <c r="C234" s="733"/>
      <c r="D234" s="733"/>
      <c r="E234" s="733"/>
      <c r="F234" s="738"/>
      <c r="G234" s="738"/>
      <c r="H234" s="738"/>
      <c r="I234" s="738"/>
      <c r="J234" s="738"/>
      <c r="K234" s="738"/>
      <c r="L234" s="738"/>
      <c r="M234" s="738"/>
      <c r="N234" s="738"/>
      <c r="O234" s="738"/>
      <c r="P234" s="738"/>
      <c r="Q234" s="738"/>
      <c r="R234" s="738"/>
      <c r="S234" s="738"/>
      <c r="T234" s="738"/>
      <c r="U234" s="738"/>
      <c r="V234" s="738"/>
      <c r="W234" s="738"/>
      <c r="X234" s="738"/>
      <c r="Y234" s="738"/>
    </row>
    <row r="235" spans="1:25" ht="12" customHeight="1" x14ac:dyDescent="0.3">
      <c r="A235" s="729"/>
      <c r="B235" s="733"/>
      <c r="C235" s="733"/>
      <c r="D235" s="733"/>
      <c r="E235" s="733"/>
      <c r="F235" s="738"/>
      <c r="G235" s="738"/>
      <c r="H235" s="738"/>
      <c r="I235" s="738"/>
      <c r="J235" s="738"/>
      <c r="K235" s="738"/>
      <c r="L235" s="738"/>
      <c r="M235" s="738"/>
      <c r="N235" s="738"/>
      <c r="O235" s="738"/>
      <c r="P235" s="738"/>
      <c r="Q235" s="738"/>
      <c r="R235" s="738"/>
      <c r="S235" s="738"/>
      <c r="T235" s="738"/>
      <c r="U235" s="738"/>
      <c r="V235" s="738"/>
      <c r="W235" s="738"/>
      <c r="X235" s="738"/>
      <c r="Y235" s="738"/>
    </row>
    <row r="236" spans="1:25" s="697" customFormat="1" ht="13" x14ac:dyDescent="0.3">
      <c r="A236" s="840"/>
      <c r="B236" s="841"/>
      <c r="C236" s="841"/>
      <c r="D236" s="841"/>
      <c r="E236" s="841"/>
      <c r="F236" s="841"/>
      <c r="G236" s="841"/>
      <c r="H236" s="841"/>
      <c r="I236" s="841"/>
      <c r="J236" s="841"/>
      <c r="K236" s="841"/>
      <c r="L236" s="841"/>
      <c r="M236" s="841"/>
      <c r="N236" s="841"/>
      <c r="O236" s="841"/>
      <c r="P236" s="841"/>
      <c r="Q236" s="841"/>
      <c r="R236" s="841"/>
      <c r="S236" s="841"/>
      <c r="T236" s="841"/>
      <c r="U236" s="841"/>
      <c r="V236" s="841"/>
      <c r="W236" s="841"/>
      <c r="X236" s="841"/>
      <c r="Y236" s="84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23" zoomScale="90" zoomScaleNormal="90" workbookViewId="0">
      <selection activeCell="G60" sqref="G6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755</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1043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810</v>
      </c>
      <c r="G20" s="491" t="s">
        <v>754</v>
      </c>
      <c r="H20" s="491" t="s">
        <v>746</v>
      </c>
      <c r="I20" s="491" t="s">
        <v>747</v>
      </c>
      <c r="J20" s="491" t="s">
        <v>748</v>
      </c>
      <c r="K20" s="491" t="s">
        <v>749</v>
      </c>
      <c r="L20" s="491" t="s">
        <v>750</v>
      </c>
      <c r="M20" s="491" t="s">
        <v>751</v>
      </c>
      <c r="N20" s="491" t="s">
        <v>752</v>
      </c>
      <c r="O20" s="491" t="s">
        <v>753</v>
      </c>
      <c r="P20" s="22"/>
      <c r="Q20" s="22"/>
      <c r="R20" s="22"/>
      <c r="S20" s="22"/>
      <c r="T20" s="22" t="s">
        <v>91</v>
      </c>
      <c r="U20" s="22" t="s">
        <v>810</v>
      </c>
      <c r="V20" s="22" t="s">
        <v>754</v>
      </c>
      <c r="W20" s="22" t="s">
        <v>746</v>
      </c>
      <c r="X20" s="22" t="s">
        <v>747</v>
      </c>
      <c r="Y20" s="22" t="s">
        <v>748</v>
      </c>
      <c r="Z20" s="22" t="s">
        <v>749</v>
      </c>
      <c r="AA20" s="22" t="s">
        <v>750</v>
      </c>
      <c r="AB20" s="22" t="s">
        <v>751</v>
      </c>
      <c r="AC20" s="22" t="s">
        <v>752</v>
      </c>
      <c r="AD20" s="22" t="s">
        <v>753</v>
      </c>
      <c r="AE20" s="22"/>
      <c r="AF20" s="22"/>
      <c r="AG20" s="22"/>
      <c r="AH20" s="22"/>
      <c r="AI20" s="22"/>
      <c r="AJ20" s="22"/>
      <c r="AK20" s="22"/>
      <c r="AL20" s="16"/>
      <c r="AM20" s="8"/>
      <c r="AN20" s="8"/>
      <c r="AO20" s="8"/>
    </row>
    <row r="21" spans="1:41" outlineLevel="1" x14ac:dyDescent="0.35">
      <c r="A21" s="6"/>
      <c r="B21" s="7"/>
      <c r="C21" s="17"/>
      <c r="D21" s="26"/>
      <c r="E21" s="496" t="s">
        <v>374</v>
      </c>
      <c r="F21" s="646">
        <v>43549</v>
      </c>
      <c r="G21" s="646">
        <v>43572</v>
      </c>
      <c r="H21" s="1">
        <v>43572</v>
      </c>
      <c r="I21" s="1">
        <v>43572</v>
      </c>
      <c r="J21" s="1">
        <v>43572</v>
      </c>
      <c r="K21" s="1">
        <v>43572</v>
      </c>
      <c r="L21" s="1">
        <v>43572</v>
      </c>
      <c r="M21" s="1">
        <v>43572</v>
      </c>
      <c r="N21" s="1">
        <v>43572</v>
      </c>
      <c r="O21" s="1">
        <v>43572</v>
      </c>
      <c r="P21" t="s">
        <v>1001</v>
      </c>
      <c r="T21" t="s">
        <v>374</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375</v>
      </c>
      <c r="F22" s="645">
        <v>43570</v>
      </c>
      <c r="G22" s="1">
        <v>43593</v>
      </c>
      <c r="H22" s="1">
        <v>43593</v>
      </c>
      <c r="I22" s="1">
        <v>43593</v>
      </c>
      <c r="J22" s="1">
        <v>43593</v>
      </c>
      <c r="K22" s="645">
        <v>43593</v>
      </c>
      <c r="L22" s="1">
        <v>43593</v>
      </c>
      <c r="M22" s="1">
        <v>43593</v>
      </c>
      <c r="N22" s="1">
        <v>43593</v>
      </c>
      <c r="O22" s="1">
        <v>43593</v>
      </c>
      <c r="T22" t="s">
        <v>375</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376</v>
      </c>
      <c r="F23" s="645">
        <v>43617</v>
      </c>
      <c r="G23" s="645">
        <v>43628</v>
      </c>
      <c r="H23" s="1">
        <v>43628</v>
      </c>
      <c r="I23" s="645">
        <v>43628</v>
      </c>
      <c r="J23" s="1">
        <v>43628</v>
      </c>
      <c r="K23" s="645">
        <v>43628</v>
      </c>
      <c r="L23" s="1">
        <v>43628</v>
      </c>
      <c r="M23" s="645">
        <v>43614</v>
      </c>
      <c r="N23" s="1">
        <v>43614</v>
      </c>
      <c r="O23" s="1">
        <v>43614</v>
      </c>
      <c r="T23" t="s">
        <v>376</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377</v>
      </c>
      <c r="F24" s="645">
        <v>43682</v>
      </c>
      <c r="G24" s="645">
        <v>43684</v>
      </c>
      <c r="H24" s="1">
        <v>43684</v>
      </c>
      <c r="I24" s="645">
        <v>43684</v>
      </c>
      <c r="J24" s="1">
        <v>43684</v>
      </c>
      <c r="K24" s="645">
        <v>43684</v>
      </c>
      <c r="L24" s="1">
        <v>43684</v>
      </c>
      <c r="M24" s="645">
        <v>43684</v>
      </c>
      <c r="N24" s="1">
        <v>43684</v>
      </c>
      <c r="O24" s="1">
        <v>43684</v>
      </c>
      <c r="T24" t="s">
        <v>377</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378</v>
      </c>
      <c r="F25" s="645">
        <v>43717</v>
      </c>
      <c r="G25" s="645">
        <v>43733</v>
      </c>
      <c r="H25" s="1">
        <v>43733</v>
      </c>
      <c r="I25" s="645">
        <v>43733</v>
      </c>
      <c r="J25" s="1">
        <v>43733</v>
      </c>
      <c r="K25" s="645">
        <v>43733</v>
      </c>
      <c r="L25" s="1">
        <v>43733</v>
      </c>
      <c r="M25" s="645">
        <v>43733</v>
      </c>
      <c r="N25" s="1">
        <v>43733</v>
      </c>
      <c r="O25" s="1">
        <v>43733</v>
      </c>
      <c r="T25" t="s">
        <v>378</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379</v>
      </c>
      <c r="F26" s="645">
        <v>43745</v>
      </c>
      <c r="G26" s="645">
        <v>43753</v>
      </c>
      <c r="H26" s="1">
        <v>43753</v>
      </c>
      <c r="I26" s="645">
        <v>43753</v>
      </c>
      <c r="J26" s="1">
        <v>43753</v>
      </c>
      <c r="K26" s="645">
        <v>43753</v>
      </c>
      <c r="L26" s="1">
        <v>43753</v>
      </c>
      <c r="M26" s="645">
        <v>43753</v>
      </c>
      <c r="N26" s="1">
        <v>43753</v>
      </c>
      <c r="O26" s="1">
        <v>43753</v>
      </c>
      <c r="P26" t="s">
        <v>1002</v>
      </c>
      <c r="T26" t="s">
        <v>379</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380</v>
      </c>
      <c r="F27" s="645">
        <v>43787</v>
      </c>
      <c r="G27" s="645">
        <v>43784</v>
      </c>
      <c r="H27" s="645">
        <v>43769</v>
      </c>
      <c r="I27" s="645">
        <v>43784</v>
      </c>
      <c r="J27" s="645">
        <v>43766</v>
      </c>
      <c r="K27" s="645">
        <v>43789</v>
      </c>
      <c r="L27" s="645">
        <v>43775</v>
      </c>
      <c r="M27" s="645">
        <v>43797</v>
      </c>
      <c r="N27" s="645">
        <v>43770</v>
      </c>
      <c r="O27" s="1">
        <v>43770</v>
      </c>
      <c r="P27" t="s">
        <v>1161</v>
      </c>
      <c r="T27" t="s">
        <v>380</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381</v>
      </c>
      <c r="F28" s="645">
        <v>43822</v>
      </c>
      <c r="G28" s="645">
        <v>43852</v>
      </c>
      <c r="H28" s="645">
        <v>43852</v>
      </c>
      <c r="I28" s="645">
        <v>43852</v>
      </c>
      <c r="J28" s="645">
        <v>43852</v>
      </c>
      <c r="K28" s="645">
        <v>43852</v>
      </c>
      <c r="L28" s="645">
        <v>43852</v>
      </c>
      <c r="M28" s="645">
        <v>43852</v>
      </c>
      <c r="N28" s="645">
        <v>43852</v>
      </c>
      <c r="O28" s="1">
        <v>43852</v>
      </c>
      <c r="P28" t="s">
        <v>1000</v>
      </c>
      <c r="T28" t="s">
        <v>381</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382</v>
      </c>
      <c r="F29" s="645">
        <v>43855</v>
      </c>
      <c r="G29" s="645">
        <v>43891</v>
      </c>
      <c r="H29" s="645">
        <v>43891</v>
      </c>
      <c r="I29" s="645">
        <v>43891</v>
      </c>
      <c r="J29" s="645">
        <v>43891</v>
      </c>
      <c r="K29" s="645">
        <v>43891</v>
      </c>
      <c r="L29" s="645">
        <v>43891</v>
      </c>
      <c r="M29" s="645">
        <v>43891</v>
      </c>
      <c r="N29" s="645">
        <v>43891</v>
      </c>
      <c r="O29" s="1">
        <v>43891</v>
      </c>
      <c r="T29" t="s">
        <v>382</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383</v>
      </c>
      <c r="F30" s="645">
        <v>43886</v>
      </c>
      <c r="G30" s="645">
        <v>43922</v>
      </c>
      <c r="H30" s="645">
        <v>43922</v>
      </c>
      <c r="I30" s="645">
        <v>43922</v>
      </c>
      <c r="J30" s="645">
        <v>43922</v>
      </c>
      <c r="K30" s="645">
        <v>43922</v>
      </c>
      <c r="L30" s="645">
        <v>43922</v>
      </c>
      <c r="M30" s="645">
        <v>43922</v>
      </c>
      <c r="N30" s="645">
        <v>43922</v>
      </c>
      <c r="O30" s="1">
        <v>43922</v>
      </c>
      <c r="T30" t="s">
        <v>383</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384</v>
      </c>
      <c r="F31" s="1">
        <f>DATE(YEAR(F$21)+1,MONTH(F$21),DAY(F$21))</f>
        <v>43915</v>
      </c>
      <c r="G31" s="1">
        <v>43936</v>
      </c>
      <c r="H31" s="1">
        <v>43936</v>
      </c>
      <c r="I31" s="1">
        <v>43936</v>
      </c>
      <c r="J31" s="1">
        <v>43936</v>
      </c>
      <c r="K31" s="1">
        <v>43936</v>
      </c>
      <c r="L31" s="1">
        <v>43936</v>
      </c>
      <c r="M31" s="1">
        <v>43936</v>
      </c>
      <c r="N31" s="1">
        <v>43936</v>
      </c>
      <c r="O31" s="1">
        <v>43936</v>
      </c>
      <c r="Q31" s="647"/>
      <c r="R31" s="647"/>
      <c r="T31" t="s">
        <v>384</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756</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810</v>
      </c>
      <c r="H46" s="491" t="s">
        <v>754</v>
      </c>
      <c r="I46" s="491" t="s">
        <v>746</v>
      </c>
      <c r="J46" s="491" t="s">
        <v>747</v>
      </c>
      <c r="K46" s="491" t="s">
        <v>748</v>
      </c>
      <c r="L46" s="491" t="s">
        <v>749</v>
      </c>
      <c r="M46" s="491" t="s">
        <v>750</v>
      </c>
      <c r="N46" s="491" t="s">
        <v>751</v>
      </c>
      <c r="O46" s="491" t="s">
        <v>752</v>
      </c>
      <c r="P46" s="491" t="s">
        <v>753</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20">
        <v>0</v>
      </c>
      <c r="H48" s="720">
        <v>0</v>
      </c>
      <c r="I48" s="720">
        <v>0</v>
      </c>
      <c r="J48" s="720">
        <v>0</v>
      </c>
      <c r="K48" s="720">
        <v>0</v>
      </c>
      <c r="L48" s="720">
        <v>0</v>
      </c>
      <c r="M48" s="720">
        <v>0</v>
      </c>
      <c r="N48" s="720">
        <v>0</v>
      </c>
      <c r="O48" s="720">
        <v>0</v>
      </c>
      <c r="P48" s="720">
        <v>0</v>
      </c>
      <c r="Q48" s="35" t="s">
        <v>761</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20">
        <v>0</v>
      </c>
      <c r="H49" s="720">
        <v>0</v>
      </c>
      <c r="I49" s="720">
        <v>0</v>
      </c>
      <c r="J49" s="720">
        <v>0</v>
      </c>
      <c r="K49" s="720">
        <v>0</v>
      </c>
      <c r="L49" s="720">
        <v>0</v>
      </c>
      <c r="M49" s="720">
        <v>0</v>
      </c>
      <c r="N49" s="720">
        <v>0</v>
      </c>
      <c r="O49" s="720">
        <v>0</v>
      </c>
      <c r="P49" s="720">
        <v>0</v>
      </c>
      <c r="Q49" s="35" t="s">
        <v>797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20">
        <v>0</v>
      </c>
      <c r="H50" s="720">
        <v>0</v>
      </c>
      <c r="I50" s="720">
        <v>0</v>
      </c>
      <c r="J50" s="720">
        <v>0</v>
      </c>
      <c r="K50" s="720">
        <v>0</v>
      </c>
      <c r="L50" s="720">
        <v>0</v>
      </c>
      <c r="M50" s="720">
        <v>0</v>
      </c>
      <c r="N50" s="720">
        <v>0</v>
      </c>
      <c r="O50" s="720">
        <v>0</v>
      </c>
      <c r="P50" s="720">
        <v>0</v>
      </c>
      <c r="Q50" s="35" t="s">
        <v>797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1044</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20">
        <v>0</v>
      </c>
      <c r="H55" s="720">
        <v>0</v>
      </c>
      <c r="I55" s="720">
        <v>0</v>
      </c>
      <c r="J55" s="720">
        <v>0</v>
      </c>
      <c r="K55" s="720">
        <v>0</v>
      </c>
      <c r="L55" s="720">
        <v>0</v>
      </c>
      <c r="M55" s="720">
        <v>0</v>
      </c>
      <c r="N55" s="720">
        <v>0</v>
      </c>
      <c r="O55" s="720">
        <v>0</v>
      </c>
      <c r="P55" s="720">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1044</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5">
        <f>MIN(Crop!I63:I79)</f>
        <v>43549</v>
      </c>
      <c r="H59" s="715">
        <f>MIN(Crop!J63:J79)</f>
        <v>43549</v>
      </c>
      <c r="I59" s="715">
        <f>MIN(Crop!K63:K79)</f>
        <v>43549</v>
      </c>
      <c r="J59" s="715">
        <f>MIN(Crop!L63:L79)</f>
        <v>43549</v>
      </c>
      <c r="K59" s="715">
        <f>MIN(Crop!M63:M79)</f>
        <v>43549</v>
      </c>
      <c r="L59" s="715">
        <f>MIN(Crop!N63:N79)</f>
        <v>43549</v>
      </c>
      <c r="M59" s="715">
        <f>MIN(Crop!O63:O79)</f>
        <v>43549</v>
      </c>
      <c r="N59" s="715">
        <f>MIN(Crop!P63:P79)</f>
        <v>43549</v>
      </c>
      <c r="O59" s="715">
        <f>MIN(Crop!Q63:Q79)</f>
        <v>43549</v>
      </c>
      <c r="P59" s="715">
        <f>MIN(Crop!R63:R79)</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1044</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20">
        <v>0</v>
      </c>
      <c r="H62" s="720">
        <v>0</v>
      </c>
      <c r="I62" s="720">
        <v>0</v>
      </c>
      <c r="J62" s="720">
        <v>0</v>
      </c>
      <c r="K62" s="720">
        <v>0</v>
      </c>
      <c r="L62" s="720">
        <v>0</v>
      </c>
      <c r="M62" s="720">
        <v>0</v>
      </c>
      <c r="N62" s="720">
        <v>0</v>
      </c>
      <c r="O62" s="720">
        <v>0</v>
      </c>
      <c r="P62" s="720">
        <v>0</v>
      </c>
      <c r="Q62" s="35" t="s">
        <v>758</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20">
        <v>0</v>
      </c>
      <c r="H63" s="720">
        <v>0</v>
      </c>
      <c r="I63" s="720">
        <v>0</v>
      </c>
      <c r="J63" s="720">
        <v>0</v>
      </c>
      <c r="K63" s="720">
        <v>0</v>
      </c>
      <c r="L63" s="720">
        <v>0</v>
      </c>
      <c r="M63" s="720">
        <v>0</v>
      </c>
      <c r="N63" s="720">
        <v>0</v>
      </c>
      <c r="O63" s="720">
        <v>0</v>
      </c>
      <c r="P63" s="720">
        <v>0</v>
      </c>
      <c r="Q63" s="35" t="s">
        <v>760</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1044</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745</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758</v>
      </c>
      <c r="H95" s="875"/>
      <c r="I95" s="875"/>
      <c r="J95" s="875"/>
      <c r="K95" s="875" t="s">
        <v>759</v>
      </c>
      <c r="L95" s="875"/>
      <c r="M95" s="875" t="s">
        <v>760</v>
      </c>
      <c r="N95" s="875"/>
      <c r="O95" s="17"/>
      <c r="P95" s="22"/>
      <c r="Q95" s="22"/>
      <c r="R95" s="22"/>
      <c r="S95" s="22"/>
      <c r="T95" s="22"/>
      <c r="U95" s="17" t="s">
        <v>1043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810</v>
      </c>
      <c r="G97" s="491" t="s">
        <v>754</v>
      </c>
      <c r="H97" s="491" t="s">
        <v>746</v>
      </c>
      <c r="I97" s="491" t="s">
        <v>747</v>
      </c>
      <c r="J97" s="491" t="s">
        <v>748</v>
      </c>
      <c r="K97" s="491" t="s">
        <v>749</v>
      </c>
      <c r="L97" s="491" t="s">
        <v>750</v>
      </c>
      <c r="M97" s="491" t="s">
        <v>751</v>
      </c>
      <c r="N97" s="491" t="s">
        <v>752</v>
      </c>
      <c r="O97" s="491" t="s">
        <v>753</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762</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776</v>
      </c>
      <c r="R98" s="2"/>
      <c r="S98" s="2"/>
      <c r="T98" s="2" t="s">
        <v>762</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763</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763</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764</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764</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765</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765</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766</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945</v>
      </c>
      <c r="R102" s="155"/>
      <c r="S102" s="623"/>
      <c r="T102" s="623" t="s">
        <v>766</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767</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944</v>
      </c>
      <c r="R103" s="155"/>
      <c r="S103" s="155"/>
      <c r="T103" s="155" t="s">
        <v>767</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768</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768</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769</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769</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770</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770</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771</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774</v>
      </c>
      <c r="R107" s="155"/>
      <c r="S107" s="155"/>
      <c r="T107" s="155" t="s">
        <v>771</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480</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775</v>
      </c>
      <c r="R108" s="155"/>
      <c r="S108" s="155"/>
      <c r="T108" s="155" t="s">
        <v>480</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772</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777</v>
      </c>
      <c r="R109" s="2"/>
      <c r="S109" s="2"/>
      <c r="T109" s="2" t="s">
        <v>772</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773</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773</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778</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778</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1026</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1051</v>
      </c>
      <c r="R112" s="2"/>
      <c r="S112" s="2"/>
      <c r="T112" s="2" t="s">
        <v>1026</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914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245</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315</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240</v>
      </c>
      <c r="I14" s="23"/>
      <c r="J14" s="23" t="s">
        <v>239</v>
      </c>
      <c r="K14" s="23"/>
      <c r="L14" s="23" t="s">
        <v>241</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200</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201</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247</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246</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242</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240</v>
      </c>
      <c r="I34" s="23"/>
      <c r="J34" s="23" t="s">
        <v>239</v>
      </c>
      <c r="K34" s="23"/>
      <c r="L34" s="23" t="s">
        <v>241</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243</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244</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248</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240</v>
      </c>
      <c r="I51" s="23" t="s">
        <v>239</v>
      </c>
      <c r="J51" s="23" t="s">
        <v>241</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249</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250</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251</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252</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239</v>
      </c>
      <c r="J58" s="150" t="s">
        <v>241</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253</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254</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255</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259</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257</v>
      </c>
      <c r="G71" s="593"/>
      <c r="H71" s="100"/>
      <c r="I71" s="22"/>
      <c r="J71" s="100" t="s">
        <v>258</v>
      </c>
      <c r="K71" s="100"/>
      <c r="L71" s="100"/>
      <c r="M71" s="22"/>
      <c r="N71" s="100" t="s">
        <v>354</v>
      </c>
      <c r="O71" s="100"/>
      <c r="P71" s="100"/>
      <c r="Q71" s="22"/>
      <c r="R71" s="100" t="s">
        <v>260</v>
      </c>
      <c r="S71" s="100"/>
      <c r="T71" s="593"/>
      <c r="U71" s="22"/>
      <c r="V71" s="594" t="s">
        <v>261</v>
      </c>
      <c r="W71" s="22"/>
      <c r="X71" s="22"/>
      <c r="Y71" s="22"/>
      <c r="Z71" s="16"/>
      <c r="AA71" s="8"/>
      <c r="AB71" s="8"/>
      <c r="AC71" s="8"/>
    </row>
    <row r="72" spans="1:29" ht="14.15" customHeight="1" outlineLevel="1" x14ac:dyDescent="0.35">
      <c r="A72" s="6"/>
      <c r="B72" s="7"/>
      <c r="C72" s="17"/>
      <c r="D72" s="17"/>
      <c r="E72" s="17"/>
      <c r="F72" s="594" t="s">
        <v>92</v>
      </c>
      <c r="G72" s="23" t="s">
        <v>1050</v>
      </c>
      <c r="H72" s="147" t="s">
        <v>256</v>
      </c>
      <c r="I72" s="22"/>
      <c r="J72" s="23" t="s">
        <v>92</v>
      </c>
      <c r="K72" s="23" t="s">
        <v>1050</v>
      </c>
      <c r="L72" s="23" t="s">
        <v>256</v>
      </c>
      <c r="M72" s="22"/>
      <c r="N72" s="23" t="s">
        <v>92</v>
      </c>
      <c r="O72" s="23" t="s">
        <v>1050</v>
      </c>
      <c r="P72" s="23" t="s">
        <v>256</v>
      </c>
      <c r="Q72" s="22"/>
      <c r="R72" s="23" t="s">
        <v>92</v>
      </c>
      <c r="S72" s="23" t="s">
        <v>1050</v>
      </c>
      <c r="T72" s="23" t="s">
        <v>256</v>
      </c>
      <c r="U72" s="22"/>
      <c r="V72" s="594" t="s">
        <v>256</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262</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263</v>
      </c>
      <c r="H99" s="23"/>
      <c r="I99" s="23"/>
      <c r="J99" s="100" t="s">
        <v>355</v>
      </c>
      <c r="K99" s="100"/>
      <c r="L99" s="100"/>
      <c r="M99" s="599"/>
      <c r="N99" s="100" t="s">
        <v>356</v>
      </c>
      <c r="O99" s="100"/>
      <c r="P99" s="243"/>
      <c r="Q99" s="133"/>
      <c r="R99" s="243" t="s">
        <v>357</v>
      </c>
      <c r="S99" s="138"/>
      <c r="T99" s="138"/>
      <c r="U99" s="133"/>
      <c r="V99" s="138" t="s">
        <v>358</v>
      </c>
      <c r="W99" s="138"/>
      <c r="X99" s="138"/>
      <c r="Y99" s="133"/>
      <c r="Z99" s="16"/>
      <c r="AA99" s="8"/>
      <c r="AB99" s="8"/>
      <c r="AC99" s="8"/>
    </row>
    <row r="100" spans="1:29" ht="13.5" customHeight="1" outlineLevel="1" x14ac:dyDescent="0.35">
      <c r="A100" s="6"/>
      <c r="B100" s="7"/>
      <c r="C100" s="17"/>
      <c r="D100" s="17"/>
      <c r="E100" s="17" t="s">
        <v>251</v>
      </c>
      <c r="F100" s="17"/>
      <c r="G100" s="23" t="s">
        <v>99</v>
      </c>
      <c r="H100" s="23" t="s">
        <v>264</v>
      </c>
      <c r="I100" s="23"/>
      <c r="J100" s="23" t="s">
        <v>92</v>
      </c>
      <c r="K100" s="23" t="s">
        <v>1050</v>
      </c>
      <c r="L100" s="23" t="s">
        <v>256</v>
      </c>
      <c r="M100" s="23"/>
      <c r="N100" s="23" t="s">
        <v>92</v>
      </c>
      <c r="O100" s="23" t="s">
        <v>1050</v>
      </c>
      <c r="P100" s="23" t="s">
        <v>256</v>
      </c>
      <c r="Q100" s="23"/>
      <c r="R100" s="23" t="s">
        <v>92</v>
      </c>
      <c r="S100" s="23" t="s">
        <v>1050</v>
      </c>
      <c r="T100" s="23" t="s">
        <v>256</v>
      </c>
      <c r="U100" s="23"/>
      <c r="V100" s="23" t="s">
        <v>92</v>
      </c>
      <c r="W100" s="23" t="s">
        <v>1050</v>
      </c>
      <c r="X100" s="23" t="s">
        <v>256</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o</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od</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of</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r</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rd</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v</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w</v>
      </c>
      <c r="H114" s="601">
        <v>1.3</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wd</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z</v>
      </c>
      <c r="H116" s="601">
        <v>1.2</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zd</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33"/>
      <c r="E118" s="600"/>
      <c r="F118" s="600"/>
      <c r="G118" s="600"/>
      <c r="H118" s="600"/>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x14ac:dyDescent="0.35">
      <c r="A123" s="6"/>
      <c r="B123" s="7"/>
      <c r="C123" s="17"/>
      <c r="D123" s="33"/>
      <c r="E123" s="677" t="s">
        <v>730</v>
      </c>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c r="F124" s="717">
        <v>43466</v>
      </c>
      <c r="G124" s="717">
        <v>43497</v>
      </c>
      <c r="H124" s="717">
        <v>43525</v>
      </c>
      <c r="I124" s="717">
        <v>43556</v>
      </c>
      <c r="J124" s="717">
        <v>43586</v>
      </c>
      <c r="K124" s="717">
        <v>43617</v>
      </c>
      <c r="L124" s="717">
        <v>43647</v>
      </c>
      <c r="M124" s="717">
        <v>43678</v>
      </c>
      <c r="N124" s="717">
        <v>43709</v>
      </c>
      <c r="O124" s="717">
        <v>43739</v>
      </c>
      <c r="P124" s="717">
        <v>43770</v>
      </c>
      <c r="Q124" s="717">
        <v>43800</v>
      </c>
      <c r="R124" s="600"/>
      <c r="S124" s="600"/>
      <c r="T124" s="600"/>
      <c r="U124" s="600"/>
      <c r="V124" s="600"/>
      <c r="W124" s="600"/>
      <c r="X124" s="600"/>
      <c r="Z124" s="16"/>
      <c r="AA124" s="8"/>
      <c r="AB124" s="8"/>
      <c r="AC124" s="8"/>
    </row>
    <row r="125" spans="1:29" ht="13.5" customHeight="1" outlineLevel="1" x14ac:dyDescent="0.35">
      <c r="A125" s="6"/>
      <c r="B125" s="7"/>
      <c r="C125" s="17"/>
      <c r="D125" s="33"/>
      <c r="E125" s="601" t="s">
        <v>92</v>
      </c>
      <c r="F125" s="716">
        <f>MIN(364,INT((F124 - DATE(YEAR(F124),1,1))))</f>
        <v>0</v>
      </c>
      <c r="G125" s="716">
        <f t="shared" ref="G125:Q125" si="7">MIN(364,INT((G124 - DATE(YEAR(G124),1,1))))</f>
        <v>31</v>
      </c>
      <c r="H125" s="716">
        <f t="shared" si="7"/>
        <v>59</v>
      </c>
      <c r="I125" s="716">
        <f t="shared" si="7"/>
        <v>90</v>
      </c>
      <c r="J125" s="716">
        <f t="shared" si="7"/>
        <v>120</v>
      </c>
      <c r="K125" s="716">
        <f t="shared" si="7"/>
        <v>151</v>
      </c>
      <c r="L125" s="716">
        <f t="shared" si="7"/>
        <v>181</v>
      </c>
      <c r="M125" s="716">
        <f t="shared" si="7"/>
        <v>212</v>
      </c>
      <c r="N125" s="716">
        <f t="shared" si="7"/>
        <v>243</v>
      </c>
      <c r="O125" s="716">
        <f t="shared" si="7"/>
        <v>273</v>
      </c>
      <c r="P125" s="716">
        <f t="shared" si="7"/>
        <v>304</v>
      </c>
      <c r="Q125" s="716">
        <f t="shared" si="7"/>
        <v>334</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731</v>
      </c>
      <c r="F126" s="601">
        <v>0</v>
      </c>
      <c r="G126" s="601">
        <v>0</v>
      </c>
      <c r="H126" s="601">
        <v>0</v>
      </c>
      <c r="I126" s="601">
        <v>0</v>
      </c>
      <c r="J126" s="601">
        <v>0</v>
      </c>
      <c r="K126" s="601">
        <v>0.5</v>
      </c>
      <c r="L126" s="601">
        <v>0.5</v>
      </c>
      <c r="M126" s="601">
        <v>0.3</v>
      </c>
      <c r="N126" s="601">
        <v>0.3</v>
      </c>
      <c r="O126" s="601">
        <v>0</v>
      </c>
      <c r="P126" s="601">
        <v>0</v>
      </c>
      <c r="Q126" s="601">
        <v>0</v>
      </c>
      <c r="R126" s="600"/>
      <c r="S126" s="600"/>
      <c r="T126" s="600"/>
      <c r="U126" s="600"/>
      <c r="V126" s="600"/>
      <c r="W126" s="600"/>
      <c r="X126" s="600"/>
      <c r="Z126" s="16"/>
      <c r="AA126" s="8"/>
      <c r="AB126" s="8"/>
      <c r="AC126" s="8"/>
    </row>
    <row r="127" spans="1:29" ht="13.5" customHeight="1" outlineLevel="1" x14ac:dyDescent="0.35">
      <c r="A127" s="6"/>
      <c r="B127" s="7"/>
      <c r="C127" s="17"/>
      <c r="D127" s="33"/>
      <c r="E127" s="600"/>
      <c r="F127" s="600"/>
      <c r="G127" s="600"/>
      <c r="H127" s="600"/>
      <c r="I127" s="600"/>
      <c r="J127" s="600"/>
      <c r="K127" s="600"/>
      <c r="L127" s="600"/>
      <c r="M127" s="600"/>
      <c r="N127" s="600"/>
      <c r="O127" s="600"/>
      <c r="P127" s="600"/>
      <c r="Q127" s="600"/>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x14ac:dyDescent="0.35">
      <c r="A130" s="6"/>
      <c r="B130" s="7"/>
      <c r="C130" s="17"/>
      <c r="D130" s="33"/>
      <c r="E130" s="677" t="s">
        <v>729</v>
      </c>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outlineLevel="1" x14ac:dyDescent="0.35">
      <c r="A131" s="6"/>
      <c r="B131" s="7"/>
      <c r="C131" s="17"/>
      <c r="D131" s="33"/>
      <c r="E131" s="601"/>
      <c r="F131" s="658">
        <f>F125</f>
        <v>0</v>
      </c>
      <c r="G131" s="658">
        <f t="shared" ref="G131:Q131" si="8">G125</f>
        <v>31</v>
      </c>
      <c r="H131" s="658">
        <f t="shared" si="8"/>
        <v>59</v>
      </c>
      <c r="I131" s="658">
        <f t="shared" si="8"/>
        <v>90</v>
      </c>
      <c r="J131" s="658">
        <f t="shared" si="8"/>
        <v>120</v>
      </c>
      <c r="K131" s="658">
        <f t="shared" si="8"/>
        <v>151</v>
      </c>
      <c r="L131" s="658">
        <f t="shared" si="8"/>
        <v>181</v>
      </c>
      <c r="M131" s="658">
        <f t="shared" si="8"/>
        <v>212</v>
      </c>
      <c r="N131" s="658">
        <f t="shared" si="8"/>
        <v>243</v>
      </c>
      <c r="O131" s="658">
        <f t="shared" si="8"/>
        <v>273</v>
      </c>
      <c r="P131" s="658">
        <f t="shared" si="8"/>
        <v>304</v>
      </c>
      <c r="Q131" s="658">
        <f t="shared" si="8"/>
        <v>334</v>
      </c>
      <c r="R131" s="600"/>
      <c r="S131" s="600"/>
      <c r="T131" s="600"/>
      <c r="U131" s="600"/>
      <c r="V131" s="600"/>
      <c r="W131" s="600"/>
      <c r="X131" s="600"/>
      <c r="Z131" s="16"/>
      <c r="AA131" s="8"/>
      <c r="AB131" s="8"/>
      <c r="AC131" s="8"/>
    </row>
    <row r="132" spans="1:29" ht="13.5" customHeight="1" outlineLevel="1" x14ac:dyDescent="0.35">
      <c r="A132" s="6"/>
      <c r="B132" s="7"/>
      <c r="C132" s="17"/>
      <c r="D132" s="33"/>
      <c r="E132" s="658" t="str">
        <f>General!G17</f>
        <v>b</v>
      </c>
      <c r="F132" s="601">
        <v>0</v>
      </c>
      <c r="G132" s="601">
        <v>0</v>
      </c>
      <c r="H132" s="601">
        <v>0</v>
      </c>
      <c r="I132" s="601">
        <v>0</v>
      </c>
      <c r="J132" s="601">
        <v>0</v>
      </c>
      <c r="K132" s="601">
        <v>0.1</v>
      </c>
      <c r="L132" s="601">
        <v>0.1</v>
      </c>
      <c r="M132" s="601">
        <v>0.1</v>
      </c>
      <c r="N132" s="601">
        <v>0.1</v>
      </c>
      <c r="O132" s="601">
        <v>0</v>
      </c>
      <c r="P132" s="601">
        <v>0</v>
      </c>
      <c r="Q132" s="601">
        <v>0</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General!G18</f>
        <v>bd</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General!G19</f>
        <v>f</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General!G20</f>
        <v>h</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General!G21</f>
        <v>i</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General!G22</f>
        <v>k</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General!G23</f>
        <v>l</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General!G24</f>
        <v>o</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General!G25</f>
        <v>od</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General!G26</f>
        <v>of</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General!G27</f>
        <v>r</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General!G28</f>
        <v>rd</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General!G29</f>
        <v>v</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General!G30</f>
        <v>w</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General!G31</f>
        <v>wd</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General!G32</f>
        <v>z</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General!G33</f>
        <v>zd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00"/>
      <c r="F149" s="600"/>
      <c r="G149" s="600"/>
      <c r="H149" s="600"/>
      <c r="I149" s="600"/>
      <c r="J149" s="600"/>
      <c r="K149" s="600"/>
      <c r="L149" s="600"/>
      <c r="M149" s="600"/>
      <c r="N149" s="600"/>
      <c r="O149" s="600"/>
      <c r="P149" s="600"/>
      <c r="Q149" s="600"/>
      <c r="R149" s="600"/>
      <c r="S149" s="600"/>
      <c r="T149" s="600"/>
      <c r="U149" s="600"/>
      <c r="V149" s="600"/>
      <c r="W149" s="600"/>
      <c r="X149" s="600"/>
      <c r="Z149" s="16"/>
      <c r="AA149" s="8"/>
      <c r="AB149" s="8"/>
      <c r="AC149" s="8"/>
    </row>
    <row r="150" spans="1:29" ht="5.15" customHeight="1" outlineLevel="1" x14ac:dyDescent="0.35">
      <c r="A150" s="6"/>
      <c r="B150" s="7"/>
      <c r="C150" s="17"/>
      <c r="D150" s="36"/>
      <c r="E150" s="37"/>
      <c r="F150" s="37"/>
      <c r="G150" s="44"/>
      <c r="H150" s="44"/>
      <c r="I150" s="44"/>
      <c r="J150" s="44"/>
      <c r="K150" s="44"/>
      <c r="L150" s="44"/>
      <c r="M150" s="44"/>
      <c r="N150" s="44"/>
      <c r="O150" s="44"/>
      <c r="P150" s="44"/>
      <c r="Q150" s="44"/>
      <c r="R150" s="44"/>
      <c r="S150" s="44"/>
      <c r="T150" s="44"/>
      <c r="U150" s="44"/>
      <c r="V150" s="44"/>
      <c r="W150" s="44"/>
      <c r="X150" s="44"/>
      <c r="Y150" s="15"/>
      <c r="Z150" s="16"/>
      <c r="AA150" s="8"/>
      <c r="AB150" s="8"/>
      <c r="AC150" s="8"/>
    </row>
    <row r="151" spans="1:29" ht="25.4" customHeight="1" outlineLevel="1" x14ac:dyDescent="0.35">
      <c r="A151" s="6"/>
      <c r="B151" s="7"/>
      <c r="C151" s="39"/>
      <c r="D151" s="39"/>
      <c r="E151" s="40" t="str">
        <f>E95</f>
        <v>Labour Phases</v>
      </c>
      <c r="F151" s="39"/>
      <c r="G151" s="39"/>
      <c r="H151" s="39"/>
      <c r="I151" s="39"/>
      <c r="J151" s="39"/>
      <c r="K151" s="39"/>
      <c r="L151" s="39"/>
      <c r="M151" s="39"/>
      <c r="N151" s="39"/>
      <c r="O151" s="39"/>
      <c r="P151" s="39"/>
      <c r="Q151" s="39"/>
      <c r="R151" s="39"/>
      <c r="S151" s="39"/>
      <c r="T151" s="39"/>
      <c r="U151" s="39"/>
      <c r="V151" s="39"/>
      <c r="W151" s="39"/>
      <c r="X151" s="39"/>
      <c r="Y151" s="39"/>
      <c r="Z151" s="41" t="s">
        <v>24</v>
      </c>
      <c r="AA151" s="8"/>
      <c r="AB151" s="8"/>
      <c r="AC151" s="8"/>
    </row>
    <row r="152" spans="1:29" ht="12" customHeight="1" x14ac:dyDescent="0.35">
      <c r="A152" s="6"/>
      <c r="B152" s="7"/>
      <c r="C152" s="7"/>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990</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1167</v>
      </c>
      <c r="I20" s="89"/>
      <c r="J20" s="89"/>
      <c r="K20" s="854">
        <v>30</v>
      </c>
      <c r="L20" s="854">
        <f>K20</f>
        <v>30</v>
      </c>
      <c r="M20" s="854">
        <f t="shared" ref="M20:T20" si="1">L20</f>
        <v>30</v>
      </c>
      <c r="N20" s="854">
        <f t="shared" si="1"/>
        <v>30</v>
      </c>
      <c r="O20" s="854">
        <f t="shared" si="1"/>
        <v>30</v>
      </c>
      <c r="P20" s="854">
        <f t="shared" si="1"/>
        <v>30</v>
      </c>
      <c r="Q20" s="854">
        <f t="shared" si="1"/>
        <v>30</v>
      </c>
      <c r="R20" s="854">
        <f t="shared" si="1"/>
        <v>30</v>
      </c>
      <c r="S20" s="854">
        <f t="shared" si="1"/>
        <v>30</v>
      </c>
      <c r="T20" s="854">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1168</v>
      </c>
      <c r="I21" s="87"/>
      <c r="J21" s="87"/>
      <c r="K21" s="856">
        <f>Periods!U$21</f>
        <v>77</v>
      </c>
      <c r="L21" s="856">
        <f>Periods!V$21</f>
        <v>105</v>
      </c>
      <c r="M21" s="856">
        <f>Periods!W$21</f>
        <v>105</v>
      </c>
      <c r="N21" s="856">
        <f>Periods!X$21</f>
        <v>105</v>
      </c>
      <c r="O21" s="856">
        <f>Periods!Y$21</f>
        <v>105</v>
      </c>
      <c r="P21" s="855">
        <f>Periods!Z$22</f>
        <v>126</v>
      </c>
      <c r="Q21" s="855">
        <f>Periods!AA$22</f>
        <v>126</v>
      </c>
      <c r="R21" s="857">
        <f>Periods!AB$23</f>
        <v>147</v>
      </c>
      <c r="S21" s="857">
        <f>Periods!AC$23</f>
        <v>147</v>
      </c>
      <c r="T21" s="857">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991</v>
      </c>
      <c r="I24" s="87"/>
      <c r="J24" s="87" t="s">
        <v>374</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375</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376</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377</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378</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379</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380</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381</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382</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383</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116</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110</v>
      </c>
      <c r="H35" s="39"/>
      <c r="I35" s="39"/>
      <c r="J35" s="39"/>
      <c r="K35" s="39"/>
      <c r="L35" s="39"/>
      <c r="M35" s="39"/>
      <c r="N35" s="39"/>
      <c r="O35" s="39"/>
      <c r="P35" s="39"/>
      <c r="Q35" s="39"/>
      <c r="R35" s="39"/>
      <c r="S35" s="39"/>
      <c r="T35" s="94"/>
      <c r="U35" s="94"/>
      <c r="V35" s="94"/>
      <c r="W35" s="94"/>
      <c r="X35" s="94"/>
      <c r="Y35" s="94"/>
      <c r="Z35" s="94"/>
      <c r="AA35" s="94"/>
      <c r="AB35" s="94"/>
      <c r="AC35" s="94"/>
      <c r="AD35" s="95" t="s">
        <v>117</v>
      </c>
      <c r="AE35" s="41" t="s">
        <v>118</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109</v>
      </c>
      <c r="AE40" s="11"/>
      <c r="AF40" s="8"/>
    </row>
    <row r="41" spans="1:32" ht="13.4" customHeight="1" outlineLevel="1" collapsed="1" x14ac:dyDescent="0.35">
      <c r="A41" s="6"/>
      <c r="B41" s="96"/>
      <c r="C41" s="12"/>
      <c r="D41" s="12">
        <v>0</v>
      </c>
      <c r="E41" s="12" t="s">
        <v>1</v>
      </c>
      <c r="F41" s="70"/>
      <c r="G41" s="71" t="s">
        <v>119</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120</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112</v>
      </c>
      <c r="D49" s="17"/>
      <c r="E49" s="17"/>
      <c r="F49" s="17"/>
      <c r="G49" s="23"/>
      <c r="H49" s="23"/>
      <c r="I49" s="23"/>
      <c r="J49" s="85"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121</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1125</v>
      </c>
      <c r="I55" s="91"/>
      <c r="J55" s="89"/>
      <c r="K55" s="220" t="s">
        <v>1126</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20" t="s">
        <v>1127</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20" t="s">
        <v>125</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21" t="s">
        <v>999</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364</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1053</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116</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119</v>
      </c>
      <c r="H63" s="39"/>
      <c r="I63" s="39"/>
      <c r="J63" s="39"/>
      <c r="K63" s="39"/>
      <c r="L63" s="39"/>
      <c r="M63" s="39"/>
      <c r="N63" s="39"/>
      <c r="O63" s="39"/>
      <c r="P63" s="39"/>
      <c r="Q63" s="39"/>
      <c r="R63" s="39"/>
      <c r="S63" s="39"/>
      <c r="T63" s="94"/>
      <c r="U63" s="94"/>
      <c r="V63" s="94"/>
      <c r="W63" s="94"/>
      <c r="X63" s="94"/>
      <c r="Y63" s="94"/>
      <c r="Z63" s="94"/>
      <c r="AA63" s="94"/>
      <c r="AB63" s="94"/>
      <c r="AC63" s="94"/>
      <c r="AD63" s="95" t="s">
        <v>117</v>
      </c>
      <c r="AE63" s="41" t="s">
        <v>118</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109</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810</v>
      </c>
      <c r="K75" s="23" t="s">
        <v>387</v>
      </c>
      <c r="L75" s="23" t="s">
        <v>782</v>
      </c>
      <c r="M75" s="23" t="s">
        <v>783</v>
      </c>
      <c r="N75" s="23" t="s">
        <v>784</v>
      </c>
      <c r="O75" s="23" t="s">
        <v>785</v>
      </c>
      <c r="P75" s="23" t="s">
        <v>786</v>
      </c>
      <c r="Q75" s="23" t="s">
        <v>787</v>
      </c>
      <c r="R75" s="23" t="s">
        <v>788</v>
      </c>
      <c r="S75" s="23" t="s">
        <v>789</v>
      </c>
      <c r="T75" s="23"/>
      <c r="U75" s="23"/>
      <c r="V75" s="23"/>
      <c r="W75" s="23"/>
      <c r="X75" s="23"/>
      <c r="Y75" s="23"/>
      <c r="Z75" s="23"/>
      <c r="AA75" s="24"/>
      <c r="AB75" s="24"/>
      <c r="AC75" s="24"/>
      <c r="AD75" s="24"/>
      <c r="AE75" s="16"/>
      <c r="AF75" s="8"/>
    </row>
    <row r="76" spans="1:32" ht="5.15" customHeight="1" outlineLevel="1" x14ac:dyDescent="0.35">
      <c r="A76" s="6"/>
      <c r="B76" s="96"/>
      <c r="C76" s="12" t="s">
        <v>112</v>
      </c>
      <c r="D76" s="17"/>
      <c r="E76" s="17"/>
      <c r="F76" s="17"/>
      <c r="G76" s="23"/>
      <c r="H76" s="23"/>
      <c r="I76" s="23"/>
      <c r="J76" s="85"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808</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877</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809</v>
      </c>
      <c r="H81" s="92"/>
      <c r="I81" s="92"/>
      <c r="J81" s="99">
        <v>7.0000000000000001E-3</v>
      </c>
      <c r="K81" s="92" t="s">
        <v>1003</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116</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117</v>
      </c>
      <c r="AE86" s="41" t="s">
        <v>118</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1109</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1110</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365</v>
      </c>
      <c r="K98" s="23" t="s">
        <v>366</v>
      </c>
      <c r="L98" s="23" t="s">
        <v>368</v>
      </c>
      <c r="M98" s="23" t="s">
        <v>369</v>
      </c>
      <c r="N98" s="23" t="s">
        <v>370</v>
      </c>
      <c r="O98" s="23" t="s">
        <v>371</v>
      </c>
      <c r="P98" s="23" t="s">
        <v>875</v>
      </c>
      <c r="Q98" s="23" t="s">
        <v>876</v>
      </c>
      <c r="R98" s="23" t="s">
        <v>1116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112</v>
      </c>
      <c r="D99" s="17"/>
      <c r="E99" s="17"/>
      <c r="F99" s="17"/>
      <c r="G99" s="23"/>
      <c r="H99" s="23"/>
      <c r="I99" s="23"/>
      <c r="J99" s="85"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1111</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116</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957</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958</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367</v>
      </c>
      <c r="J117" s="100" t="s">
        <v>960</v>
      </c>
      <c r="K117" s="100"/>
      <c r="L117" s="100"/>
      <c r="M117" s="100"/>
      <c r="N117" s="100"/>
      <c r="O117" s="100"/>
      <c r="P117" s="100"/>
      <c r="Q117" s="100"/>
      <c r="R117" s="100"/>
      <c r="S117" s="23"/>
      <c r="T117" s="100" t="s">
        <v>1120</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447</v>
      </c>
      <c r="I118" s="23" t="s">
        <v>38</v>
      </c>
      <c r="J118" s="23" t="s">
        <v>365</v>
      </c>
      <c r="K118" s="23" t="s">
        <v>366</v>
      </c>
      <c r="L118" s="23" t="s">
        <v>368</v>
      </c>
      <c r="M118" s="23" t="s">
        <v>369</v>
      </c>
      <c r="N118" s="23" t="s">
        <v>370</v>
      </c>
      <c r="O118" s="23" t="s">
        <v>371</v>
      </c>
      <c r="P118" s="23" t="s">
        <v>875</v>
      </c>
      <c r="Q118" s="23" t="s">
        <v>876</v>
      </c>
      <c r="R118" s="23" t="s">
        <v>1116</v>
      </c>
      <c r="S118" s="23"/>
      <c r="T118" s="23" t="s">
        <v>372</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810</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387</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782</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783</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784</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785</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786</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787</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788</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789</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151</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152</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112</v>
      </c>
      <c r="D146" s="17"/>
      <c r="E146" s="17"/>
      <c r="F146" s="17"/>
      <c r="G146" s="23"/>
      <c r="H146" s="23"/>
      <c r="I146" s="23"/>
      <c r="J146" s="85"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155</v>
      </c>
      <c r="I148" s="87"/>
      <c r="J148" s="717">
        <v>43549</v>
      </c>
      <c r="K148" s="717">
        <v>43570</v>
      </c>
      <c r="L148" s="717">
        <v>43570</v>
      </c>
      <c r="M148" s="717">
        <v>43570</v>
      </c>
      <c r="N148" s="717">
        <v>43570</v>
      </c>
      <c r="O148" s="717">
        <v>43570</v>
      </c>
      <c r="P148" s="717">
        <v>43570</v>
      </c>
      <c r="Q148" s="717">
        <v>43570</v>
      </c>
      <c r="R148" s="717">
        <v>43570</v>
      </c>
      <c r="S148" s="717">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1046</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7">
        <v>43554</v>
      </c>
      <c r="K150" s="717">
        <v>43580</v>
      </c>
      <c r="L150" s="717">
        <v>43580</v>
      </c>
      <c r="M150" s="717">
        <v>43580</v>
      </c>
      <c r="N150" s="717">
        <v>43610</v>
      </c>
      <c r="O150" s="717">
        <v>43580</v>
      </c>
      <c r="P150" s="717">
        <v>43580</v>
      </c>
      <c r="Q150" s="717">
        <v>43580</v>
      </c>
      <c r="R150" s="717">
        <v>43580</v>
      </c>
      <c r="S150" s="717">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1046</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265</v>
      </c>
      <c r="I152" s="87"/>
      <c r="J152" s="717">
        <v>43570</v>
      </c>
      <c r="K152" s="717">
        <v>43615</v>
      </c>
      <c r="L152" s="717">
        <v>43615</v>
      </c>
      <c r="M152" s="717">
        <v>43615</v>
      </c>
      <c r="N152" s="717">
        <v>43615</v>
      </c>
      <c r="O152" s="717">
        <v>43615</v>
      </c>
      <c r="P152" s="717">
        <v>43615</v>
      </c>
      <c r="Q152" s="717">
        <v>43615</v>
      </c>
      <c r="R152" s="717">
        <v>43615</v>
      </c>
      <c r="S152" s="717">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1046</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157</v>
      </c>
      <c r="I154" s="87"/>
      <c r="J154" s="717">
        <v>43600</v>
      </c>
      <c r="K154" s="717">
        <v>43658</v>
      </c>
      <c r="L154" s="717">
        <v>43658</v>
      </c>
      <c r="M154" s="717">
        <v>43658</v>
      </c>
      <c r="N154" s="717">
        <v>43658</v>
      </c>
      <c r="O154" s="717">
        <v>43658</v>
      </c>
      <c r="P154" s="717">
        <v>43658</v>
      </c>
      <c r="Q154" s="717">
        <v>43658</v>
      </c>
      <c r="R154" s="717">
        <v>43658</v>
      </c>
      <c r="S154" s="717">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1046</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320</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321</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259</v>
      </c>
      <c r="I162" s="123"/>
      <c r="J162" s="123"/>
      <c r="K162" s="123"/>
      <c r="L162" s="124" t="s">
        <v>367</v>
      </c>
      <c r="M162" s="125" t="s">
        <v>161</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365</v>
      </c>
      <c r="N163" s="127" t="s">
        <v>366</v>
      </c>
      <c r="O163" s="127" t="s">
        <v>368</v>
      </c>
      <c r="P163" s="127" t="s">
        <v>369</v>
      </c>
      <c r="Q163" s="127" t="s">
        <v>370</v>
      </c>
      <c r="R163" s="127" t="s">
        <v>371</v>
      </c>
      <c r="S163" s="127" t="s">
        <v>875</v>
      </c>
      <c r="T163" s="127" t="s">
        <v>876</v>
      </c>
      <c r="U163" s="127" t="s">
        <v>1116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162</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164</v>
      </c>
      <c r="I166" s="92"/>
      <c r="J166" s="92"/>
      <c r="K166" s="92"/>
      <c r="L166" s="97">
        <v>1</v>
      </c>
      <c r="M166" s="87"/>
      <c r="N166" s="87"/>
      <c r="O166" s="87"/>
      <c r="P166" s="87"/>
      <c r="Q166" s="87"/>
      <c r="R166" s="87"/>
      <c r="S166" s="87"/>
      <c r="T166" s="87"/>
      <c r="U166" s="130" t="s">
        <v>165</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266</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116</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109</v>
      </c>
      <c r="AE173" s="11"/>
      <c r="AF173" s="8"/>
    </row>
    <row r="174" spans="1:62" ht="13.4" customHeight="1" outlineLevel="1" collapsed="1" x14ac:dyDescent="0.35">
      <c r="A174" s="6"/>
      <c r="B174" s="96"/>
      <c r="C174" s="12"/>
      <c r="D174" s="12">
        <v>0</v>
      </c>
      <c r="E174" s="12" t="s">
        <v>1</v>
      </c>
      <c r="F174" s="70"/>
      <c r="G174" s="71" t="s">
        <v>959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961</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143</v>
      </c>
      <c r="I181" s="116" t="s">
        <v>144</v>
      </c>
      <c r="J181" s="116" t="s">
        <v>145</v>
      </c>
      <c r="K181" s="116" t="s">
        <v>146</v>
      </c>
      <c r="L181" s="116" t="s">
        <v>147</v>
      </c>
      <c r="M181" s="116" t="s">
        <v>324</v>
      </c>
      <c r="N181" s="116" t="s">
        <v>148</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149</v>
      </c>
      <c r="I182" s="118" t="s">
        <v>149</v>
      </c>
      <c r="J182" s="118" t="s">
        <v>149</v>
      </c>
      <c r="K182" s="118" t="s">
        <v>149</v>
      </c>
      <c r="L182" s="118" t="s">
        <v>1152</v>
      </c>
      <c r="M182" s="118" t="s">
        <v>1153</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149</v>
      </c>
      <c r="I183" s="118" t="s">
        <v>149</v>
      </c>
      <c r="J183" s="118" t="s">
        <v>149</v>
      </c>
      <c r="K183" s="118" t="s">
        <v>149</v>
      </c>
      <c r="L183" s="118" t="s">
        <v>1154</v>
      </c>
      <c r="M183" s="118" t="s">
        <v>1153</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149</v>
      </c>
      <c r="I184" s="118" t="s">
        <v>149</v>
      </c>
      <c r="J184" s="118" t="s">
        <v>149</v>
      </c>
      <c r="K184" s="118" t="s">
        <v>1155</v>
      </c>
      <c r="L184" s="118" t="s">
        <v>76</v>
      </c>
      <c r="M184" s="118" t="s">
        <v>1153</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149</v>
      </c>
      <c r="I185" s="118" t="s">
        <v>149</v>
      </c>
      <c r="J185" s="118" t="s">
        <v>149</v>
      </c>
      <c r="K185" s="118" t="s">
        <v>1155</v>
      </c>
      <c r="L185" s="118" t="s">
        <v>77</v>
      </c>
      <c r="M185" s="118" t="s">
        <v>1153</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149</v>
      </c>
      <c r="I186" s="118" t="s">
        <v>149</v>
      </c>
      <c r="J186" s="118" t="s">
        <v>149</v>
      </c>
      <c r="K186" s="118" t="s">
        <v>1155</v>
      </c>
      <c r="L186" s="118" t="s">
        <v>78</v>
      </c>
      <c r="M186" s="118" t="s">
        <v>1153</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149</v>
      </c>
      <c r="I187" s="118" t="s">
        <v>149</v>
      </c>
      <c r="J187" s="118" t="s">
        <v>149</v>
      </c>
      <c r="K187" s="118" t="s">
        <v>1155</v>
      </c>
      <c r="L187" s="118" t="s">
        <v>150</v>
      </c>
      <c r="M187" s="118" t="s">
        <v>1153</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149</v>
      </c>
      <c r="I188" s="118" t="s">
        <v>149</v>
      </c>
      <c r="J188" s="118" t="s">
        <v>149</v>
      </c>
      <c r="K188" s="118" t="s">
        <v>225</v>
      </c>
      <c r="L188" s="118" t="s">
        <v>76</v>
      </c>
      <c r="M188" s="118" t="s">
        <v>1153</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149</v>
      </c>
      <c r="I189" s="118" t="s">
        <v>149</v>
      </c>
      <c r="J189" s="118" t="s">
        <v>149</v>
      </c>
      <c r="K189" s="118" t="s">
        <v>225</v>
      </c>
      <c r="L189" s="118" t="s">
        <v>77</v>
      </c>
      <c r="M189" s="118" t="s">
        <v>1153</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149</v>
      </c>
      <c r="I190" s="118" t="s">
        <v>149</v>
      </c>
      <c r="J190" s="118" t="s">
        <v>149</v>
      </c>
      <c r="K190" s="118" t="s">
        <v>225</v>
      </c>
      <c r="L190" s="118" t="s">
        <v>78</v>
      </c>
      <c r="M190" s="118" t="s">
        <v>1153</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149</v>
      </c>
      <c r="I191" s="118" t="s">
        <v>149</v>
      </c>
      <c r="J191" s="118" t="s">
        <v>149</v>
      </c>
      <c r="K191" s="118" t="s">
        <v>225</v>
      </c>
      <c r="L191" s="118" t="s">
        <v>150</v>
      </c>
      <c r="M191" s="118" t="s">
        <v>1153</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116</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117</v>
      </c>
      <c r="AE193" s="41" t="s">
        <v>118</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1213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1212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373</v>
      </c>
      <c r="K205" s="23" t="s">
        <v>57</v>
      </c>
      <c r="L205" s="23" t="s">
        <v>58</v>
      </c>
      <c r="M205" s="23" t="s">
        <v>59</v>
      </c>
      <c r="N205" s="23" t="s">
        <v>60</v>
      </c>
      <c r="O205" s="23" t="s">
        <v>872</v>
      </c>
      <c r="P205" s="23" t="s">
        <v>873</v>
      </c>
      <c r="Q205" s="23" t="s">
        <v>874</v>
      </c>
      <c r="R205" s="23" t="s">
        <v>1115</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810</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387</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782</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783</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784</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785</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786</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787</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788</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789</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322</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447</v>
      </c>
      <c r="J230" s="23" t="s">
        <v>743</v>
      </c>
      <c r="K230" s="100" t="s">
        <v>167</v>
      </c>
      <c r="L230" s="100"/>
      <c r="M230" s="23"/>
      <c r="N230" s="23"/>
      <c r="O230" s="23"/>
      <c r="P230" s="23"/>
      <c r="Q230" s="23"/>
      <c r="R230" s="23"/>
      <c r="S230" s="23"/>
      <c r="T230" s="23"/>
      <c r="U230" s="23"/>
      <c r="V230" s="100" t="s">
        <v>168</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365</v>
      </c>
      <c r="L231" s="23" t="s">
        <v>366</v>
      </c>
      <c r="M231" s="23" t="s">
        <v>368</v>
      </c>
      <c r="N231" s="23" t="s">
        <v>369</v>
      </c>
      <c r="O231" s="23" t="s">
        <v>370</v>
      </c>
      <c r="P231" s="23" t="s">
        <v>371</v>
      </c>
      <c r="Q231" s="23" t="s">
        <v>875</v>
      </c>
      <c r="R231" s="23" t="s">
        <v>876</v>
      </c>
      <c r="S231" s="23" t="s">
        <v>1116</v>
      </c>
      <c r="T231" s="23"/>
      <c r="U231" s="23"/>
      <c r="V231" s="23" t="s">
        <v>365</v>
      </c>
      <c r="W231" s="23" t="s">
        <v>366</v>
      </c>
      <c r="X231" s="23" t="s">
        <v>368</v>
      </c>
      <c r="Y231" s="23" t="s">
        <v>369</v>
      </c>
      <c r="Z231" s="23" t="s">
        <v>370</v>
      </c>
      <c r="AA231" s="23" t="s">
        <v>371</v>
      </c>
      <c r="AB231" s="23" t="s">
        <v>875</v>
      </c>
      <c r="AC231" s="23" t="s">
        <v>876</v>
      </c>
      <c r="AD231" s="23" t="s">
        <v>1116</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810</v>
      </c>
      <c r="J232" s="102" t="s">
        <v>374</v>
      </c>
      <c r="K232" s="135">
        <v>213</v>
      </c>
      <c r="L232" s="135">
        <v>213</v>
      </c>
      <c r="M232" s="135">
        <v>213</v>
      </c>
      <c r="N232" s="135">
        <v>0</v>
      </c>
      <c r="O232" s="135">
        <v>0</v>
      </c>
      <c r="P232" s="135">
        <v>0</v>
      </c>
      <c r="Q232" s="135">
        <v>0</v>
      </c>
      <c r="R232" s="135">
        <v>0</v>
      </c>
      <c r="S232" s="135">
        <v>0</v>
      </c>
      <c r="T232" s="87"/>
      <c r="U232" s="102" t="s">
        <v>372</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375</v>
      </c>
      <c r="K233" s="135">
        <v>213</v>
      </c>
      <c r="L233" s="135">
        <v>213</v>
      </c>
      <c r="M233" s="135">
        <v>213</v>
      </c>
      <c r="N233" s="135">
        <v>0</v>
      </c>
      <c r="O233" s="135">
        <v>0</v>
      </c>
      <c r="P233" s="135">
        <v>0</v>
      </c>
      <c r="Q233" s="135">
        <v>0</v>
      </c>
      <c r="R233" s="135">
        <v>0</v>
      </c>
      <c r="S233" s="135">
        <v>0</v>
      </c>
      <c r="T233" s="87"/>
      <c r="U233" s="102" t="s">
        <v>132</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376</v>
      </c>
      <c r="K234" s="135">
        <v>556.63845976187304</v>
      </c>
      <c r="L234" s="135">
        <v>556.63845976187304</v>
      </c>
      <c r="M234" s="135">
        <v>556.63845976187304</v>
      </c>
      <c r="N234" s="135">
        <v>0</v>
      </c>
      <c r="O234" s="135">
        <v>0</v>
      </c>
      <c r="P234" s="135">
        <v>0</v>
      </c>
      <c r="Q234" s="135">
        <v>0</v>
      </c>
      <c r="R234" s="135">
        <v>0</v>
      </c>
      <c r="S234" s="135">
        <v>0</v>
      </c>
      <c r="T234" s="87"/>
      <c r="U234" s="102" t="s">
        <v>133</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377</v>
      </c>
      <c r="K235" s="135">
        <v>785.45112551016484</v>
      </c>
      <c r="L235" s="135">
        <v>785.45112551016484</v>
      </c>
      <c r="M235" s="135">
        <v>785.45112551016484</v>
      </c>
      <c r="N235" s="135">
        <v>0</v>
      </c>
      <c r="O235" s="135">
        <v>0</v>
      </c>
      <c r="P235" s="135">
        <v>0</v>
      </c>
      <c r="Q235" s="135">
        <v>0</v>
      </c>
      <c r="R235" s="135">
        <v>0</v>
      </c>
      <c r="S235" s="135">
        <v>0</v>
      </c>
      <c r="T235" s="87"/>
      <c r="U235" s="102" t="s">
        <v>134</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378</v>
      </c>
      <c r="K236" s="135">
        <v>864.637824265218</v>
      </c>
      <c r="L236" s="135">
        <v>864.637824265218</v>
      </c>
      <c r="M236" s="135">
        <v>864.637824265218</v>
      </c>
      <c r="N236" s="135">
        <v>0</v>
      </c>
      <c r="O236" s="135">
        <v>0</v>
      </c>
      <c r="P236" s="135">
        <v>0</v>
      </c>
      <c r="Q236" s="135">
        <v>0</v>
      </c>
      <c r="R236" s="135">
        <v>0</v>
      </c>
      <c r="S236" s="135">
        <v>0</v>
      </c>
      <c r="T236" s="87"/>
      <c r="U236" s="102" t="s">
        <v>135</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379</v>
      </c>
      <c r="K237" s="135">
        <v>989.20620747030125</v>
      </c>
      <c r="L237" s="135">
        <v>989.20620747030125</v>
      </c>
      <c r="M237" s="135">
        <v>989.20620747030125</v>
      </c>
      <c r="N237" s="135">
        <v>0</v>
      </c>
      <c r="O237" s="135">
        <v>0</v>
      </c>
      <c r="P237" s="135">
        <v>0</v>
      </c>
      <c r="Q237" s="135">
        <v>0</v>
      </c>
      <c r="R237" s="135">
        <v>0</v>
      </c>
      <c r="S237" s="135">
        <v>0</v>
      </c>
      <c r="T237" s="87"/>
      <c r="U237" s="102" t="s">
        <v>136</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380</v>
      </c>
      <c r="K238" s="135">
        <v>1207.208083640912</v>
      </c>
      <c r="L238" s="135">
        <v>1207.208083640912</v>
      </c>
      <c r="M238" s="135">
        <v>1207.208083640912</v>
      </c>
      <c r="N238" s="135">
        <v>0</v>
      </c>
      <c r="O238" s="135">
        <v>0</v>
      </c>
      <c r="P238" s="135">
        <v>0</v>
      </c>
      <c r="Q238" s="135">
        <v>0</v>
      </c>
      <c r="R238" s="135">
        <v>0</v>
      </c>
      <c r="S238" s="135">
        <v>0</v>
      </c>
      <c r="T238" s="87"/>
      <c r="U238" s="102" t="s">
        <v>137</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381</v>
      </c>
      <c r="K239" s="135">
        <v>100</v>
      </c>
      <c r="L239" s="135">
        <v>100</v>
      </c>
      <c r="M239" s="135">
        <v>100</v>
      </c>
      <c r="N239" s="135">
        <v>0</v>
      </c>
      <c r="O239" s="135">
        <v>0</v>
      </c>
      <c r="P239" s="135">
        <v>0</v>
      </c>
      <c r="Q239" s="135">
        <v>0</v>
      </c>
      <c r="R239" s="135">
        <v>0</v>
      </c>
      <c r="S239" s="135">
        <v>0</v>
      </c>
      <c r="T239" s="87"/>
      <c r="U239" s="102" t="s">
        <v>138</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382</v>
      </c>
      <c r="K240" s="135">
        <v>100</v>
      </c>
      <c r="L240" s="135">
        <v>100</v>
      </c>
      <c r="M240" s="135">
        <v>100</v>
      </c>
      <c r="N240" s="135">
        <v>0</v>
      </c>
      <c r="O240" s="135">
        <v>0</v>
      </c>
      <c r="P240" s="135">
        <v>0</v>
      </c>
      <c r="Q240" s="135">
        <v>0</v>
      </c>
      <c r="R240" s="135">
        <v>0</v>
      </c>
      <c r="S240" s="135">
        <v>0</v>
      </c>
      <c r="T240" s="87"/>
      <c r="U240" s="102" t="s">
        <v>139</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383</v>
      </c>
      <c r="K241" s="135">
        <v>100</v>
      </c>
      <c r="L241" s="135">
        <v>100</v>
      </c>
      <c r="M241" s="135">
        <v>100</v>
      </c>
      <c r="N241" s="135">
        <v>0</v>
      </c>
      <c r="O241" s="135">
        <v>0</v>
      </c>
      <c r="P241" s="135">
        <v>0</v>
      </c>
      <c r="Q241" s="135">
        <v>0</v>
      </c>
      <c r="R241" s="135">
        <v>0</v>
      </c>
      <c r="S241" s="135">
        <v>0</v>
      </c>
      <c r="T241" s="87"/>
      <c r="U241" s="102" t="s">
        <v>140</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387</v>
      </c>
      <c r="J242" s="102" t="s">
        <v>374</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372</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375</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132</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376</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133</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377</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134</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378</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135</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379</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136</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380</v>
      </c>
      <c r="K248" s="245">
        <f t="shared" si="6"/>
        <v>80</v>
      </c>
      <c r="L248" s="245">
        <f t="shared" si="7"/>
        <v>80</v>
      </c>
      <c r="M248" s="245">
        <f t="shared" si="7"/>
        <v>80</v>
      </c>
      <c r="N248" s="245">
        <f t="shared" si="7"/>
        <v>80</v>
      </c>
      <c r="O248" s="135">
        <v>80</v>
      </c>
      <c r="P248" s="135">
        <v>0</v>
      </c>
      <c r="Q248" s="135">
        <v>0</v>
      </c>
      <c r="R248" s="135">
        <v>0</v>
      </c>
      <c r="S248" s="135">
        <v>0</v>
      </c>
      <c r="T248" s="87"/>
      <c r="U248" s="102" t="s">
        <v>137</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381</v>
      </c>
      <c r="K249" s="245">
        <f t="shared" si="6"/>
        <v>80</v>
      </c>
      <c r="L249" s="245">
        <f t="shared" si="6"/>
        <v>80</v>
      </c>
      <c r="M249" s="245">
        <f t="shared" si="6"/>
        <v>80</v>
      </c>
      <c r="N249" s="245">
        <f t="shared" si="6"/>
        <v>80</v>
      </c>
      <c r="O249" s="135">
        <v>80</v>
      </c>
      <c r="P249" s="135">
        <v>0</v>
      </c>
      <c r="Q249" s="135">
        <v>0</v>
      </c>
      <c r="R249" s="135">
        <v>0</v>
      </c>
      <c r="S249" s="135">
        <v>0</v>
      </c>
      <c r="T249" s="87"/>
      <c r="U249" s="102" t="s">
        <v>138</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382</v>
      </c>
      <c r="K250" s="245">
        <f t="shared" si="6"/>
        <v>80</v>
      </c>
      <c r="L250" s="245">
        <f t="shared" si="6"/>
        <v>80</v>
      </c>
      <c r="M250" s="245">
        <f t="shared" si="6"/>
        <v>80</v>
      </c>
      <c r="N250" s="245">
        <f t="shared" si="6"/>
        <v>80</v>
      </c>
      <c r="O250" s="135">
        <v>80</v>
      </c>
      <c r="P250" s="135">
        <v>0</v>
      </c>
      <c r="Q250" s="135">
        <v>0</v>
      </c>
      <c r="R250" s="135">
        <v>0</v>
      </c>
      <c r="S250" s="135">
        <v>0</v>
      </c>
      <c r="T250" s="87"/>
      <c r="U250" s="102" t="s">
        <v>139</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383</v>
      </c>
      <c r="K251" s="245">
        <f t="shared" si="6"/>
        <v>80</v>
      </c>
      <c r="L251" s="245">
        <f t="shared" si="6"/>
        <v>80</v>
      </c>
      <c r="M251" s="245">
        <f t="shared" si="6"/>
        <v>80</v>
      </c>
      <c r="N251" s="245">
        <f t="shared" si="6"/>
        <v>80</v>
      </c>
      <c r="O251" s="135">
        <v>80</v>
      </c>
      <c r="P251" s="135">
        <v>0</v>
      </c>
      <c r="Q251" s="135">
        <v>0</v>
      </c>
      <c r="R251" s="135">
        <v>0</v>
      </c>
      <c r="S251" s="135">
        <v>0</v>
      </c>
      <c r="T251" s="87"/>
      <c r="U251" s="102" t="s">
        <v>140</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782</v>
      </c>
      <c r="J252" s="102" t="s">
        <v>374</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372</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375</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132</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376</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133</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377</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134</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378</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135</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379</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136</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380</v>
      </c>
      <c r="K258" s="245">
        <f t="shared" si="6"/>
        <v>80</v>
      </c>
      <c r="L258" s="245">
        <f t="shared" si="6"/>
        <v>80</v>
      </c>
      <c r="M258" s="245">
        <f t="shared" si="6"/>
        <v>80</v>
      </c>
      <c r="N258" s="245">
        <f t="shared" si="6"/>
        <v>80</v>
      </c>
      <c r="O258" s="135">
        <v>80</v>
      </c>
      <c r="P258" s="135">
        <v>0</v>
      </c>
      <c r="Q258" s="135">
        <v>0</v>
      </c>
      <c r="R258" s="135">
        <v>0</v>
      </c>
      <c r="S258" s="135">
        <v>0</v>
      </c>
      <c r="T258" s="87"/>
      <c r="U258" s="102" t="s">
        <v>137</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381</v>
      </c>
      <c r="K259" s="245">
        <f t="shared" si="6"/>
        <v>80</v>
      </c>
      <c r="L259" s="245">
        <f t="shared" si="6"/>
        <v>80</v>
      </c>
      <c r="M259" s="245">
        <f t="shared" si="6"/>
        <v>80</v>
      </c>
      <c r="N259" s="245">
        <f t="shared" si="6"/>
        <v>80</v>
      </c>
      <c r="O259" s="135">
        <v>80</v>
      </c>
      <c r="P259" s="135">
        <v>0</v>
      </c>
      <c r="Q259" s="135">
        <v>0</v>
      </c>
      <c r="R259" s="135">
        <v>0</v>
      </c>
      <c r="S259" s="135">
        <v>0</v>
      </c>
      <c r="T259" s="87"/>
      <c r="U259" s="102" t="s">
        <v>138</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382</v>
      </c>
      <c r="K260" s="245">
        <f t="shared" si="6"/>
        <v>80</v>
      </c>
      <c r="L260" s="245">
        <f t="shared" si="6"/>
        <v>80</v>
      </c>
      <c r="M260" s="245">
        <f t="shared" si="6"/>
        <v>80</v>
      </c>
      <c r="N260" s="245">
        <f t="shared" si="6"/>
        <v>80</v>
      </c>
      <c r="O260" s="135">
        <v>80</v>
      </c>
      <c r="P260" s="135">
        <v>0</v>
      </c>
      <c r="Q260" s="135">
        <v>0</v>
      </c>
      <c r="R260" s="135">
        <v>0</v>
      </c>
      <c r="S260" s="135">
        <v>0</v>
      </c>
      <c r="T260" s="87"/>
      <c r="U260" s="102" t="s">
        <v>139</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383</v>
      </c>
      <c r="K261" s="245">
        <f t="shared" si="6"/>
        <v>80</v>
      </c>
      <c r="L261" s="245">
        <f t="shared" si="6"/>
        <v>80</v>
      </c>
      <c r="M261" s="245">
        <f t="shared" si="6"/>
        <v>80</v>
      </c>
      <c r="N261" s="245">
        <f t="shared" si="6"/>
        <v>80</v>
      </c>
      <c r="O261" s="135">
        <v>80</v>
      </c>
      <c r="P261" s="135">
        <v>0</v>
      </c>
      <c r="Q261" s="135">
        <v>0</v>
      </c>
      <c r="R261" s="135">
        <v>0</v>
      </c>
      <c r="S261" s="135">
        <v>0</v>
      </c>
      <c r="T261" s="87"/>
      <c r="U261" s="102" t="s">
        <v>140</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783</v>
      </c>
      <c r="J262" s="102" t="s">
        <v>374</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372</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375</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132</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376</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133</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377</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134</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378</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135</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379</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136</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380</v>
      </c>
      <c r="K268" s="245">
        <f t="shared" si="16"/>
        <v>80</v>
      </c>
      <c r="L268" s="245">
        <f t="shared" si="16"/>
        <v>80</v>
      </c>
      <c r="M268" s="245">
        <f t="shared" si="16"/>
        <v>80</v>
      </c>
      <c r="N268" s="245">
        <f t="shared" si="16"/>
        <v>80</v>
      </c>
      <c r="O268" s="135">
        <v>80</v>
      </c>
      <c r="P268" s="135">
        <v>0</v>
      </c>
      <c r="Q268" s="135">
        <v>0</v>
      </c>
      <c r="R268" s="135">
        <v>0</v>
      </c>
      <c r="S268" s="135">
        <v>0</v>
      </c>
      <c r="T268" s="87"/>
      <c r="U268" s="102" t="s">
        <v>137</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381</v>
      </c>
      <c r="K269" s="245">
        <f t="shared" si="16"/>
        <v>80</v>
      </c>
      <c r="L269" s="245">
        <f t="shared" si="16"/>
        <v>80</v>
      </c>
      <c r="M269" s="245">
        <f t="shared" si="16"/>
        <v>80</v>
      </c>
      <c r="N269" s="245">
        <f t="shared" si="16"/>
        <v>80</v>
      </c>
      <c r="O269" s="135">
        <v>80</v>
      </c>
      <c r="P269" s="135">
        <v>0</v>
      </c>
      <c r="Q269" s="135">
        <v>0</v>
      </c>
      <c r="R269" s="135">
        <v>0</v>
      </c>
      <c r="S269" s="135">
        <v>0</v>
      </c>
      <c r="T269" s="87"/>
      <c r="U269" s="102" t="s">
        <v>138</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382</v>
      </c>
      <c r="K270" s="245">
        <f t="shared" si="16"/>
        <v>80</v>
      </c>
      <c r="L270" s="245">
        <f t="shared" si="16"/>
        <v>80</v>
      </c>
      <c r="M270" s="245">
        <f t="shared" si="16"/>
        <v>80</v>
      </c>
      <c r="N270" s="245">
        <f t="shared" si="16"/>
        <v>80</v>
      </c>
      <c r="O270" s="135">
        <v>80</v>
      </c>
      <c r="P270" s="135">
        <v>0</v>
      </c>
      <c r="Q270" s="135">
        <v>0</v>
      </c>
      <c r="R270" s="135">
        <v>0</v>
      </c>
      <c r="S270" s="135">
        <v>0</v>
      </c>
      <c r="T270" s="87"/>
      <c r="U270" s="102" t="s">
        <v>139</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383</v>
      </c>
      <c r="K271" s="245">
        <f t="shared" si="16"/>
        <v>80</v>
      </c>
      <c r="L271" s="245">
        <f t="shared" si="16"/>
        <v>80</v>
      </c>
      <c r="M271" s="245">
        <f t="shared" si="16"/>
        <v>80</v>
      </c>
      <c r="N271" s="245">
        <f t="shared" si="16"/>
        <v>80</v>
      </c>
      <c r="O271" s="135">
        <v>80</v>
      </c>
      <c r="P271" s="135">
        <v>0</v>
      </c>
      <c r="Q271" s="135">
        <v>0</v>
      </c>
      <c r="R271" s="135">
        <v>0</v>
      </c>
      <c r="S271" s="135">
        <v>0</v>
      </c>
      <c r="T271" s="87"/>
      <c r="U271" s="102" t="s">
        <v>140</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784</v>
      </c>
      <c r="J272" s="102" t="s">
        <v>374</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372</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375</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132</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376</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133</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377</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134</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378</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135</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379</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136</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380</v>
      </c>
      <c r="K278" s="245">
        <f t="shared" si="16"/>
        <v>80</v>
      </c>
      <c r="L278" s="245">
        <f t="shared" si="16"/>
        <v>80</v>
      </c>
      <c r="M278" s="245">
        <f t="shared" si="16"/>
        <v>80</v>
      </c>
      <c r="N278" s="245">
        <f t="shared" si="16"/>
        <v>80</v>
      </c>
      <c r="O278" s="135">
        <v>80</v>
      </c>
      <c r="P278" s="135">
        <v>0</v>
      </c>
      <c r="Q278" s="135">
        <v>0</v>
      </c>
      <c r="R278" s="135">
        <v>0</v>
      </c>
      <c r="S278" s="135">
        <v>0</v>
      </c>
      <c r="T278" s="87"/>
      <c r="U278" s="102" t="s">
        <v>137</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381</v>
      </c>
      <c r="K279" s="245">
        <f t="shared" si="16"/>
        <v>80</v>
      </c>
      <c r="L279" s="245">
        <f t="shared" si="16"/>
        <v>80</v>
      </c>
      <c r="M279" s="245">
        <f t="shared" si="16"/>
        <v>80</v>
      </c>
      <c r="N279" s="245">
        <f t="shared" si="16"/>
        <v>80</v>
      </c>
      <c r="O279" s="135">
        <v>80</v>
      </c>
      <c r="P279" s="135">
        <v>0</v>
      </c>
      <c r="Q279" s="135">
        <v>0</v>
      </c>
      <c r="R279" s="135">
        <v>0</v>
      </c>
      <c r="S279" s="135">
        <v>0</v>
      </c>
      <c r="T279" s="87"/>
      <c r="U279" s="102" t="s">
        <v>138</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382</v>
      </c>
      <c r="K280" s="245">
        <f t="shared" si="16"/>
        <v>80</v>
      </c>
      <c r="L280" s="245">
        <f t="shared" si="16"/>
        <v>80</v>
      </c>
      <c r="M280" s="245">
        <f t="shared" si="16"/>
        <v>80</v>
      </c>
      <c r="N280" s="245">
        <f t="shared" si="16"/>
        <v>80</v>
      </c>
      <c r="O280" s="135">
        <v>80</v>
      </c>
      <c r="P280" s="135">
        <v>0</v>
      </c>
      <c r="Q280" s="135">
        <v>0</v>
      </c>
      <c r="R280" s="135">
        <v>0</v>
      </c>
      <c r="S280" s="135">
        <v>0</v>
      </c>
      <c r="T280" s="87"/>
      <c r="U280" s="102" t="s">
        <v>139</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383</v>
      </c>
      <c r="K281" s="245">
        <f t="shared" si="16"/>
        <v>80</v>
      </c>
      <c r="L281" s="245">
        <f t="shared" si="16"/>
        <v>80</v>
      </c>
      <c r="M281" s="245">
        <f t="shared" si="16"/>
        <v>80</v>
      </c>
      <c r="N281" s="245">
        <f t="shared" si="16"/>
        <v>80</v>
      </c>
      <c r="O281" s="135">
        <v>80</v>
      </c>
      <c r="P281" s="135">
        <v>0</v>
      </c>
      <c r="Q281" s="135">
        <v>0</v>
      </c>
      <c r="R281" s="135">
        <v>0</v>
      </c>
      <c r="S281" s="135">
        <v>0</v>
      </c>
      <c r="T281" s="87"/>
      <c r="U281" s="102" t="s">
        <v>140</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785</v>
      </c>
      <c r="J282" s="102" t="s">
        <v>374</v>
      </c>
      <c r="K282" s="245">
        <f t="shared" si="16"/>
        <v>80</v>
      </c>
      <c r="L282" s="245">
        <f t="shared" si="16"/>
        <v>80</v>
      </c>
      <c r="M282" s="245">
        <f t="shared" si="16"/>
        <v>80</v>
      </c>
      <c r="N282" s="245">
        <f t="shared" si="16"/>
        <v>80</v>
      </c>
      <c r="O282" s="135">
        <v>80</v>
      </c>
      <c r="P282" s="135">
        <v>0</v>
      </c>
      <c r="Q282" s="135">
        <v>0</v>
      </c>
      <c r="R282" s="135">
        <v>0</v>
      </c>
      <c r="S282" s="135">
        <v>0</v>
      </c>
      <c r="T282" s="87"/>
      <c r="U282" s="102" t="s">
        <v>372</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375</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132</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376</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133</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377</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134</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378</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135</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379</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136</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380</v>
      </c>
      <c r="K288" s="245">
        <f t="shared" si="16"/>
        <v>80</v>
      </c>
      <c r="L288" s="245">
        <f t="shared" si="16"/>
        <v>80</v>
      </c>
      <c r="M288" s="245">
        <f t="shared" si="16"/>
        <v>80</v>
      </c>
      <c r="N288" s="245">
        <f t="shared" si="16"/>
        <v>80</v>
      </c>
      <c r="O288" s="135">
        <v>80</v>
      </c>
      <c r="P288" s="135">
        <v>0</v>
      </c>
      <c r="Q288" s="135">
        <v>0</v>
      </c>
      <c r="R288" s="135">
        <v>0</v>
      </c>
      <c r="S288" s="135">
        <v>0</v>
      </c>
      <c r="T288" s="87"/>
      <c r="U288" s="102" t="s">
        <v>137</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381</v>
      </c>
      <c r="K289" s="245">
        <f t="shared" si="16"/>
        <v>80</v>
      </c>
      <c r="L289" s="245">
        <f t="shared" si="16"/>
        <v>80</v>
      </c>
      <c r="M289" s="245">
        <f t="shared" si="16"/>
        <v>80</v>
      </c>
      <c r="N289" s="245">
        <f t="shared" si="16"/>
        <v>80</v>
      </c>
      <c r="O289" s="135">
        <v>80</v>
      </c>
      <c r="P289" s="135">
        <v>0</v>
      </c>
      <c r="Q289" s="135">
        <v>0</v>
      </c>
      <c r="R289" s="135">
        <v>0</v>
      </c>
      <c r="S289" s="135">
        <v>0</v>
      </c>
      <c r="T289" s="87"/>
      <c r="U289" s="102" t="s">
        <v>138</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382</v>
      </c>
      <c r="K290" s="245">
        <f t="shared" si="16"/>
        <v>80</v>
      </c>
      <c r="L290" s="245">
        <f t="shared" si="16"/>
        <v>80</v>
      </c>
      <c r="M290" s="245">
        <f t="shared" si="16"/>
        <v>80</v>
      </c>
      <c r="N290" s="245">
        <f t="shared" si="16"/>
        <v>80</v>
      </c>
      <c r="O290" s="135">
        <v>80</v>
      </c>
      <c r="P290" s="135">
        <v>0</v>
      </c>
      <c r="Q290" s="135">
        <v>0</v>
      </c>
      <c r="R290" s="135">
        <v>0</v>
      </c>
      <c r="S290" s="135">
        <v>0</v>
      </c>
      <c r="T290" s="87"/>
      <c r="U290" s="102" t="s">
        <v>139</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383</v>
      </c>
      <c r="K291" s="245">
        <f t="shared" si="16"/>
        <v>80</v>
      </c>
      <c r="L291" s="245">
        <f t="shared" si="16"/>
        <v>80</v>
      </c>
      <c r="M291" s="245">
        <f t="shared" si="16"/>
        <v>80</v>
      </c>
      <c r="N291" s="245">
        <f t="shared" si="16"/>
        <v>80</v>
      </c>
      <c r="O291" s="135">
        <v>80</v>
      </c>
      <c r="P291" s="135">
        <v>0</v>
      </c>
      <c r="Q291" s="135">
        <v>0</v>
      </c>
      <c r="R291" s="135">
        <v>0</v>
      </c>
      <c r="S291" s="135">
        <v>0</v>
      </c>
      <c r="T291" s="87"/>
      <c r="U291" s="102" t="s">
        <v>140</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786</v>
      </c>
      <c r="J292" s="102" t="s">
        <v>374</v>
      </c>
      <c r="K292" s="245">
        <f t="shared" si="16"/>
        <v>80</v>
      </c>
      <c r="L292" s="245">
        <f t="shared" si="16"/>
        <v>80</v>
      </c>
      <c r="M292" s="245">
        <f t="shared" si="16"/>
        <v>80</v>
      </c>
      <c r="N292" s="245">
        <f t="shared" si="16"/>
        <v>80</v>
      </c>
      <c r="O292" s="135">
        <v>80</v>
      </c>
      <c r="P292" s="135">
        <v>0</v>
      </c>
      <c r="Q292" s="135">
        <v>0</v>
      </c>
      <c r="R292" s="135">
        <v>0</v>
      </c>
      <c r="S292" s="135">
        <v>0</v>
      </c>
      <c r="T292" s="87"/>
      <c r="U292" s="102" t="s">
        <v>372</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375</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132</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376</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133</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377</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134</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378</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135</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379</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136</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380</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137</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381</v>
      </c>
      <c r="K299" s="245">
        <f t="shared" si="21"/>
        <v>80</v>
      </c>
      <c r="L299" s="245">
        <f t="shared" si="21"/>
        <v>80</v>
      </c>
      <c r="M299" s="245">
        <f t="shared" si="21"/>
        <v>80</v>
      </c>
      <c r="N299" s="245">
        <f t="shared" si="21"/>
        <v>80</v>
      </c>
      <c r="O299" s="135">
        <v>80</v>
      </c>
      <c r="P299" s="135">
        <v>0</v>
      </c>
      <c r="Q299" s="135">
        <v>0</v>
      </c>
      <c r="R299" s="135">
        <v>0</v>
      </c>
      <c r="S299" s="135">
        <v>0</v>
      </c>
      <c r="T299" s="87"/>
      <c r="U299" s="102" t="s">
        <v>138</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382</v>
      </c>
      <c r="K300" s="245">
        <f t="shared" si="21"/>
        <v>80</v>
      </c>
      <c r="L300" s="245">
        <f t="shared" si="21"/>
        <v>80</v>
      </c>
      <c r="M300" s="245">
        <f t="shared" si="21"/>
        <v>80</v>
      </c>
      <c r="N300" s="245">
        <f t="shared" si="21"/>
        <v>80</v>
      </c>
      <c r="O300" s="135">
        <v>80</v>
      </c>
      <c r="P300" s="135">
        <v>0</v>
      </c>
      <c r="Q300" s="135">
        <v>0</v>
      </c>
      <c r="R300" s="135">
        <v>0</v>
      </c>
      <c r="S300" s="135">
        <v>0</v>
      </c>
      <c r="T300" s="87"/>
      <c r="U300" s="102" t="s">
        <v>139</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383</v>
      </c>
      <c r="K301" s="245">
        <f t="shared" si="21"/>
        <v>80</v>
      </c>
      <c r="L301" s="245">
        <f t="shared" si="21"/>
        <v>80</v>
      </c>
      <c r="M301" s="245">
        <f t="shared" si="21"/>
        <v>80</v>
      </c>
      <c r="N301" s="245">
        <f t="shared" si="21"/>
        <v>80</v>
      </c>
      <c r="O301" s="135">
        <v>80</v>
      </c>
      <c r="P301" s="135">
        <v>0</v>
      </c>
      <c r="Q301" s="135">
        <v>0</v>
      </c>
      <c r="R301" s="135">
        <v>0</v>
      </c>
      <c r="S301" s="135">
        <v>0</v>
      </c>
      <c r="T301" s="87"/>
      <c r="U301" s="102" t="s">
        <v>140</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787</v>
      </c>
      <c r="J302" s="102" t="s">
        <v>374</v>
      </c>
      <c r="K302" s="245">
        <f t="shared" si="21"/>
        <v>80</v>
      </c>
      <c r="L302" s="245">
        <f t="shared" si="21"/>
        <v>80</v>
      </c>
      <c r="M302" s="245">
        <f t="shared" si="21"/>
        <v>80</v>
      </c>
      <c r="N302" s="245">
        <f t="shared" si="21"/>
        <v>80</v>
      </c>
      <c r="O302" s="135">
        <v>80</v>
      </c>
      <c r="P302" s="135">
        <v>0</v>
      </c>
      <c r="Q302" s="135">
        <v>0</v>
      </c>
      <c r="R302" s="135">
        <v>0</v>
      </c>
      <c r="S302" s="135">
        <v>0</v>
      </c>
      <c r="T302" s="87"/>
      <c r="U302" s="102" t="s">
        <v>372</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375</v>
      </c>
      <c r="K303" s="245">
        <f t="shared" si="21"/>
        <v>80</v>
      </c>
      <c r="L303" s="245">
        <f t="shared" si="21"/>
        <v>80</v>
      </c>
      <c r="M303" s="245">
        <f t="shared" si="21"/>
        <v>80</v>
      </c>
      <c r="N303" s="245">
        <f t="shared" si="21"/>
        <v>80</v>
      </c>
      <c r="O303" s="135">
        <v>80</v>
      </c>
      <c r="P303" s="135">
        <v>0</v>
      </c>
      <c r="Q303" s="135">
        <v>0</v>
      </c>
      <c r="R303" s="135">
        <v>0</v>
      </c>
      <c r="S303" s="135">
        <v>0</v>
      </c>
      <c r="T303" s="87"/>
      <c r="U303" s="102" t="s">
        <v>132</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376</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133</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377</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134</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378</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135</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379</v>
      </c>
      <c r="K307" s="245">
        <f t="shared" si="21"/>
        <v>468</v>
      </c>
      <c r="L307" s="245">
        <f t="shared" si="21"/>
        <v>468</v>
      </c>
      <c r="M307" s="245">
        <f t="shared" si="21"/>
        <v>468</v>
      </c>
      <c r="N307" s="245">
        <f t="shared" si="21"/>
        <v>468</v>
      </c>
      <c r="O307" s="135">
        <v>468</v>
      </c>
      <c r="P307" s="135">
        <v>0</v>
      </c>
      <c r="Q307" s="135">
        <v>0</v>
      </c>
      <c r="R307" s="135">
        <v>0</v>
      </c>
      <c r="S307" s="135">
        <v>0</v>
      </c>
      <c r="T307" s="87"/>
      <c r="U307" s="102" t="s">
        <v>136</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380</v>
      </c>
      <c r="K308" s="245">
        <f t="shared" si="21"/>
        <v>80</v>
      </c>
      <c r="L308" s="245">
        <f t="shared" si="21"/>
        <v>80</v>
      </c>
      <c r="M308" s="245">
        <f t="shared" si="21"/>
        <v>80</v>
      </c>
      <c r="N308" s="245">
        <f t="shared" si="21"/>
        <v>80</v>
      </c>
      <c r="O308" s="135">
        <v>80</v>
      </c>
      <c r="P308" s="135">
        <v>0</v>
      </c>
      <c r="Q308" s="135">
        <v>0</v>
      </c>
      <c r="R308" s="135">
        <v>0</v>
      </c>
      <c r="S308" s="135">
        <v>0</v>
      </c>
      <c r="T308" s="87"/>
      <c r="U308" s="102" t="s">
        <v>137</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381</v>
      </c>
      <c r="K309" s="245">
        <f t="shared" si="21"/>
        <v>80</v>
      </c>
      <c r="L309" s="245">
        <f t="shared" si="21"/>
        <v>80</v>
      </c>
      <c r="M309" s="245">
        <f t="shared" si="21"/>
        <v>80</v>
      </c>
      <c r="N309" s="245">
        <f t="shared" si="21"/>
        <v>80</v>
      </c>
      <c r="O309" s="135">
        <v>80</v>
      </c>
      <c r="P309" s="135">
        <v>0</v>
      </c>
      <c r="Q309" s="135">
        <v>0</v>
      </c>
      <c r="R309" s="135">
        <v>0</v>
      </c>
      <c r="S309" s="135">
        <v>0</v>
      </c>
      <c r="T309" s="87"/>
      <c r="U309" s="102" t="s">
        <v>138</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382</v>
      </c>
      <c r="K310" s="245">
        <f t="shared" si="21"/>
        <v>80</v>
      </c>
      <c r="L310" s="245">
        <f t="shared" si="21"/>
        <v>80</v>
      </c>
      <c r="M310" s="245">
        <f t="shared" si="21"/>
        <v>80</v>
      </c>
      <c r="N310" s="245">
        <f t="shared" si="21"/>
        <v>80</v>
      </c>
      <c r="O310" s="135">
        <v>80</v>
      </c>
      <c r="P310" s="135">
        <v>0</v>
      </c>
      <c r="Q310" s="135">
        <v>0</v>
      </c>
      <c r="R310" s="135">
        <v>0</v>
      </c>
      <c r="S310" s="135">
        <v>0</v>
      </c>
      <c r="T310" s="87"/>
      <c r="U310" s="102" t="s">
        <v>139</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383</v>
      </c>
      <c r="K311" s="245">
        <f t="shared" si="21"/>
        <v>80</v>
      </c>
      <c r="L311" s="245">
        <f t="shared" si="21"/>
        <v>80</v>
      </c>
      <c r="M311" s="245">
        <f t="shared" si="21"/>
        <v>80</v>
      </c>
      <c r="N311" s="245">
        <f t="shared" si="21"/>
        <v>80</v>
      </c>
      <c r="O311" s="135">
        <v>80</v>
      </c>
      <c r="P311" s="135">
        <v>0</v>
      </c>
      <c r="Q311" s="135">
        <v>0</v>
      </c>
      <c r="R311" s="135">
        <v>0</v>
      </c>
      <c r="S311" s="135">
        <v>0</v>
      </c>
      <c r="T311" s="87"/>
      <c r="U311" s="102" t="s">
        <v>140</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788</v>
      </c>
      <c r="J312" s="102" t="s">
        <v>374</v>
      </c>
      <c r="K312" s="245">
        <f t="shared" si="21"/>
        <v>80</v>
      </c>
      <c r="L312" s="245">
        <f t="shared" si="21"/>
        <v>80</v>
      </c>
      <c r="M312" s="245">
        <f t="shared" si="21"/>
        <v>80</v>
      </c>
      <c r="N312" s="245">
        <f t="shared" si="21"/>
        <v>80</v>
      </c>
      <c r="O312" s="135">
        <v>80</v>
      </c>
      <c r="P312" s="135">
        <v>0</v>
      </c>
      <c r="Q312" s="135">
        <v>0</v>
      </c>
      <c r="R312" s="135">
        <v>0</v>
      </c>
      <c r="S312" s="135">
        <v>0</v>
      </c>
      <c r="T312" s="87"/>
      <c r="U312" s="102" t="s">
        <v>372</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375</v>
      </c>
      <c r="K313" s="245">
        <f t="shared" si="21"/>
        <v>80</v>
      </c>
      <c r="L313" s="245">
        <f t="shared" si="21"/>
        <v>80</v>
      </c>
      <c r="M313" s="245">
        <f t="shared" si="21"/>
        <v>80</v>
      </c>
      <c r="N313" s="245">
        <f t="shared" si="21"/>
        <v>80</v>
      </c>
      <c r="O313" s="135">
        <v>80</v>
      </c>
      <c r="P313" s="135">
        <v>0</v>
      </c>
      <c r="Q313" s="135">
        <v>0</v>
      </c>
      <c r="R313" s="135">
        <v>0</v>
      </c>
      <c r="S313" s="135">
        <v>0</v>
      </c>
      <c r="T313" s="87"/>
      <c r="U313" s="102" t="s">
        <v>132</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376</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133</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377</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134</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378</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135</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379</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136</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380</v>
      </c>
      <c r="K318" s="245">
        <f t="shared" si="21"/>
        <v>80</v>
      </c>
      <c r="L318" s="245">
        <f t="shared" si="21"/>
        <v>80</v>
      </c>
      <c r="M318" s="245">
        <f t="shared" si="21"/>
        <v>80</v>
      </c>
      <c r="N318" s="245">
        <f t="shared" si="21"/>
        <v>80</v>
      </c>
      <c r="O318" s="135">
        <v>80</v>
      </c>
      <c r="P318" s="135">
        <v>0</v>
      </c>
      <c r="Q318" s="135">
        <v>0</v>
      </c>
      <c r="R318" s="135">
        <v>0</v>
      </c>
      <c r="S318" s="135">
        <v>0</v>
      </c>
      <c r="T318" s="87"/>
      <c r="U318" s="102" t="s">
        <v>137</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381</v>
      </c>
      <c r="K319" s="245">
        <f t="shared" si="21"/>
        <v>80</v>
      </c>
      <c r="L319" s="245">
        <f t="shared" si="21"/>
        <v>80</v>
      </c>
      <c r="M319" s="245">
        <f t="shared" si="21"/>
        <v>80</v>
      </c>
      <c r="N319" s="245">
        <f t="shared" si="21"/>
        <v>80</v>
      </c>
      <c r="O319" s="135">
        <v>80</v>
      </c>
      <c r="P319" s="135">
        <v>0</v>
      </c>
      <c r="Q319" s="135">
        <v>0</v>
      </c>
      <c r="R319" s="135">
        <v>0</v>
      </c>
      <c r="S319" s="135">
        <v>0</v>
      </c>
      <c r="T319" s="87"/>
      <c r="U319" s="102" t="s">
        <v>138</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382</v>
      </c>
      <c r="K320" s="245">
        <f t="shared" si="21"/>
        <v>80</v>
      </c>
      <c r="L320" s="245">
        <f t="shared" si="21"/>
        <v>80</v>
      </c>
      <c r="M320" s="245">
        <f t="shared" si="21"/>
        <v>80</v>
      </c>
      <c r="N320" s="245">
        <f t="shared" si="21"/>
        <v>80</v>
      </c>
      <c r="O320" s="135">
        <v>80</v>
      </c>
      <c r="P320" s="135">
        <v>0</v>
      </c>
      <c r="Q320" s="135">
        <v>0</v>
      </c>
      <c r="R320" s="135">
        <v>0</v>
      </c>
      <c r="S320" s="135">
        <v>0</v>
      </c>
      <c r="T320" s="87"/>
      <c r="U320" s="102" t="s">
        <v>139</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383</v>
      </c>
      <c r="K321" s="245">
        <f t="shared" si="21"/>
        <v>80</v>
      </c>
      <c r="L321" s="245">
        <f t="shared" si="21"/>
        <v>80</v>
      </c>
      <c r="M321" s="245">
        <f t="shared" si="21"/>
        <v>80</v>
      </c>
      <c r="N321" s="245">
        <f t="shared" si="21"/>
        <v>80</v>
      </c>
      <c r="O321" s="135">
        <v>80</v>
      </c>
      <c r="P321" s="135">
        <v>0</v>
      </c>
      <c r="Q321" s="135">
        <v>0</v>
      </c>
      <c r="R321" s="135">
        <v>0</v>
      </c>
      <c r="S321" s="135">
        <v>0</v>
      </c>
      <c r="T321" s="87"/>
      <c r="U321" s="102" t="s">
        <v>140</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789</v>
      </c>
      <c r="J322" s="102" t="s">
        <v>374</v>
      </c>
      <c r="K322" s="245">
        <f t="shared" si="21"/>
        <v>80</v>
      </c>
      <c r="L322" s="245">
        <f t="shared" si="21"/>
        <v>80</v>
      </c>
      <c r="M322" s="245">
        <f t="shared" si="21"/>
        <v>80</v>
      </c>
      <c r="N322" s="245">
        <f t="shared" si="21"/>
        <v>80</v>
      </c>
      <c r="O322" s="135">
        <v>80</v>
      </c>
      <c r="P322" s="135">
        <v>0</v>
      </c>
      <c r="Q322" s="135">
        <v>0</v>
      </c>
      <c r="R322" s="135">
        <v>0</v>
      </c>
      <c r="S322" s="135">
        <v>0</v>
      </c>
      <c r="T322" s="87"/>
      <c r="U322" s="102" t="s">
        <v>372</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375</v>
      </c>
      <c r="K323" s="245">
        <f t="shared" si="21"/>
        <v>80</v>
      </c>
      <c r="L323" s="245">
        <f t="shared" si="21"/>
        <v>80</v>
      </c>
      <c r="M323" s="245">
        <f t="shared" si="21"/>
        <v>80</v>
      </c>
      <c r="N323" s="245">
        <f t="shared" si="21"/>
        <v>80</v>
      </c>
      <c r="O323" s="135">
        <v>80</v>
      </c>
      <c r="P323" s="135">
        <v>0</v>
      </c>
      <c r="Q323" s="135">
        <v>0</v>
      </c>
      <c r="R323" s="135">
        <v>0</v>
      </c>
      <c r="S323" s="135">
        <v>0</v>
      </c>
      <c r="T323" s="87"/>
      <c r="U323" s="102" t="s">
        <v>132</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376</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133</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377</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134</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378</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135</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379</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136</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380</v>
      </c>
      <c r="K328" s="245">
        <f t="shared" si="21"/>
        <v>80</v>
      </c>
      <c r="L328" s="245">
        <f t="shared" si="21"/>
        <v>80</v>
      </c>
      <c r="M328" s="245">
        <f t="shared" si="21"/>
        <v>80</v>
      </c>
      <c r="N328" s="245">
        <f t="shared" si="21"/>
        <v>80</v>
      </c>
      <c r="O328" s="135">
        <v>80</v>
      </c>
      <c r="P328" s="135">
        <v>0</v>
      </c>
      <c r="Q328" s="135">
        <v>0</v>
      </c>
      <c r="R328" s="135">
        <v>0</v>
      </c>
      <c r="S328" s="135">
        <v>0</v>
      </c>
      <c r="T328" s="87"/>
      <c r="U328" s="102" t="s">
        <v>137</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381</v>
      </c>
      <c r="K329" s="245">
        <f t="shared" si="21"/>
        <v>80</v>
      </c>
      <c r="L329" s="245">
        <f t="shared" si="21"/>
        <v>80</v>
      </c>
      <c r="M329" s="245">
        <f t="shared" si="21"/>
        <v>80</v>
      </c>
      <c r="N329" s="245">
        <f t="shared" si="21"/>
        <v>80</v>
      </c>
      <c r="O329" s="135">
        <v>80</v>
      </c>
      <c r="P329" s="135">
        <v>0</v>
      </c>
      <c r="Q329" s="135">
        <v>0</v>
      </c>
      <c r="R329" s="135">
        <v>0</v>
      </c>
      <c r="S329" s="135">
        <v>0</v>
      </c>
      <c r="T329" s="87"/>
      <c r="U329" s="102" t="s">
        <v>138</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382</v>
      </c>
      <c r="K330" s="245">
        <f t="shared" si="21"/>
        <v>80</v>
      </c>
      <c r="L330" s="245">
        <f t="shared" si="21"/>
        <v>80</v>
      </c>
      <c r="M330" s="245">
        <f t="shared" si="21"/>
        <v>80</v>
      </c>
      <c r="N330" s="245">
        <f t="shared" si="21"/>
        <v>80</v>
      </c>
      <c r="O330" s="135">
        <v>80</v>
      </c>
      <c r="P330" s="135">
        <v>0</v>
      </c>
      <c r="Q330" s="135">
        <v>0</v>
      </c>
      <c r="R330" s="135">
        <v>0</v>
      </c>
      <c r="S330" s="135">
        <v>0</v>
      </c>
      <c r="T330" s="87"/>
      <c r="U330" s="102" t="s">
        <v>139</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383</v>
      </c>
      <c r="K331" s="245">
        <f t="shared" si="21"/>
        <v>80</v>
      </c>
      <c r="L331" s="245">
        <f t="shared" si="21"/>
        <v>80</v>
      </c>
      <c r="M331" s="245">
        <f t="shared" si="21"/>
        <v>80</v>
      </c>
      <c r="N331" s="245">
        <f t="shared" si="21"/>
        <v>80</v>
      </c>
      <c r="O331" s="135">
        <v>80</v>
      </c>
      <c r="P331" s="135">
        <v>0</v>
      </c>
      <c r="Q331" s="135">
        <v>0</v>
      </c>
      <c r="R331" s="135">
        <v>0</v>
      </c>
      <c r="S331" s="135">
        <v>0</v>
      </c>
      <c r="T331" s="87"/>
      <c r="U331" s="102" t="s">
        <v>140</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116</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118</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323</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447</v>
      </c>
      <c r="J344" s="23"/>
      <c r="K344" s="100" t="s">
        <v>169</v>
      </c>
      <c r="L344" s="100"/>
      <c r="M344" s="23"/>
      <c r="N344" s="23"/>
      <c r="O344" s="23"/>
      <c r="P344" s="23"/>
      <c r="Q344" s="23"/>
      <c r="R344" s="23"/>
      <c r="S344" s="23"/>
      <c r="T344" s="23"/>
      <c r="U344" s="23"/>
      <c r="V344" s="100" t="s">
        <v>170</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365</v>
      </c>
      <c r="L345" s="23" t="s">
        <v>366</v>
      </c>
      <c r="M345" s="23" t="s">
        <v>368</v>
      </c>
      <c r="N345" s="23" t="s">
        <v>369</v>
      </c>
      <c r="O345" s="23" t="s">
        <v>370</v>
      </c>
      <c r="P345" s="23" t="s">
        <v>371</v>
      </c>
      <c r="Q345" s="23" t="s">
        <v>875</v>
      </c>
      <c r="R345" s="23" t="s">
        <v>876</v>
      </c>
      <c r="S345" s="23" t="s">
        <v>1116</v>
      </c>
      <c r="T345" s="23"/>
      <c r="U345" s="23"/>
      <c r="V345" s="23" t="s">
        <v>365</v>
      </c>
      <c r="W345" s="23" t="s">
        <v>366</v>
      </c>
      <c r="X345" s="23" t="s">
        <v>368</v>
      </c>
      <c r="Y345" s="23" t="s">
        <v>369</v>
      </c>
      <c r="Z345" s="23" t="s">
        <v>370</v>
      </c>
      <c r="AA345" s="23" t="s">
        <v>371</v>
      </c>
      <c r="AB345" s="23" t="s">
        <v>875</v>
      </c>
      <c r="AC345" s="23" t="s">
        <v>876</v>
      </c>
      <c r="AD345" s="23" t="s">
        <v>1116</v>
      </c>
      <c r="AE345" s="23"/>
      <c r="AF345" s="843" t="s">
        <v>1124</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810</v>
      </c>
      <c r="J346" s="102" t="s">
        <v>372</v>
      </c>
      <c r="K346" s="135">
        <v>319.5</v>
      </c>
      <c r="L346" s="135">
        <v>319.5</v>
      </c>
      <c r="M346" s="135">
        <v>319.5</v>
      </c>
      <c r="N346" s="135">
        <v>0</v>
      </c>
      <c r="O346" s="135">
        <v>0</v>
      </c>
      <c r="P346" s="135">
        <v>0</v>
      </c>
      <c r="Q346" s="135">
        <v>0</v>
      </c>
      <c r="R346" s="135">
        <v>0</v>
      </c>
      <c r="S346" s="135">
        <v>0</v>
      </c>
      <c r="T346" s="87"/>
      <c r="U346" s="102" t="s">
        <v>372</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132</v>
      </c>
      <c r="K347" s="135">
        <v>319.5</v>
      </c>
      <c r="L347" s="135">
        <v>319.5</v>
      </c>
      <c r="M347" s="135">
        <v>319.5</v>
      </c>
      <c r="N347" s="135">
        <v>0</v>
      </c>
      <c r="O347" s="135">
        <v>0</v>
      </c>
      <c r="P347" s="135">
        <v>0</v>
      </c>
      <c r="Q347" s="135">
        <v>0</v>
      </c>
      <c r="R347" s="135">
        <v>0</v>
      </c>
      <c r="S347" s="135">
        <v>0</v>
      </c>
      <c r="T347" s="87"/>
      <c r="U347" s="102" t="s">
        <v>132</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133</v>
      </c>
      <c r="K348" s="135">
        <v>834.95768964280956</v>
      </c>
      <c r="L348" s="135">
        <v>834.95768964280956</v>
      </c>
      <c r="M348" s="135">
        <v>834.95768964280956</v>
      </c>
      <c r="N348" s="135">
        <v>0</v>
      </c>
      <c r="O348" s="135">
        <v>0</v>
      </c>
      <c r="P348" s="135">
        <v>0</v>
      </c>
      <c r="Q348" s="135">
        <v>0</v>
      </c>
      <c r="R348" s="135">
        <v>0</v>
      </c>
      <c r="S348" s="135">
        <v>0</v>
      </c>
      <c r="T348" s="87"/>
      <c r="U348" s="102" t="s">
        <v>133</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134</v>
      </c>
      <c r="K349" s="135">
        <v>1472.7208603315589</v>
      </c>
      <c r="L349" s="135">
        <v>1472.7208603315589</v>
      </c>
      <c r="M349" s="135">
        <v>1472.7208603315589</v>
      </c>
      <c r="N349" s="135">
        <v>0</v>
      </c>
      <c r="O349" s="135">
        <v>0</v>
      </c>
      <c r="P349" s="135">
        <v>0</v>
      </c>
      <c r="Q349" s="135">
        <v>0</v>
      </c>
      <c r="R349" s="135">
        <v>0</v>
      </c>
      <c r="S349" s="135">
        <v>0</v>
      </c>
      <c r="T349" s="87"/>
      <c r="U349" s="102" t="s">
        <v>134</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135</v>
      </c>
      <c r="K350" s="135">
        <v>2161.5945606630453</v>
      </c>
      <c r="L350" s="135">
        <v>2161.5945606630453</v>
      </c>
      <c r="M350" s="135">
        <v>2161.5945606630453</v>
      </c>
      <c r="N350" s="135">
        <v>0</v>
      </c>
      <c r="O350" s="135">
        <v>0</v>
      </c>
      <c r="P350" s="135">
        <v>0</v>
      </c>
      <c r="Q350" s="135">
        <v>0</v>
      </c>
      <c r="R350" s="135">
        <v>0</v>
      </c>
      <c r="S350" s="135">
        <v>0</v>
      </c>
      <c r="T350" s="87"/>
      <c r="U350" s="102" t="s">
        <v>135</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136</v>
      </c>
      <c r="K351" s="135">
        <v>2967.6186224109038</v>
      </c>
      <c r="L351" s="135">
        <v>2967.6186224109038</v>
      </c>
      <c r="M351" s="135">
        <v>2967.6186224109038</v>
      </c>
      <c r="N351" s="135">
        <v>0</v>
      </c>
      <c r="O351" s="135">
        <v>0</v>
      </c>
      <c r="P351" s="135">
        <v>0</v>
      </c>
      <c r="Q351" s="135">
        <v>0</v>
      </c>
      <c r="R351" s="135">
        <v>0</v>
      </c>
      <c r="S351" s="135">
        <v>0</v>
      </c>
      <c r="T351" s="87"/>
      <c r="U351" s="102" t="s">
        <v>136</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137</v>
      </c>
      <c r="K352" s="135">
        <v>3621.6242509227359</v>
      </c>
      <c r="L352" s="135">
        <v>3621.6242509227359</v>
      </c>
      <c r="M352" s="135">
        <v>3621.6242509227359</v>
      </c>
      <c r="N352" s="135">
        <v>0</v>
      </c>
      <c r="O352" s="135">
        <v>0</v>
      </c>
      <c r="P352" s="135">
        <v>0</v>
      </c>
      <c r="Q352" s="135">
        <v>0</v>
      </c>
      <c r="R352" s="135">
        <v>0</v>
      </c>
      <c r="S352" s="135">
        <v>0</v>
      </c>
      <c r="T352" s="87"/>
      <c r="U352" s="102" t="s">
        <v>137</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138</v>
      </c>
      <c r="K353" s="135">
        <v>3621.6242509227359</v>
      </c>
      <c r="L353" s="135">
        <v>3621.6242509227359</v>
      </c>
      <c r="M353" s="135">
        <v>3621.6242509227359</v>
      </c>
      <c r="N353" s="135">
        <v>0</v>
      </c>
      <c r="O353" s="135">
        <v>0</v>
      </c>
      <c r="P353" s="135">
        <v>0</v>
      </c>
      <c r="Q353" s="135">
        <v>0</v>
      </c>
      <c r="R353" s="135">
        <v>0</v>
      </c>
      <c r="S353" s="135">
        <v>0</v>
      </c>
      <c r="T353" s="87"/>
      <c r="U353" s="102" t="s">
        <v>138</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139</v>
      </c>
      <c r="K354" s="135">
        <v>3621.6242509227359</v>
      </c>
      <c r="L354" s="135">
        <v>3621.6242509227359</v>
      </c>
      <c r="M354" s="135">
        <v>3621.6242509227359</v>
      </c>
      <c r="N354" s="135">
        <v>0</v>
      </c>
      <c r="O354" s="135">
        <v>0</v>
      </c>
      <c r="P354" s="135">
        <v>0</v>
      </c>
      <c r="Q354" s="135">
        <v>0</v>
      </c>
      <c r="R354" s="135">
        <v>0</v>
      </c>
      <c r="S354" s="135">
        <v>0</v>
      </c>
      <c r="T354" s="87"/>
      <c r="U354" s="102" t="s">
        <v>139</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140</v>
      </c>
      <c r="K355" s="135">
        <v>3621.6242509227359</v>
      </c>
      <c r="L355" s="135">
        <v>3621.6242509227359</v>
      </c>
      <c r="M355" s="135">
        <v>3621.6242509227359</v>
      </c>
      <c r="N355" s="135">
        <v>0</v>
      </c>
      <c r="O355" s="135">
        <v>0</v>
      </c>
      <c r="P355" s="135">
        <v>0</v>
      </c>
      <c r="Q355" s="135">
        <v>0</v>
      </c>
      <c r="R355" s="135">
        <v>0</v>
      </c>
      <c r="S355" s="135">
        <v>0</v>
      </c>
      <c r="T355" s="87"/>
      <c r="U355" s="102" t="s">
        <v>140</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387</v>
      </c>
      <c r="J356" s="102" t="s">
        <v>372</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372</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132</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132</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133</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133</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134</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134</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135</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135</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136</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136</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137</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137</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138</v>
      </c>
      <c r="K363" s="245">
        <f t="shared" si="30"/>
        <v>100</v>
      </c>
      <c r="L363" s="245">
        <f t="shared" si="30"/>
        <v>100</v>
      </c>
      <c r="M363" s="245">
        <f t="shared" si="30"/>
        <v>100</v>
      </c>
      <c r="N363" s="245">
        <f t="shared" si="23"/>
        <v>100</v>
      </c>
      <c r="O363" s="135">
        <v>100</v>
      </c>
      <c r="P363" s="135">
        <v>0</v>
      </c>
      <c r="Q363" s="135">
        <v>0</v>
      </c>
      <c r="R363" s="135">
        <v>0</v>
      </c>
      <c r="S363" s="135">
        <v>0</v>
      </c>
      <c r="T363" s="87"/>
      <c r="U363" s="102" t="s">
        <v>138</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139</v>
      </c>
      <c r="K364" s="245">
        <f t="shared" si="30"/>
        <v>100</v>
      </c>
      <c r="L364" s="245">
        <f t="shared" si="30"/>
        <v>100</v>
      </c>
      <c r="M364" s="245">
        <f t="shared" si="30"/>
        <v>100</v>
      </c>
      <c r="N364" s="245">
        <f t="shared" si="23"/>
        <v>100</v>
      </c>
      <c r="O364" s="135">
        <v>100</v>
      </c>
      <c r="P364" s="135">
        <v>0</v>
      </c>
      <c r="Q364" s="135">
        <v>0</v>
      </c>
      <c r="R364" s="135">
        <v>0</v>
      </c>
      <c r="S364" s="135">
        <v>0</v>
      </c>
      <c r="T364" s="87"/>
      <c r="U364" s="102" t="s">
        <v>139</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140</v>
      </c>
      <c r="K365" s="245">
        <f t="shared" si="30"/>
        <v>100</v>
      </c>
      <c r="L365" s="245">
        <f t="shared" si="30"/>
        <v>100</v>
      </c>
      <c r="M365" s="245">
        <f t="shared" si="30"/>
        <v>100</v>
      </c>
      <c r="N365" s="245">
        <f t="shared" si="23"/>
        <v>100</v>
      </c>
      <c r="O365" s="135">
        <v>100</v>
      </c>
      <c r="P365" s="135">
        <v>0</v>
      </c>
      <c r="Q365" s="135">
        <v>0</v>
      </c>
      <c r="R365" s="135">
        <v>0</v>
      </c>
      <c r="S365" s="135">
        <v>0</v>
      </c>
      <c r="T365" s="87"/>
      <c r="U365" s="102" t="s">
        <v>140</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782</v>
      </c>
      <c r="J366" s="102" t="s">
        <v>372</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372</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132</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132</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133</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133</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134</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134</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135</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135</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136</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136</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137</v>
      </c>
      <c r="K372" s="245">
        <f t="shared" si="30"/>
        <v>100</v>
      </c>
      <c r="L372" s="245">
        <f t="shared" si="30"/>
        <v>100</v>
      </c>
      <c r="M372" s="245">
        <f t="shared" si="30"/>
        <v>100</v>
      </c>
      <c r="N372" s="245">
        <f t="shared" si="23"/>
        <v>100</v>
      </c>
      <c r="O372" s="135">
        <v>100</v>
      </c>
      <c r="P372" s="135">
        <v>0</v>
      </c>
      <c r="Q372" s="135">
        <v>0</v>
      </c>
      <c r="R372" s="135">
        <v>0</v>
      </c>
      <c r="S372" s="135">
        <v>0</v>
      </c>
      <c r="T372" s="87"/>
      <c r="U372" s="102" t="s">
        <v>137</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138</v>
      </c>
      <c r="K373" s="245">
        <f t="shared" si="30"/>
        <v>100</v>
      </c>
      <c r="L373" s="245">
        <f t="shared" si="30"/>
        <v>100</v>
      </c>
      <c r="M373" s="245">
        <f t="shared" si="30"/>
        <v>100</v>
      </c>
      <c r="N373" s="245">
        <f t="shared" si="23"/>
        <v>100</v>
      </c>
      <c r="O373" s="135">
        <v>100</v>
      </c>
      <c r="P373" s="135">
        <v>0</v>
      </c>
      <c r="Q373" s="135">
        <v>0</v>
      </c>
      <c r="R373" s="135">
        <v>0</v>
      </c>
      <c r="S373" s="135">
        <v>0</v>
      </c>
      <c r="T373" s="87"/>
      <c r="U373" s="102" t="s">
        <v>138</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139</v>
      </c>
      <c r="K374" s="245">
        <f t="shared" si="30"/>
        <v>100</v>
      </c>
      <c r="L374" s="245">
        <f t="shared" si="30"/>
        <v>100</v>
      </c>
      <c r="M374" s="245">
        <f t="shared" si="30"/>
        <v>100</v>
      </c>
      <c r="N374" s="245">
        <f t="shared" si="23"/>
        <v>100</v>
      </c>
      <c r="O374" s="135">
        <v>100</v>
      </c>
      <c r="P374" s="135">
        <v>0</v>
      </c>
      <c r="Q374" s="135">
        <v>0</v>
      </c>
      <c r="R374" s="135">
        <v>0</v>
      </c>
      <c r="S374" s="135">
        <v>0</v>
      </c>
      <c r="T374" s="87"/>
      <c r="U374" s="102" t="s">
        <v>139</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140</v>
      </c>
      <c r="K375" s="245">
        <f t="shared" si="30"/>
        <v>100</v>
      </c>
      <c r="L375" s="245">
        <f t="shared" si="30"/>
        <v>100</v>
      </c>
      <c r="M375" s="245">
        <f t="shared" si="30"/>
        <v>100</v>
      </c>
      <c r="N375" s="245">
        <f t="shared" si="23"/>
        <v>100</v>
      </c>
      <c r="O375" s="135">
        <v>100</v>
      </c>
      <c r="P375" s="135">
        <v>0</v>
      </c>
      <c r="Q375" s="135">
        <v>0</v>
      </c>
      <c r="R375" s="135">
        <v>0</v>
      </c>
      <c r="S375" s="135">
        <v>0</v>
      </c>
      <c r="T375" s="87"/>
      <c r="U375" s="102" t="s">
        <v>140</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783</v>
      </c>
      <c r="J376" s="102" t="s">
        <v>372</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372</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132</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132</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133</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133</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134</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134</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135</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135</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136</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136</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137</v>
      </c>
      <c r="K382" s="245">
        <f t="shared" si="30"/>
        <v>100</v>
      </c>
      <c r="L382" s="245">
        <f t="shared" si="30"/>
        <v>100</v>
      </c>
      <c r="M382" s="245">
        <f t="shared" si="30"/>
        <v>100</v>
      </c>
      <c r="N382" s="245">
        <f t="shared" si="33"/>
        <v>100</v>
      </c>
      <c r="O382" s="135">
        <v>100</v>
      </c>
      <c r="P382" s="135">
        <v>0</v>
      </c>
      <c r="Q382" s="135">
        <v>0</v>
      </c>
      <c r="R382" s="135">
        <v>0</v>
      </c>
      <c r="S382" s="135">
        <v>0</v>
      </c>
      <c r="T382" s="87"/>
      <c r="U382" s="102" t="s">
        <v>137</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138</v>
      </c>
      <c r="K383" s="245">
        <f t="shared" si="30"/>
        <v>100</v>
      </c>
      <c r="L383" s="245">
        <f t="shared" si="30"/>
        <v>100</v>
      </c>
      <c r="M383" s="245">
        <f t="shared" si="30"/>
        <v>100</v>
      </c>
      <c r="N383" s="245">
        <f t="shared" si="33"/>
        <v>100</v>
      </c>
      <c r="O383" s="135">
        <v>100</v>
      </c>
      <c r="P383" s="135">
        <v>0</v>
      </c>
      <c r="Q383" s="135">
        <v>0</v>
      </c>
      <c r="R383" s="135">
        <v>0</v>
      </c>
      <c r="S383" s="135">
        <v>0</v>
      </c>
      <c r="T383" s="87"/>
      <c r="U383" s="102" t="s">
        <v>138</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139</v>
      </c>
      <c r="K384" s="245">
        <f t="shared" si="30"/>
        <v>100</v>
      </c>
      <c r="L384" s="245">
        <f t="shared" si="30"/>
        <v>100</v>
      </c>
      <c r="M384" s="245">
        <f t="shared" si="30"/>
        <v>100</v>
      </c>
      <c r="N384" s="245">
        <f t="shared" si="33"/>
        <v>100</v>
      </c>
      <c r="O384" s="135">
        <v>100</v>
      </c>
      <c r="P384" s="135">
        <v>0</v>
      </c>
      <c r="Q384" s="135">
        <v>0</v>
      </c>
      <c r="R384" s="135">
        <v>0</v>
      </c>
      <c r="S384" s="135">
        <v>0</v>
      </c>
      <c r="T384" s="87"/>
      <c r="U384" s="102" t="s">
        <v>139</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140</v>
      </c>
      <c r="K385" s="245">
        <f t="shared" si="30"/>
        <v>100</v>
      </c>
      <c r="L385" s="245">
        <f t="shared" si="30"/>
        <v>100</v>
      </c>
      <c r="M385" s="245">
        <f t="shared" si="30"/>
        <v>100</v>
      </c>
      <c r="N385" s="245">
        <f t="shared" si="33"/>
        <v>100</v>
      </c>
      <c r="O385" s="135">
        <v>100</v>
      </c>
      <c r="P385" s="135">
        <v>0</v>
      </c>
      <c r="Q385" s="135">
        <v>0</v>
      </c>
      <c r="R385" s="135">
        <v>0</v>
      </c>
      <c r="S385" s="135">
        <v>0</v>
      </c>
      <c r="T385" s="87"/>
      <c r="U385" s="102" t="s">
        <v>140</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784</v>
      </c>
      <c r="J386" s="102" t="s">
        <v>372</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372</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132</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132</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133</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133</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134</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134</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135</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135</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136</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136</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137</v>
      </c>
      <c r="K392" s="245">
        <f t="shared" si="30"/>
        <v>100</v>
      </c>
      <c r="L392" s="245">
        <f t="shared" si="30"/>
        <v>100</v>
      </c>
      <c r="M392" s="245">
        <f t="shared" si="30"/>
        <v>100</v>
      </c>
      <c r="N392" s="245">
        <f t="shared" si="33"/>
        <v>100</v>
      </c>
      <c r="O392" s="135">
        <v>100</v>
      </c>
      <c r="P392" s="135">
        <v>0</v>
      </c>
      <c r="Q392" s="135">
        <v>0</v>
      </c>
      <c r="R392" s="135">
        <v>0</v>
      </c>
      <c r="S392" s="135">
        <v>0</v>
      </c>
      <c r="T392" s="87"/>
      <c r="U392" s="102" t="s">
        <v>137</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138</v>
      </c>
      <c r="K393" s="245">
        <f t="shared" si="30"/>
        <v>100</v>
      </c>
      <c r="L393" s="245">
        <f t="shared" si="30"/>
        <v>100</v>
      </c>
      <c r="M393" s="245">
        <f t="shared" si="30"/>
        <v>100</v>
      </c>
      <c r="N393" s="245">
        <f t="shared" si="33"/>
        <v>100</v>
      </c>
      <c r="O393" s="135">
        <v>100</v>
      </c>
      <c r="P393" s="135">
        <v>0</v>
      </c>
      <c r="Q393" s="135">
        <v>0</v>
      </c>
      <c r="R393" s="135">
        <v>0</v>
      </c>
      <c r="S393" s="135">
        <v>0</v>
      </c>
      <c r="T393" s="87"/>
      <c r="U393" s="102" t="s">
        <v>138</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139</v>
      </c>
      <c r="K394" s="245">
        <f t="shared" si="30"/>
        <v>100</v>
      </c>
      <c r="L394" s="245">
        <f t="shared" si="30"/>
        <v>100</v>
      </c>
      <c r="M394" s="245">
        <f t="shared" si="30"/>
        <v>100</v>
      </c>
      <c r="N394" s="245">
        <f t="shared" si="33"/>
        <v>100</v>
      </c>
      <c r="O394" s="135">
        <v>100</v>
      </c>
      <c r="P394" s="135">
        <v>0</v>
      </c>
      <c r="Q394" s="135">
        <v>0</v>
      </c>
      <c r="R394" s="135">
        <v>0</v>
      </c>
      <c r="S394" s="135">
        <v>0</v>
      </c>
      <c r="T394" s="87"/>
      <c r="U394" s="102" t="s">
        <v>139</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140</v>
      </c>
      <c r="K395" s="245">
        <f t="shared" si="30"/>
        <v>100</v>
      </c>
      <c r="L395" s="245">
        <f t="shared" si="30"/>
        <v>100</v>
      </c>
      <c r="M395" s="245">
        <f t="shared" si="30"/>
        <v>100</v>
      </c>
      <c r="N395" s="245">
        <f t="shared" si="33"/>
        <v>100</v>
      </c>
      <c r="O395" s="135">
        <v>100</v>
      </c>
      <c r="P395" s="135">
        <v>0</v>
      </c>
      <c r="Q395" s="135">
        <v>0</v>
      </c>
      <c r="R395" s="135">
        <v>0</v>
      </c>
      <c r="S395" s="135">
        <v>0</v>
      </c>
      <c r="T395" s="87"/>
      <c r="U395" s="102" t="s">
        <v>140</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785</v>
      </c>
      <c r="J396" s="102" t="s">
        <v>372</v>
      </c>
      <c r="K396" s="245">
        <f t="shared" si="30"/>
        <v>100</v>
      </c>
      <c r="L396" s="245">
        <f t="shared" si="30"/>
        <v>100</v>
      </c>
      <c r="M396" s="245">
        <f t="shared" si="30"/>
        <v>100</v>
      </c>
      <c r="N396" s="245">
        <f t="shared" si="33"/>
        <v>100</v>
      </c>
      <c r="O396" s="135">
        <v>100</v>
      </c>
      <c r="P396" s="135">
        <v>0</v>
      </c>
      <c r="Q396" s="135">
        <v>0</v>
      </c>
      <c r="R396" s="135">
        <v>0</v>
      </c>
      <c r="S396" s="135">
        <v>0</v>
      </c>
      <c r="T396" s="87"/>
      <c r="U396" s="102" t="s">
        <v>372</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132</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132</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133</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133</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134</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134</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135</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135</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136</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136</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137</v>
      </c>
      <c r="K402" s="245">
        <f t="shared" si="30"/>
        <v>100</v>
      </c>
      <c r="L402" s="245">
        <f t="shared" si="30"/>
        <v>100</v>
      </c>
      <c r="M402" s="245">
        <f t="shared" si="30"/>
        <v>100</v>
      </c>
      <c r="N402" s="245">
        <f t="shared" si="33"/>
        <v>100</v>
      </c>
      <c r="O402" s="135">
        <v>100</v>
      </c>
      <c r="P402" s="135">
        <v>0</v>
      </c>
      <c r="Q402" s="135">
        <v>0</v>
      </c>
      <c r="R402" s="135">
        <v>0</v>
      </c>
      <c r="S402" s="135">
        <v>0</v>
      </c>
      <c r="T402" s="87"/>
      <c r="U402" s="102" t="s">
        <v>137</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138</v>
      </c>
      <c r="K403" s="245">
        <f t="shared" si="30"/>
        <v>100</v>
      </c>
      <c r="L403" s="245">
        <f t="shared" si="30"/>
        <v>100</v>
      </c>
      <c r="M403" s="245">
        <f t="shared" si="30"/>
        <v>100</v>
      </c>
      <c r="N403" s="245">
        <f t="shared" si="33"/>
        <v>100</v>
      </c>
      <c r="O403" s="135">
        <v>100</v>
      </c>
      <c r="P403" s="135">
        <v>0</v>
      </c>
      <c r="Q403" s="135">
        <v>0</v>
      </c>
      <c r="R403" s="135">
        <v>0</v>
      </c>
      <c r="S403" s="135">
        <v>0</v>
      </c>
      <c r="T403" s="87"/>
      <c r="U403" s="102" t="s">
        <v>138</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139</v>
      </c>
      <c r="K404" s="245">
        <f t="shared" si="30"/>
        <v>100</v>
      </c>
      <c r="L404" s="245">
        <f t="shared" si="30"/>
        <v>100</v>
      </c>
      <c r="M404" s="245">
        <f t="shared" si="30"/>
        <v>100</v>
      </c>
      <c r="N404" s="245">
        <f t="shared" si="33"/>
        <v>100</v>
      </c>
      <c r="O404" s="135">
        <v>100</v>
      </c>
      <c r="P404" s="135">
        <v>0</v>
      </c>
      <c r="Q404" s="135">
        <v>0</v>
      </c>
      <c r="R404" s="135">
        <v>0</v>
      </c>
      <c r="S404" s="135">
        <v>0</v>
      </c>
      <c r="T404" s="87"/>
      <c r="U404" s="102" t="s">
        <v>139</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140</v>
      </c>
      <c r="K405" s="245">
        <f t="shared" si="30"/>
        <v>100</v>
      </c>
      <c r="L405" s="245">
        <f t="shared" si="30"/>
        <v>100</v>
      </c>
      <c r="M405" s="245">
        <f t="shared" si="30"/>
        <v>100</v>
      </c>
      <c r="N405" s="245">
        <f t="shared" si="33"/>
        <v>100</v>
      </c>
      <c r="O405" s="135">
        <v>100</v>
      </c>
      <c r="P405" s="135">
        <v>0</v>
      </c>
      <c r="Q405" s="135">
        <v>0</v>
      </c>
      <c r="R405" s="135">
        <v>0</v>
      </c>
      <c r="S405" s="135">
        <v>0</v>
      </c>
      <c r="T405" s="87"/>
      <c r="U405" s="102" t="s">
        <v>140</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786</v>
      </c>
      <c r="J406" s="102" t="s">
        <v>372</v>
      </c>
      <c r="K406" s="245">
        <f t="shared" si="30"/>
        <v>100</v>
      </c>
      <c r="L406" s="245">
        <f t="shared" si="30"/>
        <v>100</v>
      </c>
      <c r="M406" s="245">
        <f t="shared" si="30"/>
        <v>100</v>
      </c>
      <c r="N406" s="245">
        <f t="shared" si="33"/>
        <v>100</v>
      </c>
      <c r="O406" s="135">
        <v>100</v>
      </c>
      <c r="P406" s="135">
        <v>0</v>
      </c>
      <c r="Q406" s="135">
        <v>0</v>
      </c>
      <c r="R406" s="135">
        <v>0</v>
      </c>
      <c r="S406" s="135">
        <v>0</v>
      </c>
      <c r="T406" s="87"/>
      <c r="U406" s="102" t="s">
        <v>372</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132</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132</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133</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133</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134</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134</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135</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135</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136</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136</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137</v>
      </c>
      <c r="K412" s="245">
        <f t="shared" si="30"/>
        <v>100</v>
      </c>
      <c r="L412" s="245">
        <f t="shared" si="30"/>
        <v>100</v>
      </c>
      <c r="M412" s="245">
        <f t="shared" si="30"/>
        <v>100</v>
      </c>
      <c r="N412" s="245">
        <f t="shared" si="43"/>
        <v>100</v>
      </c>
      <c r="O412" s="135">
        <v>100</v>
      </c>
      <c r="P412" s="135">
        <v>0</v>
      </c>
      <c r="Q412" s="135">
        <v>0</v>
      </c>
      <c r="R412" s="135">
        <v>0</v>
      </c>
      <c r="S412" s="135">
        <v>0</v>
      </c>
      <c r="T412" s="87"/>
      <c r="U412" s="102" t="s">
        <v>137</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138</v>
      </c>
      <c r="K413" s="245">
        <f t="shared" si="30"/>
        <v>100</v>
      </c>
      <c r="L413" s="245">
        <f t="shared" si="30"/>
        <v>100</v>
      </c>
      <c r="M413" s="245">
        <f t="shared" si="30"/>
        <v>100</v>
      </c>
      <c r="N413" s="245">
        <f t="shared" si="43"/>
        <v>100</v>
      </c>
      <c r="O413" s="135">
        <v>100</v>
      </c>
      <c r="P413" s="135">
        <v>0</v>
      </c>
      <c r="Q413" s="135">
        <v>0</v>
      </c>
      <c r="R413" s="135">
        <v>0</v>
      </c>
      <c r="S413" s="135">
        <v>0</v>
      </c>
      <c r="T413" s="87"/>
      <c r="U413" s="102" t="s">
        <v>138</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139</v>
      </c>
      <c r="K414" s="245">
        <f t="shared" si="30"/>
        <v>100</v>
      </c>
      <c r="L414" s="245">
        <f t="shared" si="30"/>
        <v>100</v>
      </c>
      <c r="M414" s="245">
        <f t="shared" si="30"/>
        <v>100</v>
      </c>
      <c r="N414" s="245">
        <f t="shared" si="43"/>
        <v>100</v>
      </c>
      <c r="O414" s="135">
        <v>100</v>
      </c>
      <c r="P414" s="135">
        <v>0</v>
      </c>
      <c r="Q414" s="135">
        <v>0</v>
      </c>
      <c r="R414" s="135">
        <v>0</v>
      </c>
      <c r="S414" s="135">
        <v>0</v>
      </c>
      <c r="T414" s="87"/>
      <c r="U414" s="102" t="s">
        <v>139</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140</v>
      </c>
      <c r="K415" s="245">
        <f t="shared" si="30"/>
        <v>100</v>
      </c>
      <c r="L415" s="245">
        <f t="shared" si="30"/>
        <v>100</v>
      </c>
      <c r="M415" s="245">
        <f t="shared" si="30"/>
        <v>100</v>
      </c>
      <c r="N415" s="245">
        <f t="shared" si="43"/>
        <v>100</v>
      </c>
      <c r="O415" s="135">
        <v>100</v>
      </c>
      <c r="P415" s="135">
        <v>0</v>
      </c>
      <c r="Q415" s="135">
        <v>0</v>
      </c>
      <c r="R415" s="135">
        <v>0</v>
      </c>
      <c r="S415" s="135">
        <v>0</v>
      </c>
      <c r="T415" s="87"/>
      <c r="U415" s="102" t="s">
        <v>140</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787</v>
      </c>
      <c r="J416" s="102" t="s">
        <v>372</v>
      </c>
      <c r="K416" s="245">
        <f t="shared" si="30"/>
        <v>100</v>
      </c>
      <c r="L416" s="245">
        <f t="shared" si="30"/>
        <v>100</v>
      </c>
      <c r="M416" s="245">
        <f t="shared" si="30"/>
        <v>100</v>
      </c>
      <c r="N416" s="245">
        <f t="shared" si="43"/>
        <v>100</v>
      </c>
      <c r="O416" s="135">
        <v>100</v>
      </c>
      <c r="P416" s="135">
        <v>0</v>
      </c>
      <c r="Q416" s="135">
        <v>0</v>
      </c>
      <c r="R416" s="135">
        <v>0</v>
      </c>
      <c r="S416" s="135">
        <v>0</v>
      </c>
      <c r="T416" s="87"/>
      <c r="U416" s="102" t="s">
        <v>372</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132</v>
      </c>
      <c r="K417" s="245">
        <f t="shared" si="30"/>
        <v>100</v>
      </c>
      <c r="L417" s="245">
        <f t="shared" si="30"/>
        <v>100</v>
      </c>
      <c r="M417" s="245">
        <f t="shared" si="30"/>
        <v>100</v>
      </c>
      <c r="N417" s="245">
        <f t="shared" si="43"/>
        <v>100</v>
      </c>
      <c r="O417" s="135">
        <v>100</v>
      </c>
      <c r="P417" s="135">
        <v>0</v>
      </c>
      <c r="Q417" s="135">
        <v>0</v>
      </c>
      <c r="R417" s="135">
        <v>0</v>
      </c>
      <c r="S417" s="135">
        <v>0</v>
      </c>
      <c r="T417" s="87"/>
      <c r="U417" s="102" t="s">
        <v>132</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133</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133</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134</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134</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135</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135</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136</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136</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137</v>
      </c>
      <c r="K422" s="245">
        <f t="shared" si="30"/>
        <v>100</v>
      </c>
      <c r="L422" s="245">
        <f t="shared" si="30"/>
        <v>100</v>
      </c>
      <c r="M422" s="245">
        <f t="shared" si="30"/>
        <v>100</v>
      </c>
      <c r="N422" s="245">
        <f t="shared" si="43"/>
        <v>100</v>
      </c>
      <c r="O422" s="135">
        <v>100</v>
      </c>
      <c r="P422" s="135">
        <v>0</v>
      </c>
      <c r="Q422" s="135">
        <v>0</v>
      </c>
      <c r="R422" s="135">
        <v>0</v>
      </c>
      <c r="S422" s="135">
        <v>0</v>
      </c>
      <c r="T422" s="87"/>
      <c r="U422" s="102" t="s">
        <v>137</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138</v>
      </c>
      <c r="K423" s="245">
        <f t="shared" si="30"/>
        <v>100</v>
      </c>
      <c r="L423" s="245">
        <f t="shared" si="30"/>
        <v>100</v>
      </c>
      <c r="M423" s="245">
        <f t="shared" si="30"/>
        <v>100</v>
      </c>
      <c r="N423" s="245">
        <f t="shared" si="43"/>
        <v>100</v>
      </c>
      <c r="O423" s="135">
        <v>100</v>
      </c>
      <c r="P423" s="135">
        <v>0</v>
      </c>
      <c r="Q423" s="135">
        <v>0</v>
      </c>
      <c r="R423" s="135">
        <v>0</v>
      </c>
      <c r="S423" s="135">
        <v>0</v>
      </c>
      <c r="T423" s="87"/>
      <c r="U423" s="102" t="s">
        <v>138</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139</v>
      </c>
      <c r="K424" s="245">
        <f t="shared" si="30"/>
        <v>100</v>
      </c>
      <c r="L424" s="245">
        <f t="shared" si="30"/>
        <v>100</v>
      </c>
      <c r="M424" s="245">
        <f t="shared" si="30"/>
        <v>100</v>
      </c>
      <c r="N424" s="245">
        <f t="shared" si="43"/>
        <v>100</v>
      </c>
      <c r="O424" s="135">
        <v>100</v>
      </c>
      <c r="P424" s="135">
        <v>0</v>
      </c>
      <c r="Q424" s="135">
        <v>0</v>
      </c>
      <c r="R424" s="135">
        <v>0</v>
      </c>
      <c r="S424" s="135">
        <v>0</v>
      </c>
      <c r="T424" s="87"/>
      <c r="U424" s="102" t="s">
        <v>139</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140</v>
      </c>
      <c r="K425" s="245">
        <f t="shared" si="30"/>
        <v>100</v>
      </c>
      <c r="L425" s="245">
        <f t="shared" si="30"/>
        <v>100</v>
      </c>
      <c r="M425" s="245">
        <f t="shared" si="30"/>
        <v>100</v>
      </c>
      <c r="N425" s="245">
        <f t="shared" si="43"/>
        <v>100</v>
      </c>
      <c r="O425" s="135">
        <v>100</v>
      </c>
      <c r="P425" s="135">
        <v>0</v>
      </c>
      <c r="Q425" s="135">
        <v>0</v>
      </c>
      <c r="R425" s="135">
        <v>0</v>
      </c>
      <c r="S425" s="135">
        <v>0</v>
      </c>
      <c r="T425" s="87"/>
      <c r="U425" s="102" t="s">
        <v>140</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788</v>
      </c>
      <c r="J426" s="102" t="s">
        <v>372</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372</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132</v>
      </c>
      <c r="K427" s="245">
        <f t="shared" si="49"/>
        <v>100</v>
      </c>
      <c r="L427" s="245">
        <f t="shared" si="49"/>
        <v>100</v>
      </c>
      <c r="M427" s="245">
        <f t="shared" si="49"/>
        <v>100</v>
      </c>
      <c r="N427" s="245">
        <f t="shared" si="43"/>
        <v>100</v>
      </c>
      <c r="O427" s="135">
        <v>100</v>
      </c>
      <c r="P427" s="135">
        <v>0</v>
      </c>
      <c r="Q427" s="135">
        <v>0</v>
      </c>
      <c r="R427" s="135">
        <v>0</v>
      </c>
      <c r="S427" s="135">
        <v>0</v>
      </c>
      <c r="T427" s="87"/>
      <c r="U427" s="102" t="s">
        <v>132</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133</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133</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134</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134</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135</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135</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136</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136</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137</v>
      </c>
      <c r="K432" s="245">
        <f t="shared" si="49"/>
        <v>100</v>
      </c>
      <c r="L432" s="245">
        <f t="shared" si="49"/>
        <v>100</v>
      </c>
      <c r="M432" s="245">
        <f t="shared" si="49"/>
        <v>100</v>
      </c>
      <c r="N432" s="245">
        <f t="shared" si="43"/>
        <v>100</v>
      </c>
      <c r="O432" s="135">
        <v>100</v>
      </c>
      <c r="P432" s="135">
        <v>0</v>
      </c>
      <c r="Q432" s="135">
        <v>0</v>
      </c>
      <c r="R432" s="135">
        <v>0</v>
      </c>
      <c r="S432" s="135">
        <v>0</v>
      </c>
      <c r="T432" s="87"/>
      <c r="U432" s="102" t="s">
        <v>137</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138</v>
      </c>
      <c r="K433" s="245">
        <f t="shared" si="49"/>
        <v>100</v>
      </c>
      <c r="L433" s="245">
        <f t="shared" si="49"/>
        <v>100</v>
      </c>
      <c r="M433" s="245">
        <f t="shared" si="49"/>
        <v>100</v>
      </c>
      <c r="N433" s="245">
        <f t="shared" si="43"/>
        <v>100</v>
      </c>
      <c r="O433" s="135">
        <v>100</v>
      </c>
      <c r="P433" s="135">
        <v>0</v>
      </c>
      <c r="Q433" s="135">
        <v>0</v>
      </c>
      <c r="R433" s="135">
        <v>0</v>
      </c>
      <c r="S433" s="135">
        <v>0</v>
      </c>
      <c r="T433" s="87"/>
      <c r="U433" s="102" t="s">
        <v>138</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139</v>
      </c>
      <c r="K434" s="245">
        <f t="shared" si="49"/>
        <v>100</v>
      </c>
      <c r="L434" s="245">
        <f t="shared" si="49"/>
        <v>100</v>
      </c>
      <c r="M434" s="245">
        <f t="shared" si="49"/>
        <v>100</v>
      </c>
      <c r="N434" s="245">
        <f t="shared" si="43"/>
        <v>100</v>
      </c>
      <c r="O434" s="135">
        <v>100</v>
      </c>
      <c r="P434" s="135">
        <v>0</v>
      </c>
      <c r="Q434" s="135">
        <v>0</v>
      </c>
      <c r="R434" s="135">
        <v>0</v>
      </c>
      <c r="S434" s="135">
        <v>0</v>
      </c>
      <c r="T434" s="87"/>
      <c r="U434" s="102" t="s">
        <v>139</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140</v>
      </c>
      <c r="K435" s="245">
        <f t="shared" si="49"/>
        <v>100</v>
      </c>
      <c r="L435" s="245">
        <f t="shared" si="49"/>
        <v>100</v>
      </c>
      <c r="M435" s="245">
        <f t="shared" si="49"/>
        <v>100</v>
      </c>
      <c r="N435" s="245">
        <f t="shared" si="43"/>
        <v>100</v>
      </c>
      <c r="O435" s="135">
        <v>100</v>
      </c>
      <c r="P435" s="135">
        <v>0</v>
      </c>
      <c r="Q435" s="135">
        <v>0</v>
      </c>
      <c r="R435" s="135">
        <v>0</v>
      </c>
      <c r="S435" s="135">
        <v>0</v>
      </c>
      <c r="T435" s="87"/>
      <c r="U435" s="102" t="s">
        <v>140</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789</v>
      </c>
      <c r="J436" s="102" t="s">
        <v>372</v>
      </c>
      <c r="K436" s="245">
        <f t="shared" si="49"/>
        <v>100</v>
      </c>
      <c r="L436" s="245">
        <f t="shared" si="49"/>
        <v>100</v>
      </c>
      <c r="M436" s="245">
        <f t="shared" si="49"/>
        <v>100</v>
      </c>
      <c r="N436" s="245">
        <f t="shared" si="43"/>
        <v>100</v>
      </c>
      <c r="O436" s="135">
        <v>100</v>
      </c>
      <c r="P436" s="135">
        <v>0</v>
      </c>
      <c r="Q436" s="135">
        <v>0</v>
      </c>
      <c r="R436" s="135">
        <v>0</v>
      </c>
      <c r="S436" s="135">
        <v>0</v>
      </c>
      <c r="T436" s="87"/>
      <c r="U436" s="102" t="s">
        <v>372</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132</v>
      </c>
      <c r="K437" s="245">
        <f t="shared" si="49"/>
        <v>100</v>
      </c>
      <c r="L437" s="245">
        <f t="shared" si="49"/>
        <v>100</v>
      </c>
      <c r="M437" s="245">
        <f t="shared" si="49"/>
        <v>100</v>
      </c>
      <c r="N437" s="245">
        <f t="shared" si="43"/>
        <v>100</v>
      </c>
      <c r="O437" s="135">
        <v>100</v>
      </c>
      <c r="P437" s="135">
        <v>0</v>
      </c>
      <c r="Q437" s="135">
        <v>0</v>
      </c>
      <c r="R437" s="135">
        <v>0</v>
      </c>
      <c r="S437" s="135">
        <v>0</v>
      </c>
      <c r="T437" s="87"/>
      <c r="U437" s="102" t="s">
        <v>132</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133</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133</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134</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134</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135</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135</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136</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136</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137</v>
      </c>
      <c r="K442" s="245">
        <f t="shared" si="49"/>
        <v>100</v>
      </c>
      <c r="L442" s="245">
        <f t="shared" si="49"/>
        <v>100</v>
      </c>
      <c r="M442" s="245">
        <f t="shared" si="49"/>
        <v>100</v>
      </c>
      <c r="N442" s="245">
        <f t="shared" si="43"/>
        <v>100</v>
      </c>
      <c r="O442" s="135">
        <v>100</v>
      </c>
      <c r="P442" s="135">
        <v>0</v>
      </c>
      <c r="Q442" s="135">
        <v>0</v>
      </c>
      <c r="R442" s="135">
        <v>0</v>
      </c>
      <c r="S442" s="135">
        <v>0</v>
      </c>
      <c r="T442" s="87"/>
      <c r="U442" s="102" t="s">
        <v>137</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138</v>
      </c>
      <c r="K443" s="245">
        <f t="shared" si="49"/>
        <v>100</v>
      </c>
      <c r="L443" s="245">
        <f t="shared" si="49"/>
        <v>100</v>
      </c>
      <c r="M443" s="245">
        <f t="shared" si="49"/>
        <v>100</v>
      </c>
      <c r="N443" s="245">
        <f t="shared" si="43"/>
        <v>100</v>
      </c>
      <c r="O443" s="135">
        <v>100</v>
      </c>
      <c r="P443" s="135">
        <v>0</v>
      </c>
      <c r="Q443" s="135">
        <v>0</v>
      </c>
      <c r="R443" s="135">
        <v>0</v>
      </c>
      <c r="S443" s="135">
        <v>0</v>
      </c>
      <c r="T443" s="87"/>
      <c r="U443" s="102" t="s">
        <v>138</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139</v>
      </c>
      <c r="K444" s="245">
        <f t="shared" si="49"/>
        <v>100</v>
      </c>
      <c r="L444" s="245">
        <f t="shared" si="49"/>
        <v>100</v>
      </c>
      <c r="M444" s="245">
        <f t="shared" si="49"/>
        <v>100</v>
      </c>
      <c r="N444" s="245">
        <f t="shared" si="43"/>
        <v>100</v>
      </c>
      <c r="O444" s="135">
        <v>100</v>
      </c>
      <c r="P444" s="135">
        <v>0</v>
      </c>
      <c r="Q444" s="135">
        <v>0</v>
      </c>
      <c r="R444" s="135">
        <v>0</v>
      </c>
      <c r="S444" s="135">
        <v>0</v>
      </c>
      <c r="T444" s="87"/>
      <c r="U444" s="102" t="s">
        <v>139</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140</v>
      </c>
      <c r="K445" s="245">
        <f t="shared" si="49"/>
        <v>100</v>
      </c>
      <c r="L445" s="245">
        <f t="shared" si="49"/>
        <v>100</v>
      </c>
      <c r="M445" s="245">
        <f t="shared" si="49"/>
        <v>100</v>
      </c>
      <c r="N445" s="245">
        <f t="shared" si="43"/>
        <v>100</v>
      </c>
      <c r="O445" s="135">
        <v>100</v>
      </c>
      <c r="P445" s="135">
        <v>0</v>
      </c>
      <c r="Q445" s="135">
        <v>0</v>
      </c>
      <c r="R445" s="135">
        <v>0</v>
      </c>
      <c r="S445" s="135">
        <v>0</v>
      </c>
      <c r="T445" s="87"/>
      <c r="U445" s="102" t="s">
        <v>140</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116</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118</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109</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171</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172</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174</v>
      </c>
      <c r="L458" s="23"/>
      <c r="M458" s="23" t="s">
        <v>175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176</v>
      </c>
      <c r="L459" s="23"/>
      <c r="M459" s="23" t="s">
        <v>822</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112</v>
      </c>
      <c r="D460" s="17"/>
      <c r="E460" s="17"/>
      <c r="F460" s="17"/>
      <c r="G460" s="23"/>
      <c r="H460" s="23"/>
      <c r="I460" s="23"/>
      <c r="J460" s="85" t="s">
        <v>113</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372</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132</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133</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134</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135</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136</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137</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138</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139</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140</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219</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177</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220</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221</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178</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116</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117</v>
      </c>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109</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179</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180</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181</v>
      </c>
      <c r="L489" s="100"/>
      <c r="M489" s="22"/>
      <c r="N489" s="133" t="s">
        <v>798</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182</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154</v>
      </c>
      <c r="J491" s="23"/>
      <c r="K491" s="23" t="s">
        <v>183</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112</v>
      </c>
      <c r="D492" s="17"/>
      <c r="E492" s="17"/>
      <c r="F492" s="17"/>
      <c r="G492" s="23"/>
      <c r="H492" s="23"/>
      <c r="I492" s="23"/>
      <c r="J492" s="85" t="s">
        <v>113</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374</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375</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376</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377</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378</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379</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380</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381</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382</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383</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116</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117</v>
      </c>
      <c r="W505" s="95"/>
      <c r="X505" s="95"/>
      <c r="Y505" s="95"/>
      <c r="Z505" s="95"/>
      <c r="AA505" s="95"/>
      <c r="AB505" s="95"/>
      <c r="AC505" s="95"/>
      <c r="AD505" s="95"/>
      <c r="AE505" s="41" t="s">
        <v>118</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185</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187</v>
      </c>
      <c r="U514" s="22"/>
      <c r="V514" s="22" t="s">
        <v>186</v>
      </c>
      <c r="W514" s="22"/>
      <c r="X514" s="22"/>
      <c r="Y514" s="22"/>
      <c r="Z514" s="22"/>
      <c r="AA514" s="22"/>
      <c r="AB514" s="22"/>
      <c r="AC514" s="243" t="s">
        <v>878</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818</v>
      </c>
      <c r="K515" s="17"/>
      <c r="L515" s="22"/>
      <c r="M515" s="22"/>
      <c r="N515" s="22"/>
      <c r="O515" s="22"/>
      <c r="P515" s="22"/>
      <c r="Q515" s="22"/>
      <c r="R515" s="22"/>
      <c r="S515" s="22"/>
      <c r="T515" s="23" t="s">
        <v>188</v>
      </c>
      <c r="U515" s="22"/>
      <c r="V515" s="22" t="s">
        <v>821</v>
      </c>
      <c r="W515" s="22"/>
      <c r="X515" s="23" t="s">
        <v>189</v>
      </c>
      <c r="Y515" s="23"/>
      <c r="Z515" s="24"/>
      <c r="AA515" s="24"/>
      <c r="AB515" s="24"/>
      <c r="AC515" s="585" t="s">
        <v>801</v>
      </c>
      <c r="AD515" s="585" t="s">
        <v>879</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801</v>
      </c>
      <c r="I516" s="586" t="s">
        <v>154</v>
      </c>
      <c r="J516" s="586" t="s">
        <v>373</v>
      </c>
      <c r="K516" s="586" t="s">
        <v>57</v>
      </c>
      <c r="L516" s="586" t="s">
        <v>58</v>
      </c>
      <c r="M516" s="586" t="s">
        <v>59</v>
      </c>
      <c r="N516" s="586" t="s">
        <v>60</v>
      </c>
      <c r="O516" s="586" t="s">
        <v>872</v>
      </c>
      <c r="P516" s="586" t="s">
        <v>873</v>
      </c>
      <c r="Q516" s="586" t="s">
        <v>874</v>
      </c>
      <c r="R516" s="586" t="s">
        <v>1115</v>
      </c>
      <c r="S516" s="585"/>
      <c r="T516" s="585" t="s">
        <v>190</v>
      </c>
      <c r="U516" s="585"/>
      <c r="V516" s="585" t="s">
        <v>820</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810</v>
      </c>
      <c r="I517" s="104" t="s">
        <v>374</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375</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376</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377</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378</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379</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380</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381</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382</v>
      </c>
      <c r="J525" s="97">
        <v>0.74</v>
      </c>
      <c r="K525" s="97">
        <v>0.74</v>
      </c>
      <c r="L525" s="97">
        <v>0.74</v>
      </c>
      <c r="M525" s="97">
        <v>0.74</v>
      </c>
      <c r="N525" s="97">
        <v>0.74</v>
      </c>
      <c r="O525" s="97">
        <v>0.74</v>
      </c>
      <c r="P525" s="97">
        <v>0.74</v>
      </c>
      <c r="Q525" s="97">
        <v>0.74</v>
      </c>
      <c r="R525" s="97">
        <v>0.74</v>
      </c>
      <c r="S525" s="587"/>
      <c r="T525" s="97">
        <v>-0.15</v>
      </c>
      <c r="U525" s="92"/>
      <c r="V525" s="845">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383</v>
      </c>
      <c r="J526" s="844">
        <v>0.75</v>
      </c>
      <c r="K526" s="844">
        <v>0.75</v>
      </c>
      <c r="L526" s="844">
        <v>0.75</v>
      </c>
      <c r="M526" s="844">
        <v>0.75</v>
      </c>
      <c r="N526" s="844">
        <v>0.75</v>
      </c>
      <c r="O526" s="844">
        <v>0.75</v>
      </c>
      <c r="P526" s="844">
        <v>0.75</v>
      </c>
      <c r="Q526" s="844">
        <v>0.75</v>
      </c>
      <c r="R526" s="844">
        <v>0.75</v>
      </c>
      <c r="S526" s="587"/>
      <c r="T526" s="844">
        <v>-0.17</v>
      </c>
      <c r="U526" s="92"/>
      <c r="V526" s="844">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387</v>
      </c>
      <c r="I527" s="104" t="s">
        <v>374</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375</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376</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377</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378</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379</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380</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381</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382</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383</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782</v>
      </c>
      <c r="I537" s="104" t="s">
        <v>374</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375</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376</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377</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378</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379</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380</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381</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382</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383</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783</v>
      </c>
      <c r="I547" s="104" t="s">
        <v>374</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375</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376</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377</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378</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379</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380</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381</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382</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383</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784</v>
      </c>
      <c r="I557" s="104" t="s">
        <v>374</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375</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376</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377</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378</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379</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380</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381</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382</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383</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785</v>
      </c>
      <c r="I567" s="104" t="s">
        <v>374</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375</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376</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377</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378</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379</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380</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381</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382</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383</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786</v>
      </c>
      <c r="I577" s="104" t="s">
        <v>374</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375</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376</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377</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378</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379</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380</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381</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382</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383</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787</v>
      </c>
      <c r="I587" s="104" t="s">
        <v>374</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375</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376</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377</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378</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379</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380</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381</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382</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383</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788</v>
      </c>
      <c r="I597" s="104" t="s">
        <v>374</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375</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376</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377</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378</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379</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380</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381</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382</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383</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789</v>
      </c>
      <c r="I607" s="104" t="s">
        <v>374</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375</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376</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377</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378</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379</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380</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381</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382</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383</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116</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118</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109</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1004</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1007</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447</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154</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112</v>
      </c>
      <c r="D631" s="17"/>
      <c r="E631" s="17"/>
      <c r="F631" s="17"/>
      <c r="G631" s="23"/>
      <c r="H631" s="23"/>
      <c r="I631" s="23"/>
      <c r="J631" s="85" t="s">
        <v>113</v>
      </c>
      <c r="K631" s="85" t="s">
        <v>113</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1005</v>
      </c>
      <c r="J633" s="87"/>
      <c r="K633" s="87"/>
      <c r="L633" s="87" t="s">
        <v>1025</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1006</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116</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184</v>
      </c>
      <c r="S638" s="39"/>
      <c r="T638" s="94"/>
      <c r="U638" s="94"/>
      <c r="V638" s="95" t="s">
        <v>117</v>
      </c>
      <c r="W638" s="95"/>
      <c r="X638" s="95"/>
      <c r="Y638" s="95"/>
      <c r="Z638" s="95"/>
      <c r="AA638" s="95"/>
      <c r="AB638" s="95"/>
      <c r="AC638" s="95"/>
      <c r="AD638" s="95"/>
      <c r="AE638" s="41" t="s">
        <v>118</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109</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191</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192</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826</v>
      </c>
      <c r="O647" s="142"/>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799</v>
      </c>
      <c r="O649" s="23"/>
      <c r="P649" s="23" t="s">
        <v>800</v>
      </c>
      <c r="Q649" s="22"/>
      <c r="R649" s="23"/>
      <c r="S649" s="100" t="s">
        <v>195</v>
      </c>
      <c r="T649" s="100"/>
      <c r="U649" s="23"/>
      <c r="V649" s="24" t="s">
        <v>189</v>
      </c>
      <c r="W649" s="24"/>
      <c r="X649" s="24"/>
      <c r="Y649" s="24"/>
      <c r="Z649" s="24"/>
      <c r="AA649" s="24"/>
      <c r="AB649" s="24"/>
      <c r="AC649" s="243" t="s">
        <v>878</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795</v>
      </c>
      <c r="I650" s="23" t="s">
        <v>154</v>
      </c>
      <c r="J650" s="23" t="s">
        <v>196</v>
      </c>
      <c r="K650" s="23" t="s">
        <v>197</v>
      </c>
      <c r="L650" s="23" t="s">
        <v>199</v>
      </c>
      <c r="M650" s="23"/>
      <c r="N650" s="23" t="s">
        <v>198</v>
      </c>
      <c r="O650" s="23"/>
      <c r="P650" s="23" t="s">
        <v>198</v>
      </c>
      <c r="Q650" s="22"/>
      <c r="R650" s="23"/>
      <c r="S650" s="23" t="s">
        <v>201</v>
      </c>
      <c r="T650" s="23" t="s">
        <v>200</v>
      </c>
      <c r="U650" s="23"/>
      <c r="V650" s="24"/>
      <c r="W650" s="24"/>
      <c r="X650" s="24"/>
      <c r="Y650" s="24"/>
      <c r="Z650" s="24"/>
      <c r="AA650" s="24"/>
      <c r="AB650" s="24"/>
      <c r="AC650" s="24" t="s">
        <v>801</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112</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810</v>
      </c>
      <c r="I653" s="102" t="s">
        <v>374</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375</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376</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377</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378</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379</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380</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381</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382</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383</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387</v>
      </c>
      <c r="I663" s="102" t="s">
        <v>374</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375</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376</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377</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378</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379</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380</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381</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382</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383</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782</v>
      </c>
      <c r="I673" s="102" t="s">
        <v>374</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375</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376</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377</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378</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379</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380</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381</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382</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383</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783</v>
      </c>
      <c r="I683" s="102" t="s">
        <v>374</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375</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376</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377</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378</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379</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380</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381</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382</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383</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784</v>
      </c>
      <c r="I693" s="102" t="s">
        <v>374</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375</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376</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377</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378</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379</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380</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381</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382</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383</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785</v>
      </c>
      <c r="I703" s="102" t="s">
        <v>374</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375</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376</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377</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378</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379</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380</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381</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382</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383</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786</v>
      </c>
      <c r="I713" s="102" t="s">
        <v>374</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375</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376</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377</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378</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379</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380</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381</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382</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383</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787</v>
      </c>
      <c r="I723" s="102" t="s">
        <v>374</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375</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376</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377</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378</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379</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380</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381</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382</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383</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788</v>
      </c>
      <c r="I733" s="102" t="s">
        <v>374</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375</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376</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377</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378</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379</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380</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381</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382</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383</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789</v>
      </c>
      <c r="I743" s="102" t="s">
        <v>374</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375</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376</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377</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378</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379</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380</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381</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382</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383</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116</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117</v>
      </c>
      <c r="W757" s="95"/>
      <c r="X757" s="95"/>
      <c r="Y757" s="95"/>
      <c r="Z757" s="95"/>
      <c r="AA757" s="95"/>
      <c r="AB757" s="95"/>
      <c r="AC757" s="95"/>
      <c r="AD757" s="95"/>
      <c r="AE757" s="41" t="s">
        <v>118</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109</v>
      </c>
      <c r="AE761" s="11"/>
      <c r="AF761" s="8"/>
    </row>
    <row r="762" spans="1:62" ht="13.4" customHeight="1" outlineLevel="1" collapsed="1" x14ac:dyDescent="0.35">
      <c r="A762" s="6"/>
      <c r="B762" s="96"/>
      <c r="C762" s="12"/>
      <c r="D762" s="12">
        <v>0</v>
      </c>
      <c r="E762" s="12" t="s">
        <v>1</v>
      </c>
      <c r="F762" s="70"/>
      <c r="G762" s="71" t="s">
        <v>202</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203</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204</v>
      </c>
      <c r="H769" s="133"/>
      <c r="I769" s="133"/>
      <c r="J769" s="133"/>
      <c r="K769" s="133"/>
      <c r="L769" s="133"/>
      <c r="M769" s="133" t="s">
        <v>205</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112</v>
      </c>
      <c r="D770" s="17"/>
      <c r="E770" s="17"/>
      <c r="F770" s="17"/>
      <c r="G770" s="17"/>
      <c r="H770" s="17"/>
      <c r="I770" s="23"/>
      <c r="J770" s="147"/>
      <c r="K770" s="147"/>
      <c r="L770" s="111" t="s">
        <v>113</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361</v>
      </c>
      <c r="M772" s="104" t="s">
        <v>373</v>
      </c>
      <c r="N772" s="104" t="s">
        <v>57</v>
      </c>
      <c r="O772" s="104" t="s">
        <v>58</v>
      </c>
      <c r="P772" s="104" t="s">
        <v>59</v>
      </c>
      <c r="Q772" s="104" t="s">
        <v>60</v>
      </c>
      <c r="R772" s="104" t="s">
        <v>872</v>
      </c>
      <c r="S772" s="104" t="s">
        <v>873</v>
      </c>
      <c r="T772" s="104" t="s">
        <v>874</v>
      </c>
      <c r="U772" s="104" t="s">
        <v>1115</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810</v>
      </c>
      <c r="L773" s="102" t="s">
        <v>372</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132</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133</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134</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135</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136</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137</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138</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139</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140</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387</v>
      </c>
      <c r="L783" s="102" t="s">
        <v>372</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132</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133</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134</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135</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136</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137</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138</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139</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140</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782</v>
      </c>
      <c r="L793" s="102" t="s">
        <v>372</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132</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133</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134</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135</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136</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137</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138</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139</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140</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783</v>
      </c>
      <c r="L803" s="102" t="s">
        <v>372</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132</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133</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134</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135</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136</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137</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138</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139</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140</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784</v>
      </c>
      <c r="L813" s="102" t="s">
        <v>372</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132</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133</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134</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135</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136</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137</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138</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139</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140</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785</v>
      </c>
      <c r="L823" s="102" t="s">
        <v>372</v>
      </c>
      <c r="M823" s="728">
        <v>0</v>
      </c>
      <c r="N823" s="728">
        <v>0</v>
      </c>
      <c r="O823" s="728">
        <v>0</v>
      </c>
      <c r="P823" s="728">
        <v>0</v>
      </c>
      <c r="Q823" s="728">
        <v>0</v>
      </c>
      <c r="R823" s="728">
        <v>0</v>
      </c>
      <c r="S823" s="728">
        <v>0</v>
      </c>
      <c r="T823" s="728">
        <v>0</v>
      </c>
      <c r="U823" s="728">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132</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133</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134</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135</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136</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137</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138</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139</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140</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786</v>
      </c>
      <c r="L833" s="102" t="s">
        <v>372</v>
      </c>
      <c r="M833" s="728">
        <v>0</v>
      </c>
      <c r="N833" s="728">
        <v>0</v>
      </c>
      <c r="O833" s="728">
        <v>0</v>
      </c>
      <c r="P833" s="728">
        <v>0</v>
      </c>
      <c r="Q833" s="728">
        <v>0</v>
      </c>
      <c r="R833" s="728">
        <v>0</v>
      </c>
      <c r="S833" s="728">
        <v>0</v>
      </c>
      <c r="T833" s="728">
        <v>0</v>
      </c>
      <c r="U833" s="728">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132</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133</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134</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135</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136</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137</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138</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139</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140</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787</v>
      </c>
      <c r="L843" s="102" t="s">
        <v>372</v>
      </c>
      <c r="M843" s="728">
        <v>0</v>
      </c>
      <c r="N843" s="728">
        <v>0</v>
      </c>
      <c r="O843" s="728">
        <v>0</v>
      </c>
      <c r="P843" s="728">
        <v>0</v>
      </c>
      <c r="Q843" s="728">
        <v>0</v>
      </c>
      <c r="R843" s="728">
        <v>0</v>
      </c>
      <c r="S843" s="728">
        <v>0</v>
      </c>
      <c r="T843" s="728">
        <v>0</v>
      </c>
      <c r="U843" s="728">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132</v>
      </c>
      <c r="M844" s="728">
        <v>0</v>
      </c>
      <c r="N844" s="728">
        <v>0</v>
      </c>
      <c r="O844" s="728">
        <v>0</v>
      </c>
      <c r="P844" s="728">
        <v>0</v>
      </c>
      <c r="Q844" s="728">
        <v>0</v>
      </c>
      <c r="R844" s="728">
        <v>0</v>
      </c>
      <c r="S844" s="728">
        <v>0</v>
      </c>
      <c r="T844" s="728">
        <v>0</v>
      </c>
      <c r="U844" s="728">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133</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134</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135</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136</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137</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138</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139</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140</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788</v>
      </c>
      <c r="L853" s="102" t="s">
        <v>372</v>
      </c>
      <c r="M853" s="728">
        <v>0</v>
      </c>
      <c r="N853" s="728">
        <v>0</v>
      </c>
      <c r="O853" s="728">
        <v>0</v>
      </c>
      <c r="P853" s="728">
        <v>0</v>
      </c>
      <c r="Q853" s="728">
        <v>0</v>
      </c>
      <c r="R853" s="728">
        <v>0</v>
      </c>
      <c r="S853" s="728">
        <v>0</v>
      </c>
      <c r="T853" s="728">
        <v>0</v>
      </c>
      <c r="U853" s="728">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132</v>
      </c>
      <c r="M854" s="728">
        <v>0</v>
      </c>
      <c r="N854" s="728">
        <v>0</v>
      </c>
      <c r="O854" s="728">
        <v>0</v>
      </c>
      <c r="P854" s="728">
        <v>0</v>
      </c>
      <c r="Q854" s="728">
        <v>0</v>
      </c>
      <c r="R854" s="728">
        <v>0</v>
      </c>
      <c r="S854" s="728">
        <v>0</v>
      </c>
      <c r="T854" s="728">
        <v>0</v>
      </c>
      <c r="U854" s="728">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133</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134</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135</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136</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137</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138</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139</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140</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789</v>
      </c>
      <c r="L863" s="102" t="s">
        <v>372</v>
      </c>
      <c r="M863" s="728">
        <v>0</v>
      </c>
      <c r="N863" s="728">
        <v>0</v>
      </c>
      <c r="O863" s="728">
        <v>0</v>
      </c>
      <c r="P863" s="728">
        <v>0</v>
      </c>
      <c r="Q863" s="728">
        <v>0</v>
      </c>
      <c r="R863" s="728">
        <v>0</v>
      </c>
      <c r="S863" s="728">
        <v>0</v>
      </c>
      <c r="T863" s="728">
        <v>0</v>
      </c>
      <c r="U863" s="728">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132</v>
      </c>
      <c r="M864" s="728">
        <v>0</v>
      </c>
      <c r="N864" s="728">
        <v>0</v>
      </c>
      <c r="O864" s="728">
        <v>0</v>
      </c>
      <c r="P864" s="728">
        <v>0</v>
      </c>
      <c r="Q864" s="728">
        <v>0</v>
      </c>
      <c r="R864" s="728">
        <v>0</v>
      </c>
      <c r="S864" s="728">
        <v>0</v>
      </c>
      <c r="T864" s="728">
        <v>0</v>
      </c>
      <c r="U864" s="728">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133</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134</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135</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136</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137</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138</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139</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140</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116</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116</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117</v>
      </c>
      <c r="AE877" s="41" t="s">
        <v>118</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206</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207</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209</v>
      </c>
      <c r="J887" s="17"/>
      <c r="K887" s="22"/>
      <c r="L887" s="22"/>
      <c r="M887" s="22"/>
      <c r="N887" s="22"/>
      <c r="O887" s="22"/>
      <c r="P887" s="22"/>
      <c r="Q887" s="22"/>
      <c r="R887" s="22"/>
      <c r="S887" s="22"/>
      <c r="T887" s="23" t="s">
        <v>210</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208</v>
      </c>
      <c r="H888" s="17"/>
      <c r="I888" s="23" t="s">
        <v>211</v>
      </c>
      <c r="J888" s="23"/>
      <c r="K888" s="23"/>
      <c r="L888" s="23"/>
      <c r="M888" s="23"/>
      <c r="N888" s="23"/>
      <c r="O888" s="23"/>
      <c r="P888" s="23"/>
      <c r="Q888" s="23"/>
      <c r="R888" s="23"/>
      <c r="S888" s="22"/>
      <c r="T888" s="23" t="s">
        <v>212</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113</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374</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375</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376</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377</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378</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379</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380</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381</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382</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383</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116</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118</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883</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213</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208</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214</v>
      </c>
      <c r="K917" s="23" t="s">
        <v>373</v>
      </c>
      <c r="L917" s="23" t="s">
        <v>57</v>
      </c>
      <c r="M917" s="23" t="s">
        <v>58</v>
      </c>
      <c r="N917" s="23" t="s">
        <v>59</v>
      </c>
      <c r="O917" s="23" t="s">
        <v>60</v>
      </c>
      <c r="P917" s="23" t="s">
        <v>872</v>
      </c>
      <c r="Q917" s="23" t="s">
        <v>873</v>
      </c>
      <c r="R917" s="23" t="s">
        <v>874</v>
      </c>
      <c r="S917" s="23" t="s">
        <v>1115</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810</v>
      </c>
      <c r="J918" s="149" t="s">
        <v>374</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375</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376</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377</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378</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379</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380</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381</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382</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383</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387</v>
      </c>
      <c r="J928" s="102" t="s">
        <v>372</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132</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133</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134</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135</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136</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137</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138</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139</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140</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782</v>
      </c>
      <c r="J938" s="102" t="s">
        <v>372</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132</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133</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134</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135</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136</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137</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138</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139</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140</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783</v>
      </c>
      <c r="J948" s="102" t="s">
        <v>372</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132</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133</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134</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135</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136</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137</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138</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139</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140</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784</v>
      </c>
      <c r="J958" s="102" t="s">
        <v>372</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132</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133</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134</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135</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136</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137</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138</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139</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140</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785</v>
      </c>
      <c r="J968" s="102" t="s">
        <v>372</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132</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133</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134</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135</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136</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137</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138</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139</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140</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786</v>
      </c>
      <c r="J978" s="102" t="s">
        <v>372</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132</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133</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134</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135</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136</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137</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138</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139</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140</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787</v>
      </c>
      <c r="J988" s="102" t="s">
        <v>372</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132</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133</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134</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135</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136</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137</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138</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139</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140</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788</v>
      </c>
      <c r="J998" s="102" t="s">
        <v>372</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132</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133</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134</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135</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136</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137</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138</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139</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140</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789</v>
      </c>
      <c r="J1008" s="102" t="s">
        <v>372</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132</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133</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134</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135</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136</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137</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138</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139</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140</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116</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118</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109</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736</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740</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930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738</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737</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901</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215</v>
      </c>
      <c r="M1033" s="100" t="s">
        <v>351</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154</v>
      </c>
      <c r="L1034" s="116" t="s">
        <v>216</v>
      </c>
      <c r="M1034" s="479" t="s">
        <v>194</v>
      </c>
      <c r="N1034" s="479" t="s">
        <v>363</v>
      </c>
      <c r="O1034" s="479" t="s">
        <v>362</v>
      </c>
      <c r="P1034" s="479" t="s">
        <v>193</v>
      </c>
      <c r="Q1034" s="23" t="s">
        <v>735</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374</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375</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376</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377</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378</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379</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380</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381</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382</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383</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902</v>
      </c>
      <c r="H1046" s="86"/>
      <c r="I1046" s="86"/>
      <c r="J1046" s="86"/>
      <c r="K1046" s="86"/>
      <c r="L1046" s="229">
        <v>6.5</v>
      </c>
      <c r="M1046" s="86" t="s">
        <v>741</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116</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117</v>
      </c>
      <c r="AE1049" s="41" t="s">
        <v>118</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990</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1167</v>
      </c>
      <c r="I20" s="89"/>
      <c r="J20" s="89"/>
      <c r="K20" s="854">
        <v>30</v>
      </c>
      <c r="L20" s="854">
        <f>K20</f>
        <v>30</v>
      </c>
      <c r="M20" s="854">
        <f t="shared" ref="M20:T20" si="1">L20</f>
        <v>30</v>
      </c>
      <c r="N20" s="854">
        <f t="shared" si="1"/>
        <v>30</v>
      </c>
      <c r="O20" s="854">
        <f t="shared" si="1"/>
        <v>30</v>
      </c>
      <c r="P20" s="854">
        <f t="shared" si="1"/>
        <v>30</v>
      </c>
      <c r="Q20" s="854">
        <f t="shared" si="1"/>
        <v>30</v>
      </c>
      <c r="R20" s="854">
        <f t="shared" si="1"/>
        <v>30</v>
      </c>
      <c r="S20" s="854">
        <f t="shared" si="1"/>
        <v>30</v>
      </c>
      <c r="T20" s="854">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1168</v>
      </c>
      <c r="I21" s="87"/>
      <c r="J21" s="87"/>
      <c r="K21" s="856">
        <f>Periods!U$21</f>
        <v>77</v>
      </c>
      <c r="L21" s="856">
        <f>Periods!V$21</f>
        <v>105</v>
      </c>
      <c r="M21" s="856">
        <f>Periods!W$21</f>
        <v>105</v>
      </c>
      <c r="N21" s="856">
        <f>Periods!X$21</f>
        <v>105</v>
      </c>
      <c r="O21" s="856">
        <f>Periods!Y$21</f>
        <v>105</v>
      </c>
      <c r="P21" s="855">
        <f>Periods!Z$22</f>
        <v>126</v>
      </c>
      <c r="Q21" s="855">
        <f>Periods!AA$22</f>
        <v>126</v>
      </c>
      <c r="R21" s="857">
        <f>Periods!AB$23</f>
        <v>147</v>
      </c>
      <c r="S21" s="857">
        <f>Periods!AC$23</f>
        <v>147</v>
      </c>
      <c r="T21" s="857">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991</v>
      </c>
      <c r="I24" s="87"/>
      <c r="J24" s="87" t="s">
        <v>374</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375</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376</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377</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378</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379</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380</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381</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382</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383</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116</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110</v>
      </c>
      <c r="H35" s="39"/>
      <c r="I35" s="39"/>
      <c r="J35" s="39"/>
      <c r="K35" s="39"/>
      <c r="L35" s="39"/>
      <c r="M35" s="39"/>
      <c r="N35" s="39"/>
      <c r="O35" s="39"/>
      <c r="P35" s="39"/>
      <c r="Q35" s="39"/>
      <c r="R35" s="39"/>
      <c r="S35" s="39"/>
      <c r="T35" s="94"/>
      <c r="U35" s="94"/>
      <c r="V35" s="94"/>
      <c r="W35" s="94"/>
      <c r="X35" s="94"/>
      <c r="Y35" s="94"/>
      <c r="Z35" s="94"/>
      <c r="AA35" s="94"/>
      <c r="AB35" s="94"/>
      <c r="AC35" s="94"/>
      <c r="AD35" s="95" t="s">
        <v>117</v>
      </c>
      <c r="AE35" s="41" t="s">
        <v>118</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109</v>
      </c>
      <c r="AE40" s="11"/>
      <c r="AF40" s="8"/>
    </row>
    <row r="41" spans="1:32" ht="13.4" customHeight="1" outlineLevel="1" collapsed="1" x14ac:dyDescent="0.35">
      <c r="A41" s="6"/>
      <c r="B41" s="96"/>
      <c r="C41" s="12"/>
      <c r="D41" s="12">
        <v>0</v>
      </c>
      <c r="E41" s="12" t="s">
        <v>1</v>
      </c>
      <c r="F41" s="70"/>
      <c r="G41" s="71" t="s">
        <v>119</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120</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112</v>
      </c>
      <c r="D49" s="17"/>
      <c r="E49" s="17"/>
      <c r="F49" s="17"/>
      <c r="G49" s="23"/>
      <c r="H49" s="23"/>
      <c r="I49" s="23"/>
      <c r="J49" s="85"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121</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816</v>
      </c>
      <c r="I55" s="91"/>
      <c r="J55" s="89"/>
      <c r="K55" s="220" t="s">
        <v>1126</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20" t="s">
        <v>1128</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20" t="s">
        <v>125</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21" t="s">
        <v>999</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364</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1053</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116</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119</v>
      </c>
      <c r="H63" s="39"/>
      <c r="I63" s="39"/>
      <c r="J63" s="39"/>
      <c r="K63" s="39"/>
      <c r="L63" s="39"/>
      <c r="M63" s="39"/>
      <c r="N63" s="39"/>
      <c r="O63" s="39"/>
      <c r="P63" s="39"/>
      <c r="Q63" s="39"/>
      <c r="R63" s="39"/>
      <c r="S63" s="39"/>
      <c r="T63" s="94"/>
      <c r="U63" s="94"/>
      <c r="V63" s="94"/>
      <c r="W63" s="94"/>
      <c r="X63" s="94"/>
      <c r="Y63" s="94"/>
      <c r="Z63" s="94"/>
      <c r="AA63" s="94"/>
      <c r="AB63" s="94"/>
      <c r="AC63" s="94"/>
      <c r="AD63" s="95" t="s">
        <v>117</v>
      </c>
      <c r="AE63" s="41" t="s">
        <v>118</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109</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810</v>
      </c>
      <c r="K75" s="23" t="s">
        <v>387</v>
      </c>
      <c r="L75" s="23" t="s">
        <v>782</v>
      </c>
      <c r="M75" s="23" t="s">
        <v>783</v>
      </c>
      <c r="N75" s="23" t="s">
        <v>784</v>
      </c>
      <c r="O75" s="23" t="s">
        <v>785</v>
      </c>
      <c r="P75" s="23" t="s">
        <v>786</v>
      </c>
      <c r="Q75" s="23" t="s">
        <v>787</v>
      </c>
      <c r="R75" s="23" t="s">
        <v>788</v>
      </c>
      <c r="S75" s="23" t="s">
        <v>789</v>
      </c>
      <c r="T75" s="23"/>
      <c r="U75" s="23"/>
      <c r="V75" s="23"/>
      <c r="W75" s="23"/>
      <c r="X75" s="23"/>
      <c r="Y75" s="23"/>
      <c r="Z75" s="23"/>
      <c r="AA75" s="24"/>
      <c r="AB75" s="24"/>
      <c r="AC75" s="24"/>
      <c r="AD75" s="24"/>
      <c r="AE75" s="16"/>
      <c r="AF75" s="8"/>
    </row>
    <row r="76" spans="1:32" ht="5.15" customHeight="1" outlineLevel="1" x14ac:dyDescent="0.35">
      <c r="A76" s="6"/>
      <c r="B76" s="96"/>
      <c r="C76" s="12" t="s">
        <v>112</v>
      </c>
      <c r="D76" s="17"/>
      <c r="E76" s="17"/>
      <c r="F76" s="17"/>
      <c r="G76" s="23"/>
      <c r="H76" s="23"/>
      <c r="I76" s="23"/>
      <c r="J76" s="85"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808</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877</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809</v>
      </c>
      <c r="H81" s="92"/>
      <c r="I81" s="92"/>
      <c r="J81" s="99">
        <v>7.0000000000000001E-3</v>
      </c>
      <c r="K81" s="92" t="s">
        <v>1003</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116</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117</v>
      </c>
      <c r="AE86" s="41" t="s">
        <v>118</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1109</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1110</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365</v>
      </c>
      <c r="K98" s="23" t="s">
        <v>366</v>
      </c>
      <c r="L98" s="23" t="s">
        <v>368</v>
      </c>
      <c r="M98" s="23" t="s">
        <v>369</v>
      </c>
      <c r="N98" s="23" t="s">
        <v>370</v>
      </c>
      <c r="O98" s="23" t="s">
        <v>371</v>
      </c>
      <c r="P98" s="23" t="s">
        <v>875</v>
      </c>
      <c r="Q98" s="23" t="s">
        <v>876</v>
      </c>
      <c r="R98" s="23" t="s">
        <v>1116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112</v>
      </c>
      <c r="D99" s="17"/>
      <c r="E99" s="17"/>
      <c r="F99" s="17"/>
      <c r="G99" s="23"/>
      <c r="H99" s="23"/>
      <c r="I99" s="23"/>
      <c r="J99" s="85"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1111</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116</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957</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958</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367</v>
      </c>
      <c r="J117" s="100" t="s">
        <v>960</v>
      </c>
      <c r="K117" s="100"/>
      <c r="L117" s="100"/>
      <c r="M117" s="100"/>
      <c r="N117" s="100"/>
      <c r="O117" s="100"/>
      <c r="P117" s="100"/>
      <c r="Q117" s="100"/>
      <c r="R117" s="100"/>
      <c r="S117" s="23"/>
      <c r="T117" s="100" t="s">
        <v>1120</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447</v>
      </c>
      <c r="I118" s="23" t="s">
        <v>38</v>
      </c>
      <c r="J118" s="23" t="s">
        <v>365</v>
      </c>
      <c r="K118" s="23" t="s">
        <v>366</v>
      </c>
      <c r="L118" s="23" t="s">
        <v>368</v>
      </c>
      <c r="M118" s="23" t="s">
        <v>369</v>
      </c>
      <c r="N118" s="23" t="s">
        <v>370</v>
      </c>
      <c r="O118" s="23" t="s">
        <v>371</v>
      </c>
      <c r="P118" s="23" t="s">
        <v>875</v>
      </c>
      <c r="Q118" s="23" t="s">
        <v>876</v>
      </c>
      <c r="R118" s="23" t="s">
        <v>1116</v>
      </c>
      <c r="S118" s="23"/>
      <c r="T118" s="23" t="s">
        <v>372</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810</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387</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782</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783</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784</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785</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786</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787</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788</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789</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151</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152</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112</v>
      </c>
      <c r="D146" s="17"/>
      <c r="E146" s="17"/>
      <c r="F146" s="17"/>
      <c r="G146" s="23"/>
      <c r="H146" s="23"/>
      <c r="I146" s="23"/>
      <c r="J146" s="85"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155</v>
      </c>
      <c r="I148" s="87"/>
      <c r="J148" s="717">
        <v>43549</v>
      </c>
      <c r="K148" s="717">
        <v>43570</v>
      </c>
      <c r="L148" s="717">
        <v>43570</v>
      </c>
      <c r="M148" s="717">
        <v>43570</v>
      </c>
      <c r="N148" s="717">
        <v>43570</v>
      </c>
      <c r="O148" s="717">
        <v>43570</v>
      </c>
      <c r="P148" s="717">
        <v>43570</v>
      </c>
      <c r="Q148" s="717">
        <v>43570</v>
      </c>
      <c r="R148" s="717">
        <v>43570</v>
      </c>
      <c r="S148" s="717">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1046</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7">
        <v>43554</v>
      </c>
      <c r="K150" s="717">
        <v>43580</v>
      </c>
      <c r="L150" s="717">
        <v>43580</v>
      </c>
      <c r="M150" s="717">
        <v>43580</v>
      </c>
      <c r="N150" s="717">
        <v>43610</v>
      </c>
      <c r="O150" s="717">
        <v>43580</v>
      </c>
      <c r="P150" s="717">
        <v>43580</v>
      </c>
      <c r="Q150" s="717">
        <v>43580</v>
      </c>
      <c r="R150" s="717">
        <v>43580</v>
      </c>
      <c r="S150" s="717">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1046</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265</v>
      </c>
      <c r="I152" s="87"/>
      <c r="J152" s="717">
        <v>43570</v>
      </c>
      <c r="K152" s="717">
        <v>43615</v>
      </c>
      <c r="L152" s="717">
        <v>43615</v>
      </c>
      <c r="M152" s="717">
        <v>43615</v>
      </c>
      <c r="N152" s="717">
        <v>43615</v>
      </c>
      <c r="O152" s="717">
        <v>43615</v>
      </c>
      <c r="P152" s="717">
        <v>43615</v>
      </c>
      <c r="Q152" s="717">
        <v>43615</v>
      </c>
      <c r="R152" s="717">
        <v>43615</v>
      </c>
      <c r="S152" s="717">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1046</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157</v>
      </c>
      <c r="I154" s="87"/>
      <c r="J154" s="717">
        <v>43600</v>
      </c>
      <c r="K154" s="717">
        <v>43658</v>
      </c>
      <c r="L154" s="717">
        <v>43658</v>
      </c>
      <c r="M154" s="717">
        <v>43658</v>
      </c>
      <c r="N154" s="717">
        <v>43658</v>
      </c>
      <c r="O154" s="717">
        <v>43658</v>
      </c>
      <c r="P154" s="717">
        <v>43658</v>
      </c>
      <c r="Q154" s="717">
        <v>43658</v>
      </c>
      <c r="R154" s="717">
        <v>43658</v>
      </c>
      <c r="S154" s="717">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1046</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320</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321</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259</v>
      </c>
      <c r="I162" s="123"/>
      <c r="J162" s="123"/>
      <c r="K162" s="123"/>
      <c r="L162" s="124" t="s">
        <v>367</v>
      </c>
      <c r="M162" s="125" t="s">
        <v>161</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365</v>
      </c>
      <c r="N163" s="127" t="s">
        <v>366</v>
      </c>
      <c r="O163" s="127" t="s">
        <v>368</v>
      </c>
      <c r="P163" s="127" t="s">
        <v>369</v>
      </c>
      <c r="Q163" s="127" t="s">
        <v>370</v>
      </c>
      <c r="R163" s="127" t="s">
        <v>371</v>
      </c>
      <c r="S163" s="127" t="s">
        <v>875</v>
      </c>
      <c r="T163" s="127" t="s">
        <v>876</v>
      </c>
      <c r="U163" s="127" t="s">
        <v>1116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162</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164</v>
      </c>
      <c r="I166" s="92"/>
      <c r="J166" s="92"/>
      <c r="K166" s="92"/>
      <c r="L166" s="97">
        <v>1</v>
      </c>
      <c r="M166" s="87"/>
      <c r="N166" s="87"/>
      <c r="O166" s="87"/>
      <c r="P166" s="87"/>
      <c r="Q166" s="87"/>
      <c r="R166" s="87"/>
      <c r="S166" s="87"/>
      <c r="T166" s="87"/>
      <c r="U166" s="130" t="s">
        <v>165</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266</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116</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109</v>
      </c>
      <c r="AE173" s="11"/>
      <c r="AF173" s="8"/>
    </row>
    <row r="174" spans="1:62" ht="13.4" customHeight="1" outlineLevel="1" collapsed="1" x14ac:dyDescent="0.35">
      <c r="A174" s="6"/>
      <c r="B174" s="96"/>
      <c r="C174" s="12"/>
      <c r="D174" s="12">
        <v>0</v>
      </c>
      <c r="E174" s="12" t="s">
        <v>1</v>
      </c>
      <c r="F174" s="70"/>
      <c r="G174" s="71" t="s">
        <v>959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961</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143</v>
      </c>
      <c r="I181" s="116" t="s">
        <v>144</v>
      </c>
      <c r="J181" s="116" t="s">
        <v>145</v>
      </c>
      <c r="K181" s="116" t="s">
        <v>146</v>
      </c>
      <c r="L181" s="116" t="s">
        <v>147</v>
      </c>
      <c r="M181" s="116" t="s">
        <v>324</v>
      </c>
      <c r="N181" s="116" t="s">
        <v>148</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149</v>
      </c>
      <c r="I182" s="118" t="s">
        <v>149</v>
      </c>
      <c r="J182" s="118" t="s">
        <v>149</v>
      </c>
      <c r="K182" s="118" t="s">
        <v>149</v>
      </c>
      <c r="L182" s="118" t="s">
        <v>1152</v>
      </c>
      <c r="M182" s="118" t="s">
        <v>1153</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149</v>
      </c>
      <c r="I183" s="118" t="s">
        <v>149</v>
      </c>
      <c r="J183" s="118" t="s">
        <v>149</v>
      </c>
      <c r="K183" s="118" t="s">
        <v>149</v>
      </c>
      <c r="L183" s="118" t="s">
        <v>1154</v>
      </c>
      <c r="M183" s="118" t="s">
        <v>1153</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149</v>
      </c>
      <c r="I184" s="118" t="s">
        <v>149</v>
      </c>
      <c r="J184" s="118" t="s">
        <v>149</v>
      </c>
      <c r="K184" s="118" t="s">
        <v>1155</v>
      </c>
      <c r="L184" s="118" t="s">
        <v>76</v>
      </c>
      <c r="M184" s="118" t="s">
        <v>1153</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149</v>
      </c>
      <c r="I185" s="118" t="s">
        <v>149</v>
      </c>
      <c r="J185" s="118" t="s">
        <v>149</v>
      </c>
      <c r="K185" s="118" t="s">
        <v>1155</v>
      </c>
      <c r="L185" s="118" t="s">
        <v>77</v>
      </c>
      <c r="M185" s="118" t="s">
        <v>1153</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149</v>
      </c>
      <c r="I186" s="118" t="s">
        <v>149</v>
      </c>
      <c r="J186" s="118" t="s">
        <v>149</v>
      </c>
      <c r="K186" s="118" t="s">
        <v>1155</v>
      </c>
      <c r="L186" s="118" t="s">
        <v>78</v>
      </c>
      <c r="M186" s="118" t="s">
        <v>1153</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149</v>
      </c>
      <c r="I187" s="118" t="s">
        <v>149</v>
      </c>
      <c r="J187" s="118" t="s">
        <v>149</v>
      </c>
      <c r="K187" s="118" t="s">
        <v>1155</v>
      </c>
      <c r="L187" s="118" t="s">
        <v>150</v>
      </c>
      <c r="M187" s="118" t="s">
        <v>1153</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149</v>
      </c>
      <c r="I188" s="118" t="s">
        <v>149</v>
      </c>
      <c r="J188" s="118" t="s">
        <v>149</v>
      </c>
      <c r="K188" s="118" t="s">
        <v>225</v>
      </c>
      <c r="L188" s="118" t="s">
        <v>76</v>
      </c>
      <c r="M188" s="118" t="s">
        <v>1153</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149</v>
      </c>
      <c r="I189" s="118" t="s">
        <v>149</v>
      </c>
      <c r="J189" s="118" t="s">
        <v>149</v>
      </c>
      <c r="K189" s="118" t="s">
        <v>225</v>
      </c>
      <c r="L189" s="118" t="s">
        <v>77</v>
      </c>
      <c r="M189" s="118" t="s">
        <v>1153</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149</v>
      </c>
      <c r="I190" s="118" t="s">
        <v>149</v>
      </c>
      <c r="J190" s="118" t="s">
        <v>149</v>
      </c>
      <c r="K190" s="118" t="s">
        <v>225</v>
      </c>
      <c r="L190" s="118" t="s">
        <v>78</v>
      </c>
      <c r="M190" s="118" t="s">
        <v>1153</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149</v>
      </c>
      <c r="I191" s="118" t="s">
        <v>149</v>
      </c>
      <c r="J191" s="118" t="s">
        <v>149</v>
      </c>
      <c r="K191" s="118" t="s">
        <v>225</v>
      </c>
      <c r="L191" s="118" t="s">
        <v>150</v>
      </c>
      <c r="M191" s="118" t="s">
        <v>1153</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116</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117</v>
      </c>
      <c r="AE193" s="41" t="s">
        <v>118</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1213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1212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373</v>
      </c>
      <c r="K205" s="23" t="s">
        <v>57</v>
      </c>
      <c r="L205" s="23" t="s">
        <v>58</v>
      </c>
      <c r="M205" s="23" t="s">
        <v>59</v>
      </c>
      <c r="N205" s="23" t="s">
        <v>60</v>
      </c>
      <c r="O205" s="23" t="s">
        <v>872</v>
      </c>
      <c r="P205" s="23" t="s">
        <v>873</v>
      </c>
      <c r="Q205" s="23" t="s">
        <v>874</v>
      </c>
      <c r="R205" s="23" t="s">
        <v>1115</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810</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387</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782</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783</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784</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785</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786</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787</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788</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789</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322</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447</v>
      </c>
      <c r="J230" s="23" t="s">
        <v>743</v>
      </c>
      <c r="K230" s="100" t="s">
        <v>167</v>
      </c>
      <c r="L230" s="100"/>
      <c r="M230" s="23"/>
      <c r="N230" s="23"/>
      <c r="O230" s="23"/>
      <c r="P230" s="23"/>
      <c r="Q230" s="23"/>
      <c r="R230" s="23"/>
      <c r="S230" s="23"/>
      <c r="T230" s="23"/>
      <c r="U230" s="23"/>
      <c r="V230" s="100" t="s">
        <v>168</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365</v>
      </c>
      <c r="L231" s="23" t="s">
        <v>366</v>
      </c>
      <c r="M231" s="23" t="s">
        <v>368</v>
      </c>
      <c r="N231" s="23" t="s">
        <v>369</v>
      </c>
      <c r="O231" s="23" t="s">
        <v>370</v>
      </c>
      <c r="P231" s="23" t="s">
        <v>371</v>
      </c>
      <c r="Q231" s="23" t="s">
        <v>875</v>
      </c>
      <c r="R231" s="23" t="s">
        <v>876</v>
      </c>
      <c r="S231" s="23" t="s">
        <v>1116</v>
      </c>
      <c r="T231" s="23"/>
      <c r="U231" s="23"/>
      <c r="V231" s="23" t="s">
        <v>365</v>
      </c>
      <c r="W231" s="23" t="s">
        <v>366</v>
      </c>
      <c r="X231" s="23" t="s">
        <v>368</v>
      </c>
      <c r="Y231" s="23" t="s">
        <v>369</v>
      </c>
      <c r="Z231" s="23" t="s">
        <v>370</v>
      </c>
      <c r="AA231" s="23" t="s">
        <v>371</v>
      </c>
      <c r="AB231" s="23" t="s">
        <v>875</v>
      </c>
      <c r="AC231" s="23" t="s">
        <v>876</v>
      </c>
      <c r="AD231" s="23" t="s">
        <v>1116</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810</v>
      </c>
      <c r="J232" s="102" t="s">
        <v>374</v>
      </c>
      <c r="K232" s="135">
        <v>300</v>
      </c>
      <c r="L232" s="135">
        <v>300</v>
      </c>
      <c r="M232" s="135">
        <v>300</v>
      </c>
      <c r="N232" s="135">
        <v>0</v>
      </c>
      <c r="O232" s="135">
        <v>0</v>
      </c>
      <c r="P232" s="135">
        <v>0</v>
      </c>
      <c r="Q232" s="135">
        <v>0</v>
      </c>
      <c r="R232" s="135">
        <v>0</v>
      </c>
      <c r="S232" s="135">
        <v>0</v>
      </c>
      <c r="T232" s="87"/>
      <c r="U232" s="102" t="s">
        <v>372</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375</v>
      </c>
      <c r="K233" s="135">
        <v>300</v>
      </c>
      <c r="L233" s="135">
        <v>300</v>
      </c>
      <c r="M233" s="135">
        <v>300</v>
      </c>
      <c r="N233" s="135">
        <v>0</v>
      </c>
      <c r="O233" s="135">
        <v>0</v>
      </c>
      <c r="P233" s="135">
        <v>0</v>
      </c>
      <c r="Q233" s="135">
        <v>0</v>
      </c>
      <c r="R233" s="135">
        <v>0</v>
      </c>
      <c r="S233" s="135">
        <v>0</v>
      </c>
      <c r="T233" s="87"/>
      <c r="U233" s="102" t="s">
        <v>132</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376</v>
      </c>
      <c r="K234" s="135">
        <v>719.48225650216671</v>
      </c>
      <c r="L234" s="135">
        <v>719.48225650216671</v>
      </c>
      <c r="M234" s="135">
        <v>719.48225650216671</v>
      </c>
      <c r="N234" s="135">
        <v>0</v>
      </c>
      <c r="O234" s="135">
        <v>0</v>
      </c>
      <c r="P234" s="135">
        <v>0</v>
      </c>
      <c r="Q234" s="135">
        <v>0</v>
      </c>
      <c r="R234" s="135">
        <v>0</v>
      </c>
      <c r="S234" s="135">
        <v>0</v>
      </c>
      <c r="T234" s="87"/>
      <c r="U234" s="102" t="s">
        <v>133</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377</v>
      </c>
      <c r="K235" s="135">
        <v>1081.1486028111074</v>
      </c>
      <c r="L235" s="135">
        <v>1081.1486028111074</v>
      </c>
      <c r="M235" s="135">
        <v>1081.1486028111074</v>
      </c>
      <c r="N235" s="135">
        <v>0</v>
      </c>
      <c r="O235" s="135">
        <v>0</v>
      </c>
      <c r="P235" s="135">
        <v>0</v>
      </c>
      <c r="Q235" s="135">
        <v>0</v>
      </c>
      <c r="R235" s="135">
        <v>0</v>
      </c>
      <c r="S235" s="135">
        <v>0</v>
      </c>
      <c r="T235" s="87"/>
      <c r="U235" s="102" t="s">
        <v>134</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378</v>
      </c>
      <c r="K236" s="135">
        <v>1168.4340728896682</v>
      </c>
      <c r="L236" s="135">
        <v>1168.4340728896682</v>
      </c>
      <c r="M236" s="135">
        <v>1168.4340728896682</v>
      </c>
      <c r="N236" s="135">
        <v>0</v>
      </c>
      <c r="O236" s="135">
        <v>0</v>
      </c>
      <c r="P236" s="135">
        <v>0</v>
      </c>
      <c r="Q236" s="135">
        <v>0</v>
      </c>
      <c r="R236" s="135">
        <v>0</v>
      </c>
      <c r="S236" s="135">
        <v>0</v>
      </c>
      <c r="T236" s="87"/>
      <c r="U236" s="102" t="s">
        <v>135</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379</v>
      </c>
      <c r="K237" s="135">
        <v>1302.4224785415458</v>
      </c>
      <c r="L237" s="135">
        <v>1302.4224785415458</v>
      </c>
      <c r="M237" s="135">
        <v>1302.4224785415458</v>
      </c>
      <c r="N237" s="135">
        <v>0</v>
      </c>
      <c r="O237" s="135">
        <v>0</v>
      </c>
      <c r="P237" s="135">
        <v>0</v>
      </c>
      <c r="Q237" s="135">
        <v>0</v>
      </c>
      <c r="R237" s="135">
        <v>0</v>
      </c>
      <c r="S237" s="135">
        <v>0</v>
      </c>
      <c r="T237" s="87"/>
      <c r="U237" s="102" t="s">
        <v>136</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380</v>
      </c>
      <c r="K238" s="135">
        <v>1569.0196171525936</v>
      </c>
      <c r="L238" s="135">
        <v>1569.0196171525936</v>
      </c>
      <c r="M238" s="135">
        <v>1569.0196171525936</v>
      </c>
      <c r="N238" s="135">
        <v>0</v>
      </c>
      <c r="O238" s="135">
        <v>0</v>
      </c>
      <c r="P238" s="135">
        <v>0</v>
      </c>
      <c r="Q238" s="135">
        <v>0</v>
      </c>
      <c r="R238" s="135">
        <v>0</v>
      </c>
      <c r="S238" s="135">
        <v>0</v>
      </c>
      <c r="T238" s="87"/>
      <c r="U238" s="102" t="s">
        <v>137</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381</v>
      </c>
      <c r="K239" s="135">
        <v>100</v>
      </c>
      <c r="L239" s="135">
        <v>100</v>
      </c>
      <c r="M239" s="135">
        <v>100</v>
      </c>
      <c r="N239" s="135">
        <v>0</v>
      </c>
      <c r="O239" s="135">
        <v>0</v>
      </c>
      <c r="P239" s="135">
        <v>0</v>
      </c>
      <c r="Q239" s="135">
        <v>0</v>
      </c>
      <c r="R239" s="135">
        <v>0</v>
      </c>
      <c r="S239" s="135">
        <v>0</v>
      </c>
      <c r="T239" s="87"/>
      <c r="U239" s="102" t="s">
        <v>138</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382</v>
      </c>
      <c r="K240" s="135">
        <v>100</v>
      </c>
      <c r="L240" s="135">
        <v>100</v>
      </c>
      <c r="M240" s="135">
        <v>100</v>
      </c>
      <c r="N240" s="135">
        <v>0</v>
      </c>
      <c r="O240" s="135">
        <v>0</v>
      </c>
      <c r="P240" s="135">
        <v>0</v>
      </c>
      <c r="Q240" s="135">
        <v>0</v>
      </c>
      <c r="R240" s="135">
        <v>0</v>
      </c>
      <c r="S240" s="135">
        <v>0</v>
      </c>
      <c r="T240" s="87"/>
      <c r="U240" s="102" t="s">
        <v>139</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383</v>
      </c>
      <c r="K241" s="135">
        <v>100</v>
      </c>
      <c r="L241" s="135">
        <v>100</v>
      </c>
      <c r="M241" s="135">
        <v>100</v>
      </c>
      <c r="N241" s="135">
        <v>0</v>
      </c>
      <c r="O241" s="135">
        <v>0</v>
      </c>
      <c r="P241" s="135">
        <v>0</v>
      </c>
      <c r="Q241" s="135">
        <v>0</v>
      </c>
      <c r="R241" s="135">
        <v>0</v>
      </c>
      <c r="S241" s="135">
        <v>0</v>
      </c>
      <c r="T241" s="87"/>
      <c r="U241" s="102" t="s">
        <v>140</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387</v>
      </c>
      <c r="J242" s="102" t="s">
        <v>374</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372</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375</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132</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376</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133</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377</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134</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378</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135</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379</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136</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380</v>
      </c>
      <c r="K248" s="245">
        <f t="shared" si="6"/>
        <v>80</v>
      </c>
      <c r="L248" s="245">
        <f t="shared" si="6"/>
        <v>80</v>
      </c>
      <c r="M248" s="245">
        <f t="shared" si="6"/>
        <v>80</v>
      </c>
      <c r="N248" s="245">
        <f t="shared" si="6"/>
        <v>80</v>
      </c>
      <c r="O248" s="135">
        <v>80</v>
      </c>
      <c r="P248" s="135">
        <v>0</v>
      </c>
      <c r="Q248" s="135">
        <v>0</v>
      </c>
      <c r="R248" s="135">
        <v>0</v>
      </c>
      <c r="S248" s="135">
        <v>0</v>
      </c>
      <c r="T248" s="87"/>
      <c r="U248" s="102" t="s">
        <v>137</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381</v>
      </c>
      <c r="K249" s="245">
        <f t="shared" si="6"/>
        <v>80</v>
      </c>
      <c r="L249" s="245">
        <f t="shared" si="6"/>
        <v>80</v>
      </c>
      <c r="M249" s="245">
        <f t="shared" si="6"/>
        <v>80</v>
      </c>
      <c r="N249" s="245">
        <f t="shared" si="6"/>
        <v>80</v>
      </c>
      <c r="O249" s="135">
        <v>80</v>
      </c>
      <c r="P249" s="135">
        <v>0</v>
      </c>
      <c r="Q249" s="135">
        <v>0</v>
      </c>
      <c r="R249" s="135">
        <v>0</v>
      </c>
      <c r="S249" s="135">
        <v>0</v>
      </c>
      <c r="T249" s="87"/>
      <c r="U249" s="102" t="s">
        <v>138</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382</v>
      </c>
      <c r="K250" s="245">
        <f t="shared" si="6"/>
        <v>80</v>
      </c>
      <c r="L250" s="245">
        <f t="shared" si="6"/>
        <v>80</v>
      </c>
      <c r="M250" s="245">
        <f t="shared" si="6"/>
        <v>80</v>
      </c>
      <c r="N250" s="245">
        <f t="shared" si="6"/>
        <v>80</v>
      </c>
      <c r="O250" s="135">
        <v>80</v>
      </c>
      <c r="P250" s="135">
        <v>0</v>
      </c>
      <c r="Q250" s="135">
        <v>0</v>
      </c>
      <c r="R250" s="135">
        <v>0</v>
      </c>
      <c r="S250" s="135">
        <v>0</v>
      </c>
      <c r="T250" s="87"/>
      <c r="U250" s="102" t="s">
        <v>139</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383</v>
      </c>
      <c r="K251" s="245">
        <f t="shared" si="6"/>
        <v>80</v>
      </c>
      <c r="L251" s="245">
        <f t="shared" si="6"/>
        <v>80</v>
      </c>
      <c r="M251" s="245">
        <f t="shared" si="6"/>
        <v>80</v>
      </c>
      <c r="N251" s="245">
        <f t="shared" si="6"/>
        <v>80</v>
      </c>
      <c r="O251" s="135">
        <v>80</v>
      </c>
      <c r="P251" s="135">
        <v>0</v>
      </c>
      <c r="Q251" s="135">
        <v>0</v>
      </c>
      <c r="R251" s="135">
        <v>0</v>
      </c>
      <c r="S251" s="135">
        <v>0</v>
      </c>
      <c r="T251" s="87"/>
      <c r="U251" s="102" t="s">
        <v>140</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782</v>
      </c>
      <c r="J252" s="102" t="s">
        <v>374</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372</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375</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132</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376</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133</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377</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134</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378</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135</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379</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136</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380</v>
      </c>
      <c r="K258" s="245">
        <f t="shared" si="6"/>
        <v>80</v>
      </c>
      <c r="L258" s="245">
        <f t="shared" si="6"/>
        <v>80</v>
      </c>
      <c r="M258" s="245">
        <f t="shared" si="6"/>
        <v>80</v>
      </c>
      <c r="N258" s="245">
        <f t="shared" si="6"/>
        <v>80</v>
      </c>
      <c r="O258" s="135">
        <v>80</v>
      </c>
      <c r="P258" s="135">
        <v>0</v>
      </c>
      <c r="Q258" s="135">
        <v>0</v>
      </c>
      <c r="R258" s="135">
        <v>0</v>
      </c>
      <c r="S258" s="135">
        <v>0</v>
      </c>
      <c r="T258" s="87"/>
      <c r="U258" s="102" t="s">
        <v>137</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381</v>
      </c>
      <c r="K259" s="245">
        <f t="shared" si="6"/>
        <v>80</v>
      </c>
      <c r="L259" s="245">
        <f t="shared" si="6"/>
        <v>80</v>
      </c>
      <c r="M259" s="245">
        <f t="shared" si="6"/>
        <v>80</v>
      </c>
      <c r="N259" s="245">
        <f t="shared" si="6"/>
        <v>80</v>
      </c>
      <c r="O259" s="135">
        <v>80</v>
      </c>
      <c r="P259" s="135">
        <v>0</v>
      </c>
      <c r="Q259" s="135">
        <v>0</v>
      </c>
      <c r="R259" s="135">
        <v>0</v>
      </c>
      <c r="S259" s="135">
        <v>0</v>
      </c>
      <c r="T259" s="87"/>
      <c r="U259" s="102" t="s">
        <v>138</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382</v>
      </c>
      <c r="K260" s="245">
        <f t="shared" si="6"/>
        <v>80</v>
      </c>
      <c r="L260" s="245">
        <f t="shared" si="6"/>
        <v>80</v>
      </c>
      <c r="M260" s="245">
        <f t="shared" si="6"/>
        <v>80</v>
      </c>
      <c r="N260" s="245">
        <f t="shared" si="6"/>
        <v>80</v>
      </c>
      <c r="O260" s="135">
        <v>80</v>
      </c>
      <c r="P260" s="135">
        <v>0</v>
      </c>
      <c r="Q260" s="135">
        <v>0</v>
      </c>
      <c r="R260" s="135">
        <v>0</v>
      </c>
      <c r="S260" s="135">
        <v>0</v>
      </c>
      <c r="T260" s="87"/>
      <c r="U260" s="102" t="s">
        <v>139</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383</v>
      </c>
      <c r="K261" s="245">
        <f t="shared" si="6"/>
        <v>80</v>
      </c>
      <c r="L261" s="245">
        <f t="shared" si="6"/>
        <v>80</v>
      </c>
      <c r="M261" s="245">
        <f t="shared" si="6"/>
        <v>80</v>
      </c>
      <c r="N261" s="245">
        <f t="shared" si="6"/>
        <v>80</v>
      </c>
      <c r="O261" s="135">
        <v>80</v>
      </c>
      <c r="P261" s="135">
        <v>0</v>
      </c>
      <c r="Q261" s="135">
        <v>0</v>
      </c>
      <c r="R261" s="135">
        <v>0</v>
      </c>
      <c r="S261" s="135">
        <v>0</v>
      </c>
      <c r="T261" s="87"/>
      <c r="U261" s="102" t="s">
        <v>140</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783</v>
      </c>
      <c r="J262" s="102" t="s">
        <v>374</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372</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375</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132</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376</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133</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377</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134</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378</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135</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379</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136</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380</v>
      </c>
      <c r="K268" s="245">
        <f t="shared" si="6"/>
        <v>80</v>
      </c>
      <c r="L268" s="245">
        <f t="shared" si="6"/>
        <v>80</v>
      </c>
      <c r="M268" s="245">
        <f t="shared" si="6"/>
        <v>80</v>
      </c>
      <c r="N268" s="245">
        <f t="shared" si="6"/>
        <v>80</v>
      </c>
      <c r="O268" s="135">
        <v>80</v>
      </c>
      <c r="P268" s="135">
        <v>0</v>
      </c>
      <c r="Q268" s="135">
        <v>0</v>
      </c>
      <c r="R268" s="135">
        <v>0</v>
      </c>
      <c r="S268" s="135">
        <v>0</v>
      </c>
      <c r="T268" s="87"/>
      <c r="U268" s="102" t="s">
        <v>137</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381</v>
      </c>
      <c r="K269" s="245">
        <f t="shared" si="6"/>
        <v>80</v>
      </c>
      <c r="L269" s="245">
        <f t="shared" si="6"/>
        <v>80</v>
      </c>
      <c r="M269" s="245">
        <f t="shared" si="6"/>
        <v>80</v>
      </c>
      <c r="N269" s="245">
        <f t="shared" si="6"/>
        <v>80</v>
      </c>
      <c r="O269" s="135">
        <v>80</v>
      </c>
      <c r="P269" s="135">
        <v>0</v>
      </c>
      <c r="Q269" s="135">
        <v>0</v>
      </c>
      <c r="R269" s="135">
        <v>0</v>
      </c>
      <c r="S269" s="135">
        <v>0</v>
      </c>
      <c r="T269" s="87"/>
      <c r="U269" s="102" t="s">
        <v>138</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382</v>
      </c>
      <c r="K270" s="245">
        <f t="shared" si="6"/>
        <v>80</v>
      </c>
      <c r="L270" s="245">
        <f t="shared" si="6"/>
        <v>80</v>
      </c>
      <c r="M270" s="245">
        <f t="shared" si="6"/>
        <v>80</v>
      </c>
      <c r="N270" s="245">
        <f t="shared" si="6"/>
        <v>80</v>
      </c>
      <c r="O270" s="135">
        <v>80</v>
      </c>
      <c r="P270" s="135">
        <v>0</v>
      </c>
      <c r="Q270" s="135">
        <v>0</v>
      </c>
      <c r="R270" s="135">
        <v>0</v>
      </c>
      <c r="S270" s="135">
        <v>0</v>
      </c>
      <c r="T270" s="87"/>
      <c r="U270" s="102" t="s">
        <v>139</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383</v>
      </c>
      <c r="K271" s="245">
        <f t="shared" si="6"/>
        <v>80</v>
      </c>
      <c r="L271" s="245">
        <f t="shared" si="6"/>
        <v>80</v>
      </c>
      <c r="M271" s="245">
        <f t="shared" si="6"/>
        <v>80</v>
      </c>
      <c r="N271" s="245">
        <f t="shared" si="6"/>
        <v>80</v>
      </c>
      <c r="O271" s="135">
        <v>80</v>
      </c>
      <c r="P271" s="135">
        <v>0</v>
      </c>
      <c r="Q271" s="135">
        <v>0</v>
      </c>
      <c r="R271" s="135">
        <v>0</v>
      </c>
      <c r="S271" s="135">
        <v>0</v>
      </c>
      <c r="T271" s="87"/>
      <c r="U271" s="102" t="s">
        <v>140</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784</v>
      </c>
      <c r="J272" s="102" t="s">
        <v>374</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372</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375</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132</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376</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133</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377</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134</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378</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135</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379</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136</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380</v>
      </c>
      <c r="K278" s="245">
        <f t="shared" si="11"/>
        <v>80</v>
      </c>
      <c r="L278" s="245">
        <f t="shared" si="11"/>
        <v>80</v>
      </c>
      <c r="M278" s="245">
        <f t="shared" si="11"/>
        <v>80</v>
      </c>
      <c r="N278" s="245">
        <f t="shared" si="11"/>
        <v>80</v>
      </c>
      <c r="O278" s="135">
        <v>80</v>
      </c>
      <c r="P278" s="135">
        <v>0</v>
      </c>
      <c r="Q278" s="135">
        <v>0</v>
      </c>
      <c r="R278" s="135">
        <v>0</v>
      </c>
      <c r="S278" s="135">
        <v>0</v>
      </c>
      <c r="T278" s="87"/>
      <c r="U278" s="102" t="s">
        <v>137</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381</v>
      </c>
      <c r="K279" s="245">
        <f t="shared" si="11"/>
        <v>80</v>
      </c>
      <c r="L279" s="245">
        <f t="shared" si="11"/>
        <v>80</v>
      </c>
      <c r="M279" s="245">
        <f t="shared" si="11"/>
        <v>80</v>
      </c>
      <c r="N279" s="245">
        <f t="shared" si="11"/>
        <v>80</v>
      </c>
      <c r="O279" s="135">
        <v>80</v>
      </c>
      <c r="P279" s="135">
        <v>0</v>
      </c>
      <c r="Q279" s="135">
        <v>0</v>
      </c>
      <c r="R279" s="135">
        <v>0</v>
      </c>
      <c r="S279" s="135">
        <v>0</v>
      </c>
      <c r="T279" s="87"/>
      <c r="U279" s="102" t="s">
        <v>138</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382</v>
      </c>
      <c r="K280" s="245">
        <f t="shared" si="11"/>
        <v>80</v>
      </c>
      <c r="L280" s="245">
        <f t="shared" si="11"/>
        <v>80</v>
      </c>
      <c r="M280" s="245">
        <f t="shared" si="11"/>
        <v>80</v>
      </c>
      <c r="N280" s="245">
        <f t="shared" si="11"/>
        <v>80</v>
      </c>
      <c r="O280" s="135">
        <v>80</v>
      </c>
      <c r="P280" s="135">
        <v>0</v>
      </c>
      <c r="Q280" s="135">
        <v>0</v>
      </c>
      <c r="R280" s="135">
        <v>0</v>
      </c>
      <c r="S280" s="135">
        <v>0</v>
      </c>
      <c r="T280" s="87"/>
      <c r="U280" s="102" t="s">
        <v>139</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383</v>
      </c>
      <c r="K281" s="245">
        <f t="shared" si="11"/>
        <v>80</v>
      </c>
      <c r="L281" s="245">
        <f t="shared" si="11"/>
        <v>80</v>
      </c>
      <c r="M281" s="245">
        <f t="shared" si="11"/>
        <v>80</v>
      </c>
      <c r="N281" s="245">
        <f t="shared" si="11"/>
        <v>80</v>
      </c>
      <c r="O281" s="135">
        <v>80</v>
      </c>
      <c r="P281" s="135">
        <v>0</v>
      </c>
      <c r="Q281" s="135">
        <v>0</v>
      </c>
      <c r="R281" s="135">
        <v>0</v>
      </c>
      <c r="S281" s="135">
        <v>0</v>
      </c>
      <c r="T281" s="87"/>
      <c r="U281" s="102" t="s">
        <v>140</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785</v>
      </c>
      <c r="J282" s="102" t="s">
        <v>374</v>
      </c>
      <c r="K282" s="245">
        <f t="shared" si="11"/>
        <v>80</v>
      </c>
      <c r="L282" s="245">
        <f t="shared" si="11"/>
        <v>80</v>
      </c>
      <c r="M282" s="245">
        <f t="shared" si="11"/>
        <v>80</v>
      </c>
      <c r="N282" s="245">
        <f t="shared" si="11"/>
        <v>80</v>
      </c>
      <c r="O282" s="135">
        <v>80</v>
      </c>
      <c r="P282" s="135">
        <v>0</v>
      </c>
      <c r="Q282" s="135">
        <v>0</v>
      </c>
      <c r="R282" s="135">
        <v>0</v>
      </c>
      <c r="S282" s="135">
        <v>0</v>
      </c>
      <c r="T282" s="87"/>
      <c r="U282" s="102" t="s">
        <v>372</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375</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132</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376</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133</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377</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134</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378</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135</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379</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136</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380</v>
      </c>
      <c r="K288" s="245">
        <f t="shared" si="11"/>
        <v>80</v>
      </c>
      <c r="L288" s="245">
        <f t="shared" si="11"/>
        <v>80</v>
      </c>
      <c r="M288" s="245">
        <f t="shared" si="11"/>
        <v>80</v>
      </c>
      <c r="N288" s="245">
        <f t="shared" si="11"/>
        <v>80</v>
      </c>
      <c r="O288" s="135">
        <v>80</v>
      </c>
      <c r="P288" s="135">
        <v>0</v>
      </c>
      <c r="Q288" s="135">
        <v>0</v>
      </c>
      <c r="R288" s="135">
        <v>0</v>
      </c>
      <c r="S288" s="135">
        <v>0</v>
      </c>
      <c r="T288" s="87"/>
      <c r="U288" s="102" t="s">
        <v>137</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381</v>
      </c>
      <c r="K289" s="245">
        <f t="shared" si="11"/>
        <v>80</v>
      </c>
      <c r="L289" s="245">
        <f t="shared" si="11"/>
        <v>80</v>
      </c>
      <c r="M289" s="245">
        <f t="shared" si="11"/>
        <v>80</v>
      </c>
      <c r="N289" s="245">
        <f t="shared" si="11"/>
        <v>80</v>
      </c>
      <c r="O289" s="135">
        <v>80</v>
      </c>
      <c r="P289" s="135">
        <v>0</v>
      </c>
      <c r="Q289" s="135">
        <v>0</v>
      </c>
      <c r="R289" s="135">
        <v>0</v>
      </c>
      <c r="S289" s="135">
        <v>0</v>
      </c>
      <c r="T289" s="87"/>
      <c r="U289" s="102" t="s">
        <v>138</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382</v>
      </c>
      <c r="K290" s="245">
        <f t="shared" si="11"/>
        <v>80</v>
      </c>
      <c r="L290" s="245">
        <f t="shared" si="11"/>
        <v>80</v>
      </c>
      <c r="M290" s="245">
        <f t="shared" si="11"/>
        <v>80</v>
      </c>
      <c r="N290" s="245">
        <f t="shared" si="11"/>
        <v>80</v>
      </c>
      <c r="O290" s="135">
        <v>80</v>
      </c>
      <c r="P290" s="135">
        <v>0</v>
      </c>
      <c r="Q290" s="135">
        <v>0</v>
      </c>
      <c r="R290" s="135">
        <v>0</v>
      </c>
      <c r="S290" s="135">
        <v>0</v>
      </c>
      <c r="T290" s="87"/>
      <c r="U290" s="102" t="s">
        <v>139</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383</v>
      </c>
      <c r="K291" s="245">
        <f t="shared" si="11"/>
        <v>80</v>
      </c>
      <c r="L291" s="245">
        <f t="shared" si="11"/>
        <v>80</v>
      </c>
      <c r="M291" s="245">
        <f t="shared" si="11"/>
        <v>80</v>
      </c>
      <c r="N291" s="245">
        <f t="shared" si="11"/>
        <v>80</v>
      </c>
      <c r="O291" s="135">
        <v>80</v>
      </c>
      <c r="P291" s="135">
        <v>0</v>
      </c>
      <c r="Q291" s="135">
        <v>0</v>
      </c>
      <c r="R291" s="135">
        <v>0</v>
      </c>
      <c r="S291" s="135">
        <v>0</v>
      </c>
      <c r="T291" s="87"/>
      <c r="U291" s="102" t="s">
        <v>140</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786</v>
      </c>
      <c r="J292" s="102" t="s">
        <v>374</v>
      </c>
      <c r="K292" s="245">
        <f t="shared" si="11"/>
        <v>80</v>
      </c>
      <c r="L292" s="245">
        <f t="shared" si="11"/>
        <v>80</v>
      </c>
      <c r="M292" s="245">
        <f t="shared" si="11"/>
        <v>80</v>
      </c>
      <c r="N292" s="245">
        <f t="shared" si="11"/>
        <v>80</v>
      </c>
      <c r="O292" s="135">
        <v>80</v>
      </c>
      <c r="P292" s="135">
        <v>0</v>
      </c>
      <c r="Q292" s="135">
        <v>0</v>
      </c>
      <c r="R292" s="135">
        <v>0</v>
      </c>
      <c r="S292" s="135">
        <v>0</v>
      </c>
      <c r="T292" s="87"/>
      <c r="U292" s="102" t="s">
        <v>372</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375</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132</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376</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133</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377</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134</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378</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135</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379</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136</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380</v>
      </c>
      <c r="K298" s="245">
        <f t="shared" si="11"/>
        <v>80</v>
      </c>
      <c r="L298" s="245">
        <f t="shared" si="11"/>
        <v>80</v>
      </c>
      <c r="M298" s="245">
        <f t="shared" si="11"/>
        <v>80</v>
      </c>
      <c r="N298" s="245">
        <f t="shared" si="11"/>
        <v>80</v>
      </c>
      <c r="O298" s="135">
        <v>80</v>
      </c>
      <c r="P298" s="135">
        <v>0</v>
      </c>
      <c r="Q298" s="135">
        <v>0</v>
      </c>
      <c r="R298" s="135">
        <v>0</v>
      </c>
      <c r="S298" s="135">
        <v>0</v>
      </c>
      <c r="T298" s="87"/>
      <c r="U298" s="102" t="s">
        <v>137</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381</v>
      </c>
      <c r="K299" s="245">
        <f t="shared" si="11"/>
        <v>80</v>
      </c>
      <c r="L299" s="245">
        <f t="shared" si="11"/>
        <v>80</v>
      </c>
      <c r="M299" s="245">
        <f t="shared" si="11"/>
        <v>80</v>
      </c>
      <c r="N299" s="245">
        <f t="shared" si="11"/>
        <v>80</v>
      </c>
      <c r="O299" s="135">
        <v>80</v>
      </c>
      <c r="P299" s="135">
        <v>0</v>
      </c>
      <c r="Q299" s="135">
        <v>0</v>
      </c>
      <c r="R299" s="135">
        <v>0</v>
      </c>
      <c r="S299" s="135">
        <v>0</v>
      </c>
      <c r="T299" s="87"/>
      <c r="U299" s="102" t="s">
        <v>138</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382</v>
      </c>
      <c r="K300" s="245">
        <f t="shared" si="11"/>
        <v>80</v>
      </c>
      <c r="L300" s="245">
        <f t="shared" si="11"/>
        <v>80</v>
      </c>
      <c r="M300" s="245">
        <f t="shared" si="11"/>
        <v>80</v>
      </c>
      <c r="N300" s="245">
        <f t="shared" si="11"/>
        <v>80</v>
      </c>
      <c r="O300" s="135">
        <v>80</v>
      </c>
      <c r="P300" s="135">
        <v>0</v>
      </c>
      <c r="Q300" s="135">
        <v>0</v>
      </c>
      <c r="R300" s="135">
        <v>0</v>
      </c>
      <c r="S300" s="135">
        <v>0</v>
      </c>
      <c r="T300" s="87"/>
      <c r="U300" s="102" t="s">
        <v>139</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383</v>
      </c>
      <c r="K301" s="245">
        <f t="shared" si="11"/>
        <v>80</v>
      </c>
      <c r="L301" s="245">
        <f t="shared" si="11"/>
        <v>80</v>
      </c>
      <c r="M301" s="245">
        <f t="shared" si="11"/>
        <v>80</v>
      </c>
      <c r="N301" s="245">
        <f t="shared" si="11"/>
        <v>80</v>
      </c>
      <c r="O301" s="135">
        <v>80</v>
      </c>
      <c r="P301" s="135">
        <v>0</v>
      </c>
      <c r="Q301" s="135">
        <v>0</v>
      </c>
      <c r="R301" s="135">
        <v>0</v>
      </c>
      <c r="S301" s="135">
        <v>0</v>
      </c>
      <c r="T301" s="87"/>
      <c r="U301" s="102" t="s">
        <v>140</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787</v>
      </c>
      <c r="J302" s="102" t="s">
        <v>374</v>
      </c>
      <c r="K302" s="245">
        <f t="shared" si="11"/>
        <v>80</v>
      </c>
      <c r="L302" s="245">
        <f t="shared" si="11"/>
        <v>80</v>
      </c>
      <c r="M302" s="245">
        <f t="shared" si="11"/>
        <v>80</v>
      </c>
      <c r="N302" s="245">
        <f t="shared" si="11"/>
        <v>80</v>
      </c>
      <c r="O302" s="135">
        <v>80</v>
      </c>
      <c r="P302" s="135">
        <v>0</v>
      </c>
      <c r="Q302" s="135">
        <v>0</v>
      </c>
      <c r="R302" s="135">
        <v>0</v>
      </c>
      <c r="S302" s="135">
        <v>0</v>
      </c>
      <c r="T302" s="87"/>
      <c r="U302" s="102" t="s">
        <v>372</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375</v>
      </c>
      <c r="K303" s="245">
        <f t="shared" si="11"/>
        <v>80</v>
      </c>
      <c r="L303" s="245">
        <f t="shared" si="11"/>
        <v>80</v>
      </c>
      <c r="M303" s="245">
        <f t="shared" si="11"/>
        <v>80</v>
      </c>
      <c r="N303" s="245">
        <f t="shared" si="11"/>
        <v>80</v>
      </c>
      <c r="O303" s="135">
        <v>80</v>
      </c>
      <c r="P303" s="135">
        <v>0</v>
      </c>
      <c r="Q303" s="135">
        <v>0</v>
      </c>
      <c r="R303" s="135">
        <v>0</v>
      </c>
      <c r="S303" s="135">
        <v>0</v>
      </c>
      <c r="T303" s="87"/>
      <c r="U303" s="102" t="s">
        <v>132</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376</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133</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377</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134</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378</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135</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379</v>
      </c>
      <c r="K307" s="245">
        <f t="shared" si="12"/>
        <v>468</v>
      </c>
      <c r="L307" s="245">
        <f t="shared" si="12"/>
        <v>468</v>
      </c>
      <c r="M307" s="245">
        <f t="shared" si="12"/>
        <v>468</v>
      </c>
      <c r="N307" s="245">
        <f t="shared" si="12"/>
        <v>468</v>
      </c>
      <c r="O307" s="135">
        <v>468</v>
      </c>
      <c r="P307" s="135">
        <v>0</v>
      </c>
      <c r="Q307" s="135">
        <v>0</v>
      </c>
      <c r="R307" s="135">
        <v>0</v>
      </c>
      <c r="S307" s="135">
        <v>0</v>
      </c>
      <c r="T307" s="87"/>
      <c r="U307" s="102" t="s">
        <v>136</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380</v>
      </c>
      <c r="K308" s="245">
        <f t="shared" si="12"/>
        <v>80</v>
      </c>
      <c r="L308" s="245">
        <f t="shared" si="12"/>
        <v>80</v>
      </c>
      <c r="M308" s="245">
        <f t="shared" si="12"/>
        <v>80</v>
      </c>
      <c r="N308" s="245">
        <f t="shared" si="12"/>
        <v>80</v>
      </c>
      <c r="O308" s="135">
        <v>80</v>
      </c>
      <c r="P308" s="135">
        <v>0</v>
      </c>
      <c r="Q308" s="135">
        <v>0</v>
      </c>
      <c r="R308" s="135">
        <v>0</v>
      </c>
      <c r="S308" s="135">
        <v>0</v>
      </c>
      <c r="T308" s="87"/>
      <c r="U308" s="102" t="s">
        <v>137</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381</v>
      </c>
      <c r="K309" s="245">
        <f t="shared" si="12"/>
        <v>80</v>
      </c>
      <c r="L309" s="245">
        <f t="shared" si="12"/>
        <v>80</v>
      </c>
      <c r="M309" s="245">
        <f t="shared" si="12"/>
        <v>80</v>
      </c>
      <c r="N309" s="245">
        <f t="shared" si="12"/>
        <v>80</v>
      </c>
      <c r="O309" s="135">
        <v>80</v>
      </c>
      <c r="P309" s="135">
        <v>0</v>
      </c>
      <c r="Q309" s="135">
        <v>0</v>
      </c>
      <c r="R309" s="135">
        <v>0</v>
      </c>
      <c r="S309" s="135">
        <v>0</v>
      </c>
      <c r="T309" s="87"/>
      <c r="U309" s="102" t="s">
        <v>138</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382</v>
      </c>
      <c r="K310" s="245">
        <f t="shared" si="12"/>
        <v>80</v>
      </c>
      <c r="L310" s="245">
        <f t="shared" si="12"/>
        <v>80</v>
      </c>
      <c r="M310" s="245">
        <f t="shared" si="12"/>
        <v>80</v>
      </c>
      <c r="N310" s="245">
        <f t="shared" si="12"/>
        <v>80</v>
      </c>
      <c r="O310" s="135">
        <v>80</v>
      </c>
      <c r="P310" s="135">
        <v>0</v>
      </c>
      <c r="Q310" s="135">
        <v>0</v>
      </c>
      <c r="R310" s="135">
        <v>0</v>
      </c>
      <c r="S310" s="135">
        <v>0</v>
      </c>
      <c r="T310" s="87"/>
      <c r="U310" s="102" t="s">
        <v>139</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383</v>
      </c>
      <c r="K311" s="245">
        <f t="shared" si="12"/>
        <v>80</v>
      </c>
      <c r="L311" s="245">
        <f t="shared" si="12"/>
        <v>80</v>
      </c>
      <c r="M311" s="245">
        <f t="shared" si="12"/>
        <v>80</v>
      </c>
      <c r="N311" s="245">
        <f t="shared" si="12"/>
        <v>80</v>
      </c>
      <c r="O311" s="135">
        <v>80</v>
      </c>
      <c r="P311" s="135">
        <v>0</v>
      </c>
      <c r="Q311" s="135">
        <v>0</v>
      </c>
      <c r="R311" s="135">
        <v>0</v>
      </c>
      <c r="S311" s="135">
        <v>0</v>
      </c>
      <c r="T311" s="87"/>
      <c r="U311" s="102" t="s">
        <v>140</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788</v>
      </c>
      <c r="J312" s="102" t="s">
        <v>374</v>
      </c>
      <c r="K312" s="245">
        <f t="shared" si="12"/>
        <v>80</v>
      </c>
      <c r="L312" s="245">
        <f t="shared" si="12"/>
        <v>80</v>
      </c>
      <c r="M312" s="245">
        <f t="shared" si="12"/>
        <v>80</v>
      </c>
      <c r="N312" s="245">
        <f t="shared" si="12"/>
        <v>80</v>
      </c>
      <c r="O312" s="135">
        <v>80</v>
      </c>
      <c r="P312" s="135">
        <v>0</v>
      </c>
      <c r="Q312" s="135">
        <v>0</v>
      </c>
      <c r="R312" s="135">
        <v>0</v>
      </c>
      <c r="S312" s="135">
        <v>0</v>
      </c>
      <c r="T312" s="87"/>
      <c r="U312" s="102" t="s">
        <v>372</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375</v>
      </c>
      <c r="K313" s="245">
        <f t="shared" si="12"/>
        <v>80</v>
      </c>
      <c r="L313" s="245">
        <f t="shared" si="12"/>
        <v>80</v>
      </c>
      <c r="M313" s="245">
        <f t="shared" si="12"/>
        <v>80</v>
      </c>
      <c r="N313" s="245">
        <f t="shared" si="12"/>
        <v>80</v>
      </c>
      <c r="O313" s="135">
        <v>80</v>
      </c>
      <c r="P313" s="135">
        <v>0</v>
      </c>
      <c r="Q313" s="135">
        <v>0</v>
      </c>
      <c r="R313" s="135">
        <v>0</v>
      </c>
      <c r="S313" s="135">
        <v>0</v>
      </c>
      <c r="T313" s="87"/>
      <c r="U313" s="102" t="s">
        <v>132</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376</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133</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377</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134</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378</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135</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379</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136</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380</v>
      </c>
      <c r="K318" s="245">
        <f t="shared" si="12"/>
        <v>80</v>
      </c>
      <c r="L318" s="245">
        <f t="shared" si="12"/>
        <v>80</v>
      </c>
      <c r="M318" s="245">
        <f t="shared" si="12"/>
        <v>80</v>
      </c>
      <c r="N318" s="245">
        <f t="shared" si="12"/>
        <v>80</v>
      </c>
      <c r="O318" s="135">
        <v>80</v>
      </c>
      <c r="P318" s="135">
        <v>0</v>
      </c>
      <c r="Q318" s="135">
        <v>0</v>
      </c>
      <c r="R318" s="135">
        <v>0</v>
      </c>
      <c r="S318" s="135">
        <v>0</v>
      </c>
      <c r="T318" s="87"/>
      <c r="U318" s="102" t="s">
        <v>137</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381</v>
      </c>
      <c r="K319" s="245">
        <f t="shared" si="12"/>
        <v>80</v>
      </c>
      <c r="L319" s="245">
        <f t="shared" si="12"/>
        <v>80</v>
      </c>
      <c r="M319" s="245">
        <f t="shared" si="12"/>
        <v>80</v>
      </c>
      <c r="N319" s="245">
        <f t="shared" si="12"/>
        <v>80</v>
      </c>
      <c r="O319" s="135">
        <v>80</v>
      </c>
      <c r="P319" s="135">
        <v>0</v>
      </c>
      <c r="Q319" s="135">
        <v>0</v>
      </c>
      <c r="R319" s="135">
        <v>0</v>
      </c>
      <c r="S319" s="135">
        <v>0</v>
      </c>
      <c r="T319" s="87"/>
      <c r="U319" s="102" t="s">
        <v>138</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382</v>
      </c>
      <c r="K320" s="245">
        <f t="shared" si="12"/>
        <v>80</v>
      </c>
      <c r="L320" s="245">
        <f t="shared" si="12"/>
        <v>80</v>
      </c>
      <c r="M320" s="245">
        <f t="shared" si="12"/>
        <v>80</v>
      </c>
      <c r="N320" s="245">
        <f t="shared" si="12"/>
        <v>80</v>
      </c>
      <c r="O320" s="135">
        <v>80</v>
      </c>
      <c r="P320" s="135">
        <v>0</v>
      </c>
      <c r="Q320" s="135">
        <v>0</v>
      </c>
      <c r="R320" s="135">
        <v>0</v>
      </c>
      <c r="S320" s="135">
        <v>0</v>
      </c>
      <c r="T320" s="87"/>
      <c r="U320" s="102" t="s">
        <v>139</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383</v>
      </c>
      <c r="K321" s="245">
        <f t="shared" si="12"/>
        <v>80</v>
      </c>
      <c r="L321" s="245">
        <f t="shared" si="12"/>
        <v>80</v>
      </c>
      <c r="M321" s="245">
        <f t="shared" si="12"/>
        <v>80</v>
      </c>
      <c r="N321" s="245">
        <f t="shared" si="12"/>
        <v>80</v>
      </c>
      <c r="O321" s="135">
        <v>80</v>
      </c>
      <c r="P321" s="135">
        <v>0</v>
      </c>
      <c r="Q321" s="135">
        <v>0</v>
      </c>
      <c r="R321" s="135">
        <v>0</v>
      </c>
      <c r="S321" s="135">
        <v>0</v>
      </c>
      <c r="T321" s="87"/>
      <c r="U321" s="102" t="s">
        <v>140</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789</v>
      </c>
      <c r="J322" s="102" t="s">
        <v>374</v>
      </c>
      <c r="K322" s="245">
        <f t="shared" si="12"/>
        <v>80</v>
      </c>
      <c r="L322" s="245">
        <f t="shared" si="12"/>
        <v>80</v>
      </c>
      <c r="M322" s="245">
        <f t="shared" si="12"/>
        <v>80</v>
      </c>
      <c r="N322" s="245">
        <f t="shared" si="12"/>
        <v>80</v>
      </c>
      <c r="O322" s="135">
        <v>80</v>
      </c>
      <c r="P322" s="135">
        <v>0</v>
      </c>
      <c r="Q322" s="135">
        <v>0</v>
      </c>
      <c r="R322" s="135">
        <v>0</v>
      </c>
      <c r="S322" s="135">
        <v>0</v>
      </c>
      <c r="T322" s="87"/>
      <c r="U322" s="102" t="s">
        <v>372</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375</v>
      </c>
      <c r="K323" s="245">
        <f t="shared" si="12"/>
        <v>80</v>
      </c>
      <c r="L323" s="245">
        <f t="shared" si="12"/>
        <v>80</v>
      </c>
      <c r="M323" s="245">
        <f t="shared" si="12"/>
        <v>80</v>
      </c>
      <c r="N323" s="245">
        <f t="shared" si="12"/>
        <v>80</v>
      </c>
      <c r="O323" s="135">
        <v>80</v>
      </c>
      <c r="P323" s="135">
        <v>0</v>
      </c>
      <c r="Q323" s="135">
        <v>0</v>
      </c>
      <c r="R323" s="135">
        <v>0</v>
      </c>
      <c r="S323" s="135">
        <v>0</v>
      </c>
      <c r="T323" s="87"/>
      <c r="U323" s="102" t="s">
        <v>132</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376</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133</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377</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134</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378</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135</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379</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136</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380</v>
      </c>
      <c r="K328" s="245">
        <f t="shared" si="12"/>
        <v>80</v>
      </c>
      <c r="L328" s="245">
        <f t="shared" si="12"/>
        <v>80</v>
      </c>
      <c r="M328" s="245">
        <f t="shared" si="12"/>
        <v>80</v>
      </c>
      <c r="N328" s="245">
        <f t="shared" si="12"/>
        <v>80</v>
      </c>
      <c r="O328" s="135">
        <v>80</v>
      </c>
      <c r="P328" s="135">
        <v>0</v>
      </c>
      <c r="Q328" s="135">
        <v>0</v>
      </c>
      <c r="R328" s="135">
        <v>0</v>
      </c>
      <c r="S328" s="135">
        <v>0</v>
      </c>
      <c r="T328" s="87"/>
      <c r="U328" s="102" t="s">
        <v>137</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381</v>
      </c>
      <c r="K329" s="245">
        <f t="shared" si="12"/>
        <v>80</v>
      </c>
      <c r="L329" s="245">
        <f t="shared" si="12"/>
        <v>80</v>
      </c>
      <c r="M329" s="245">
        <f t="shared" si="12"/>
        <v>80</v>
      </c>
      <c r="N329" s="245">
        <f t="shared" si="12"/>
        <v>80</v>
      </c>
      <c r="O329" s="135">
        <v>80</v>
      </c>
      <c r="P329" s="135">
        <v>0</v>
      </c>
      <c r="Q329" s="135">
        <v>0</v>
      </c>
      <c r="R329" s="135">
        <v>0</v>
      </c>
      <c r="S329" s="135">
        <v>0</v>
      </c>
      <c r="T329" s="87"/>
      <c r="U329" s="102" t="s">
        <v>138</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382</v>
      </c>
      <c r="K330" s="245">
        <f t="shared" si="12"/>
        <v>80</v>
      </c>
      <c r="L330" s="245">
        <f t="shared" si="12"/>
        <v>80</v>
      </c>
      <c r="M330" s="245">
        <f t="shared" si="12"/>
        <v>80</v>
      </c>
      <c r="N330" s="245">
        <f t="shared" si="12"/>
        <v>80</v>
      </c>
      <c r="O330" s="135">
        <v>80</v>
      </c>
      <c r="P330" s="135">
        <v>0</v>
      </c>
      <c r="Q330" s="135">
        <v>0</v>
      </c>
      <c r="R330" s="135">
        <v>0</v>
      </c>
      <c r="S330" s="135">
        <v>0</v>
      </c>
      <c r="T330" s="87"/>
      <c r="U330" s="102" t="s">
        <v>139</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383</v>
      </c>
      <c r="K331" s="245">
        <f t="shared" si="12"/>
        <v>80</v>
      </c>
      <c r="L331" s="245">
        <f t="shared" si="12"/>
        <v>80</v>
      </c>
      <c r="M331" s="245">
        <f t="shared" si="12"/>
        <v>80</v>
      </c>
      <c r="N331" s="245">
        <f t="shared" si="12"/>
        <v>80</v>
      </c>
      <c r="O331" s="135">
        <v>80</v>
      </c>
      <c r="P331" s="135">
        <v>0</v>
      </c>
      <c r="Q331" s="135">
        <v>0</v>
      </c>
      <c r="R331" s="135">
        <v>0</v>
      </c>
      <c r="S331" s="135">
        <v>0</v>
      </c>
      <c r="T331" s="87"/>
      <c r="U331" s="102" t="s">
        <v>140</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116</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118</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323</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447</v>
      </c>
      <c r="J344" s="23"/>
      <c r="K344" s="100" t="s">
        <v>169</v>
      </c>
      <c r="L344" s="100"/>
      <c r="M344" s="23"/>
      <c r="N344" s="23"/>
      <c r="O344" s="23"/>
      <c r="P344" s="23"/>
      <c r="Q344" s="23"/>
      <c r="R344" s="23"/>
      <c r="S344" s="23"/>
      <c r="T344" s="23"/>
      <c r="U344" s="23"/>
      <c r="V344" s="100" t="s">
        <v>170</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365</v>
      </c>
      <c r="L345" s="23" t="s">
        <v>366</v>
      </c>
      <c r="M345" s="23" t="s">
        <v>368</v>
      </c>
      <c r="N345" s="23" t="s">
        <v>369</v>
      </c>
      <c r="O345" s="23" t="s">
        <v>370</v>
      </c>
      <c r="P345" s="23" t="s">
        <v>371</v>
      </c>
      <c r="Q345" s="23" t="s">
        <v>875</v>
      </c>
      <c r="R345" s="23" t="s">
        <v>876</v>
      </c>
      <c r="S345" s="23" t="s">
        <v>1116</v>
      </c>
      <c r="T345" s="23"/>
      <c r="U345" s="23"/>
      <c r="V345" s="23" t="s">
        <v>365</v>
      </c>
      <c r="W345" s="23" t="s">
        <v>366</v>
      </c>
      <c r="X345" s="23" t="s">
        <v>368</v>
      </c>
      <c r="Y345" s="23" t="s">
        <v>369</v>
      </c>
      <c r="Z345" s="23" t="s">
        <v>370</v>
      </c>
      <c r="AA345" s="23" t="s">
        <v>371</v>
      </c>
      <c r="AB345" s="23" t="s">
        <v>875</v>
      </c>
      <c r="AC345" s="23" t="s">
        <v>876</v>
      </c>
      <c r="AD345" s="23" t="s">
        <v>1116</v>
      </c>
      <c r="AE345" s="23"/>
      <c r="AF345" s="843" t="s">
        <v>1124</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810</v>
      </c>
      <c r="J346" s="102" t="s">
        <v>372</v>
      </c>
      <c r="K346" s="135">
        <v>450</v>
      </c>
      <c r="L346" s="135">
        <v>450</v>
      </c>
      <c r="M346" s="135">
        <v>450</v>
      </c>
      <c r="N346" s="135">
        <v>0</v>
      </c>
      <c r="O346" s="135">
        <v>0</v>
      </c>
      <c r="P346" s="135">
        <v>0</v>
      </c>
      <c r="Q346" s="135">
        <v>0</v>
      </c>
      <c r="R346" s="135">
        <v>0</v>
      </c>
      <c r="S346" s="135">
        <v>0</v>
      </c>
      <c r="T346" s="87"/>
      <c r="U346" s="102" t="s">
        <v>372</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132</v>
      </c>
      <c r="K347" s="135">
        <v>450</v>
      </c>
      <c r="L347" s="135">
        <v>450</v>
      </c>
      <c r="M347" s="135">
        <v>450</v>
      </c>
      <c r="N347" s="135">
        <v>0</v>
      </c>
      <c r="O347" s="135">
        <v>0</v>
      </c>
      <c r="P347" s="135">
        <v>0</v>
      </c>
      <c r="Q347" s="135">
        <v>0</v>
      </c>
      <c r="R347" s="135">
        <v>0</v>
      </c>
      <c r="S347" s="135">
        <v>0</v>
      </c>
      <c r="T347" s="87"/>
      <c r="U347" s="102" t="s">
        <v>132</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133</v>
      </c>
      <c r="K348" s="135">
        <v>1079.22338475325</v>
      </c>
      <c r="L348" s="135">
        <v>1079.22338475325</v>
      </c>
      <c r="M348" s="135">
        <v>1079.22338475325</v>
      </c>
      <c r="N348" s="135">
        <v>0</v>
      </c>
      <c r="O348" s="135">
        <v>0</v>
      </c>
      <c r="P348" s="135">
        <v>0</v>
      </c>
      <c r="Q348" s="135">
        <v>0</v>
      </c>
      <c r="R348" s="135">
        <v>0</v>
      </c>
      <c r="S348" s="135">
        <v>0</v>
      </c>
      <c r="T348" s="87"/>
      <c r="U348" s="102" t="s">
        <v>133</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134</v>
      </c>
      <c r="K349" s="135">
        <v>2027.1536302708264</v>
      </c>
      <c r="L349" s="135">
        <v>2027.1536302708264</v>
      </c>
      <c r="M349" s="135">
        <v>2027.1536302708264</v>
      </c>
      <c r="N349" s="135">
        <v>0</v>
      </c>
      <c r="O349" s="135">
        <v>0</v>
      </c>
      <c r="P349" s="135">
        <v>0</v>
      </c>
      <c r="Q349" s="135">
        <v>0</v>
      </c>
      <c r="R349" s="135">
        <v>0</v>
      </c>
      <c r="S349" s="135">
        <v>0</v>
      </c>
      <c r="T349" s="87"/>
      <c r="U349" s="102" t="s">
        <v>134</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135</v>
      </c>
      <c r="K350" s="135">
        <v>2921.0851822241707</v>
      </c>
      <c r="L350" s="135">
        <v>2921.0851822241707</v>
      </c>
      <c r="M350" s="135">
        <v>2921.0851822241707</v>
      </c>
      <c r="N350" s="135">
        <v>0</v>
      </c>
      <c r="O350" s="135">
        <v>0</v>
      </c>
      <c r="P350" s="135">
        <v>0</v>
      </c>
      <c r="Q350" s="135">
        <v>0</v>
      </c>
      <c r="R350" s="135">
        <v>0</v>
      </c>
      <c r="S350" s="135">
        <v>0</v>
      </c>
      <c r="T350" s="87"/>
      <c r="U350" s="102" t="s">
        <v>135</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136</v>
      </c>
      <c r="K351" s="135">
        <v>3907.2674356246375</v>
      </c>
      <c r="L351" s="135">
        <v>3907.2674356246375</v>
      </c>
      <c r="M351" s="135">
        <v>3907.2674356246375</v>
      </c>
      <c r="N351" s="135">
        <v>0</v>
      </c>
      <c r="O351" s="135">
        <v>0</v>
      </c>
      <c r="P351" s="135">
        <v>0</v>
      </c>
      <c r="Q351" s="135">
        <v>0</v>
      </c>
      <c r="R351" s="135">
        <v>0</v>
      </c>
      <c r="S351" s="135">
        <v>0</v>
      </c>
      <c r="T351" s="87"/>
      <c r="U351" s="102" t="s">
        <v>136</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137</v>
      </c>
      <c r="K352" s="135">
        <v>4707.0588514577812</v>
      </c>
      <c r="L352" s="135">
        <v>4707.0588514577812</v>
      </c>
      <c r="M352" s="135">
        <v>4707.0588514577812</v>
      </c>
      <c r="N352" s="135">
        <v>0</v>
      </c>
      <c r="O352" s="135">
        <v>0</v>
      </c>
      <c r="P352" s="135">
        <v>0</v>
      </c>
      <c r="Q352" s="135">
        <v>0</v>
      </c>
      <c r="R352" s="135">
        <v>0</v>
      </c>
      <c r="S352" s="135">
        <v>0</v>
      </c>
      <c r="T352" s="87"/>
      <c r="U352" s="102" t="s">
        <v>137</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138</v>
      </c>
      <c r="K353" s="135">
        <v>4707.0588514577812</v>
      </c>
      <c r="L353" s="135">
        <v>4707.0588514577812</v>
      </c>
      <c r="M353" s="135">
        <v>4707.0588514577812</v>
      </c>
      <c r="N353" s="135">
        <v>0</v>
      </c>
      <c r="O353" s="135">
        <v>0</v>
      </c>
      <c r="P353" s="135">
        <v>0</v>
      </c>
      <c r="Q353" s="135">
        <v>0</v>
      </c>
      <c r="R353" s="135">
        <v>0</v>
      </c>
      <c r="S353" s="135">
        <v>0</v>
      </c>
      <c r="T353" s="87"/>
      <c r="U353" s="102" t="s">
        <v>138</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139</v>
      </c>
      <c r="K354" s="135">
        <v>4707.0588514577812</v>
      </c>
      <c r="L354" s="135">
        <v>4707.0588514577812</v>
      </c>
      <c r="M354" s="135">
        <v>4707.0588514577812</v>
      </c>
      <c r="N354" s="135">
        <v>0</v>
      </c>
      <c r="O354" s="135">
        <v>0</v>
      </c>
      <c r="P354" s="135">
        <v>0</v>
      </c>
      <c r="Q354" s="135">
        <v>0</v>
      </c>
      <c r="R354" s="135">
        <v>0</v>
      </c>
      <c r="S354" s="135">
        <v>0</v>
      </c>
      <c r="T354" s="87"/>
      <c r="U354" s="102" t="s">
        <v>139</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140</v>
      </c>
      <c r="K355" s="135">
        <v>4707.0588514577812</v>
      </c>
      <c r="L355" s="135">
        <v>4707.0588514577812</v>
      </c>
      <c r="M355" s="135">
        <v>4707.0588514577812</v>
      </c>
      <c r="N355" s="135">
        <v>0</v>
      </c>
      <c r="O355" s="135">
        <v>0</v>
      </c>
      <c r="P355" s="135">
        <v>0</v>
      </c>
      <c r="Q355" s="135">
        <v>0</v>
      </c>
      <c r="R355" s="135">
        <v>0</v>
      </c>
      <c r="S355" s="135">
        <v>0</v>
      </c>
      <c r="T355" s="87"/>
      <c r="U355" s="102" t="s">
        <v>140</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387</v>
      </c>
      <c r="J356" s="102" t="s">
        <v>372</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372</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132</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132</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133</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133</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134</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134</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135</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135</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136</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136</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137</v>
      </c>
      <c r="K362" s="245">
        <f t="shared" si="17"/>
        <v>100</v>
      </c>
      <c r="L362" s="245">
        <f t="shared" si="17"/>
        <v>100</v>
      </c>
      <c r="M362" s="245">
        <f t="shared" si="17"/>
        <v>100</v>
      </c>
      <c r="N362" s="245">
        <f t="shared" si="17"/>
        <v>100</v>
      </c>
      <c r="O362" s="135">
        <v>100</v>
      </c>
      <c r="P362" s="135">
        <v>0</v>
      </c>
      <c r="Q362" s="135">
        <v>0</v>
      </c>
      <c r="R362" s="135">
        <v>0</v>
      </c>
      <c r="S362" s="135">
        <v>0</v>
      </c>
      <c r="T362" s="87"/>
      <c r="U362" s="102" t="s">
        <v>137</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138</v>
      </c>
      <c r="K363" s="245">
        <f t="shared" si="17"/>
        <v>100</v>
      </c>
      <c r="L363" s="245">
        <f t="shared" si="17"/>
        <v>100</v>
      </c>
      <c r="M363" s="245">
        <f t="shared" si="17"/>
        <v>100</v>
      </c>
      <c r="N363" s="245">
        <f t="shared" si="17"/>
        <v>100</v>
      </c>
      <c r="O363" s="135">
        <v>100</v>
      </c>
      <c r="P363" s="135">
        <v>0</v>
      </c>
      <c r="Q363" s="135">
        <v>0</v>
      </c>
      <c r="R363" s="135">
        <v>0</v>
      </c>
      <c r="S363" s="135">
        <v>0</v>
      </c>
      <c r="T363" s="87"/>
      <c r="U363" s="102" t="s">
        <v>138</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139</v>
      </c>
      <c r="K364" s="245">
        <f t="shared" si="17"/>
        <v>100</v>
      </c>
      <c r="L364" s="245">
        <f t="shared" si="17"/>
        <v>100</v>
      </c>
      <c r="M364" s="245">
        <f t="shared" si="17"/>
        <v>100</v>
      </c>
      <c r="N364" s="245">
        <f t="shared" si="17"/>
        <v>100</v>
      </c>
      <c r="O364" s="135">
        <v>100</v>
      </c>
      <c r="P364" s="135">
        <v>0</v>
      </c>
      <c r="Q364" s="135">
        <v>0</v>
      </c>
      <c r="R364" s="135">
        <v>0</v>
      </c>
      <c r="S364" s="135">
        <v>0</v>
      </c>
      <c r="T364" s="87"/>
      <c r="U364" s="102" t="s">
        <v>139</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140</v>
      </c>
      <c r="K365" s="245">
        <f t="shared" si="17"/>
        <v>100</v>
      </c>
      <c r="L365" s="245">
        <f t="shared" si="17"/>
        <v>100</v>
      </c>
      <c r="M365" s="245">
        <f t="shared" si="17"/>
        <v>100</v>
      </c>
      <c r="N365" s="245">
        <f t="shared" si="17"/>
        <v>100</v>
      </c>
      <c r="O365" s="135">
        <v>100</v>
      </c>
      <c r="P365" s="135">
        <v>0</v>
      </c>
      <c r="Q365" s="135">
        <v>0</v>
      </c>
      <c r="R365" s="135">
        <v>0</v>
      </c>
      <c r="S365" s="135">
        <v>0</v>
      </c>
      <c r="T365" s="87"/>
      <c r="U365" s="102" t="s">
        <v>140</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782</v>
      </c>
      <c r="J366" s="102" t="s">
        <v>372</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372</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132</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132</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133</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133</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134</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134</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135</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135</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136</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136</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137</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137</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138</v>
      </c>
      <c r="K373" s="245">
        <f t="shared" si="26"/>
        <v>100</v>
      </c>
      <c r="L373" s="245">
        <f t="shared" si="26"/>
        <v>100</v>
      </c>
      <c r="M373" s="245">
        <f t="shared" si="26"/>
        <v>100</v>
      </c>
      <c r="N373" s="245">
        <f t="shared" si="26"/>
        <v>100</v>
      </c>
      <c r="O373" s="135">
        <v>100</v>
      </c>
      <c r="P373" s="135">
        <v>0</v>
      </c>
      <c r="Q373" s="135">
        <v>0</v>
      </c>
      <c r="R373" s="135">
        <v>0</v>
      </c>
      <c r="S373" s="135">
        <v>0</v>
      </c>
      <c r="T373" s="87"/>
      <c r="U373" s="102" t="s">
        <v>138</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139</v>
      </c>
      <c r="K374" s="245">
        <f t="shared" si="26"/>
        <v>100</v>
      </c>
      <c r="L374" s="245">
        <f t="shared" si="26"/>
        <v>100</v>
      </c>
      <c r="M374" s="245">
        <f t="shared" si="26"/>
        <v>100</v>
      </c>
      <c r="N374" s="245">
        <f t="shared" si="26"/>
        <v>100</v>
      </c>
      <c r="O374" s="135">
        <v>100</v>
      </c>
      <c r="P374" s="135">
        <v>0</v>
      </c>
      <c r="Q374" s="135">
        <v>0</v>
      </c>
      <c r="R374" s="135">
        <v>0</v>
      </c>
      <c r="S374" s="135">
        <v>0</v>
      </c>
      <c r="T374" s="87"/>
      <c r="U374" s="102" t="s">
        <v>139</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140</v>
      </c>
      <c r="K375" s="245">
        <f t="shared" si="26"/>
        <v>100</v>
      </c>
      <c r="L375" s="245">
        <f t="shared" si="26"/>
        <v>100</v>
      </c>
      <c r="M375" s="245">
        <f t="shared" si="26"/>
        <v>100</v>
      </c>
      <c r="N375" s="245">
        <f t="shared" si="26"/>
        <v>100</v>
      </c>
      <c r="O375" s="135">
        <v>100</v>
      </c>
      <c r="P375" s="135">
        <v>0</v>
      </c>
      <c r="Q375" s="135">
        <v>0</v>
      </c>
      <c r="R375" s="135">
        <v>0</v>
      </c>
      <c r="S375" s="135">
        <v>0</v>
      </c>
      <c r="T375" s="87"/>
      <c r="U375" s="102" t="s">
        <v>140</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783</v>
      </c>
      <c r="J376" s="102" t="s">
        <v>372</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372</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132</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132</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133</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133</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134</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134</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135</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135</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136</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136</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137</v>
      </c>
      <c r="K382" s="245">
        <f t="shared" si="26"/>
        <v>100</v>
      </c>
      <c r="L382" s="245">
        <f t="shared" si="26"/>
        <v>100</v>
      </c>
      <c r="M382" s="245">
        <f t="shared" si="26"/>
        <v>100</v>
      </c>
      <c r="N382" s="245">
        <f t="shared" si="26"/>
        <v>100</v>
      </c>
      <c r="O382" s="135">
        <v>100</v>
      </c>
      <c r="P382" s="135">
        <v>0</v>
      </c>
      <c r="Q382" s="135">
        <v>0</v>
      </c>
      <c r="R382" s="135">
        <v>0</v>
      </c>
      <c r="S382" s="135">
        <v>0</v>
      </c>
      <c r="T382" s="87"/>
      <c r="U382" s="102" t="s">
        <v>137</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138</v>
      </c>
      <c r="K383" s="245">
        <f t="shared" si="26"/>
        <v>100</v>
      </c>
      <c r="L383" s="245">
        <f t="shared" si="26"/>
        <v>100</v>
      </c>
      <c r="M383" s="245">
        <f t="shared" si="26"/>
        <v>100</v>
      </c>
      <c r="N383" s="245">
        <f t="shared" si="26"/>
        <v>100</v>
      </c>
      <c r="O383" s="135">
        <v>100</v>
      </c>
      <c r="P383" s="135">
        <v>0</v>
      </c>
      <c r="Q383" s="135">
        <v>0</v>
      </c>
      <c r="R383" s="135">
        <v>0</v>
      </c>
      <c r="S383" s="135">
        <v>0</v>
      </c>
      <c r="T383" s="87"/>
      <c r="U383" s="102" t="s">
        <v>138</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139</v>
      </c>
      <c r="K384" s="245">
        <f t="shared" si="26"/>
        <v>100</v>
      </c>
      <c r="L384" s="245">
        <f t="shared" si="26"/>
        <v>100</v>
      </c>
      <c r="M384" s="245">
        <f t="shared" si="26"/>
        <v>100</v>
      </c>
      <c r="N384" s="245">
        <f t="shared" si="26"/>
        <v>100</v>
      </c>
      <c r="O384" s="135">
        <v>100</v>
      </c>
      <c r="P384" s="135">
        <v>0</v>
      </c>
      <c r="Q384" s="135">
        <v>0</v>
      </c>
      <c r="R384" s="135">
        <v>0</v>
      </c>
      <c r="S384" s="135">
        <v>0</v>
      </c>
      <c r="T384" s="87"/>
      <c r="U384" s="102" t="s">
        <v>139</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140</v>
      </c>
      <c r="K385" s="245">
        <f t="shared" si="26"/>
        <v>100</v>
      </c>
      <c r="L385" s="245">
        <f t="shared" si="26"/>
        <v>100</v>
      </c>
      <c r="M385" s="245">
        <f t="shared" si="26"/>
        <v>100</v>
      </c>
      <c r="N385" s="245">
        <f t="shared" si="26"/>
        <v>100</v>
      </c>
      <c r="O385" s="135">
        <v>100</v>
      </c>
      <c r="P385" s="135">
        <v>0</v>
      </c>
      <c r="Q385" s="135">
        <v>0</v>
      </c>
      <c r="R385" s="135">
        <v>0</v>
      </c>
      <c r="S385" s="135">
        <v>0</v>
      </c>
      <c r="T385" s="87"/>
      <c r="U385" s="102" t="s">
        <v>140</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784</v>
      </c>
      <c r="J386" s="102" t="s">
        <v>372</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372</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132</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132</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133</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133</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134</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134</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135</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135</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136</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136</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137</v>
      </c>
      <c r="K392" s="245">
        <f t="shared" si="26"/>
        <v>100</v>
      </c>
      <c r="L392" s="245">
        <f t="shared" si="26"/>
        <v>100</v>
      </c>
      <c r="M392" s="245">
        <f t="shared" si="26"/>
        <v>100</v>
      </c>
      <c r="N392" s="245">
        <f t="shared" si="26"/>
        <v>100</v>
      </c>
      <c r="O392" s="135">
        <v>100</v>
      </c>
      <c r="P392" s="135">
        <v>0</v>
      </c>
      <c r="Q392" s="135">
        <v>0</v>
      </c>
      <c r="R392" s="135">
        <v>0</v>
      </c>
      <c r="S392" s="135">
        <v>0</v>
      </c>
      <c r="T392" s="87"/>
      <c r="U392" s="102" t="s">
        <v>137</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138</v>
      </c>
      <c r="K393" s="245">
        <f t="shared" si="26"/>
        <v>100</v>
      </c>
      <c r="L393" s="245">
        <f t="shared" si="26"/>
        <v>100</v>
      </c>
      <c r="M393" s="245">
        <f t="shared" si="26"/>
        <v>100</v>
      </c>
      <c r="N393" s="245">
        <f t="shared" si="26"/>
        <v>100</v>
      </c>
      <c r="O393" s="135">
        <v>100</v>
      </c>
      <c r="P393" s="135">
        <v>0</v>
      </c>
      <c r="Q393" s="135">
        <v>0</v>
      </c>
      <c r="R393" s="135">
        <v>0</v>
      </c>
      <c r="S393" s="135">
        <v>0</v>
      </c>
      <c r="T393" s="87"/>
      <c r="U393" s="102" t="s">
        <v>138</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139</v>
      </c>
      <c r="K394" s="245">
        <f t="shared" si="26"/>
        <v>100</v>
      </c>
      <c r="L394" s="245">
        <f t="shared" si="26"/>
        <v>100</v>
      </c>
      <c r="M394" s="245">
        <f t="shared" si="26"/>
        <v>100</v>
      </c>
      <c r="N394" s="245">
        <f t="shared" si="26"/>
        <v>100</v>
      </c>
      <c r="O394" s="135">
        <v>100</v>
      </c>
      <c r="P394" s="135">
        <v>0</v>
      </c>
      <c r="Q394" s="135">
        <v>0</v>
      </c>
      <c r="R394" s="135">
        <v>0</v>
      </c>
      <c r="S394" s="135">
        <v>0</v>
      </c>
      <c r="T394" s="87"/>
      <c r="U394" s="102" t="s">
        <v>139</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140</v>
      </c>
      <c r="K395" s="245">
        <f t="shared" si="26"/>
        <v>100</v>
      </c>
      <c r="L395" s="245">
        <f t="shared" si="26"/>
        <v>100</v>
      </c>
      <c r="M395" s="245">
        <f t="shared" si="26"/>
        <v>100</v>
      </c>
      <c r="N395" s="245">
        <f t="shared" si="26"/>
        <v>100</v>
      </c>
      <c r="O395" s="135">
        <v>100</v>
      </c>
      <c r="P395" s="135">
        <v>0</v>
      </c>
      <c r="Q395" s="135">
        <v>0</v>
      </c>
      <c r="R395" s="135">
        <v>0</v>
      </c>
      <c r="S395" s="135">
        <v>0</v>
      </c>
      <c r="T395" s="87"/>
      <c r="U395" s="102" t="s">
        <v>140</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785</v>
      </c>
      <c r="J396" s="102" t="s">
        <v>372</v>
      </c>
      <c r="K396" s="245">
        <f t="shared" si="26"/>
        <v>100</v>
      </c>
      <c r="L396" s="245">
        <f t="shared" si="26"/>
        <v>100</v>
      </c>
      <c r="M396" s="245">
        <f t="shared" si="26"/>
        <v>100</v>
      </c>
      <c r="N396" s="245">
        <f t="shared" si="26"/>
        <v>100</v>
      </c>
      <c r="O396" s="135">
        <v>100</v>
      </c>
      <c r="P396" s="135">
        <v>0</v>
      </c>
      <c r="Q396" s="135">
        <v>0</v>
      </c>
      <c r="R396" s="135">
        <v>0</v>
      </c>
      <c r="S396" s="135">
        <v>0</v>
      </c>
      <c r="T396" s="87"/>
      <c r="U396" s="102" t="s">
        <v>372</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132</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132</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133</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133</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134</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134</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135</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135</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136</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136</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137</v>
      </c>
      <c r="K402" s="245">
        <f t="shared" si="26"/>
        <v>100</v>
      </c>
      <c r="L402" s="245">
        <f t="shared" si="26"/>
        <v>100</v>
      </c>
      <c r="M402" s="245">
        <f t="shared" si="26"/>
        <v>100</v>
      </c>
      <c r="N402" s="245">
        <f t="shared" si="26"/>
        <v>100</v>
      </c>
      <c r="O402" s="135">
        <v>100</v>
      </c>
      <c r="P402" s="135">
        <v>0</v>
      </c>
      <c r="Q402" s="135">
        <v>0</v>
      </c>
      <c r="R402" s="135">
        <v>0</v>
      </c>
      <c r="S402" s="135">
        <v>0</v>
      </c>
      <c r="T402" s="87"/>
      <c r="U402" s="102" t="s">
        <v>137</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138</v>
      </c>
      <c r="K403" s="245">
        <f t="shared" si="26"/>
        <v>100</v>
      </c>
      <c r="L403" s="245">
        <f t="shared" si="26"/>
        <v>100</v>
      </c>
      <c r="M403" s="245">
        <f t="shared" si="26"/>
        <v>100</v>
      </c>
      <c r="N403" s="245">
        <f t="shared" si="26"/>
        <v>100</v>
      </c>
      <c r="O403" s="135">
        <v>100</v>
      </c>
      <c r="P403" s="135">
        <v>0</v>
      </c>
      <c r="Q403" s="135">
        <v>0</v>
      </c>
      <c r="R403" s="135">
        <v>0</v>
      </c>
      <c r="S403" s="135">
        <v>0</v>
      </c>
      <c r="T403" s="87"/>
      <c r="U403" s="102" t="s">
        <v>138</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139</v>
      </c>
      <c r="K404" s="245">
        <f t="shared" si="26"/>
        <v>100</v>
      </c>
      <c r="L404" s="245">
        <f t="shared" si="26"/>
        <v>100</v>
      </c>
      <c r="M404" s="245">
        <f t="shared" si="26"/>
        <v>100</v>
      </c>
      <c r="N404" s="245">
        <f t="shared" si="26"/>
        <v>100</v>
      </c>
      <c r="O404" s="135">
        <v>100</v>
      </c>
      <c r="P404" s="135">
        <v>0</v>
      </c>
      <c r="Q404" s="135">
        <v>0</v>
      </c>
      <c r="R404" s="135">
        <v>0</v>
      </c>
      <c r="S404" s="135">
        <v>0</v>
      </c>
      <c r="T404" s="87"/>
      <c r="U404" s="102" t="s">
        <v>139</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140</v>
      </c>
      <c r="K405" s="245">
        <f t="shared" si="26"/>
        <v>100</v>
      </c>
      <c r="L405" s="245">
        <f t="shared" si="26"/>
        <v>100</v>
      </c>
      <c r="M405" s="245">
        <f t="shared" si="26"/>
        <v>100</v>
      </c>
      <c r="N405" s="245">
        <f t="shared" si="26"/>
        <v>100</v>
      </c>
      <c r="O405" s="135">
        <v>100</v>
      </c>
      <c r="P405" s="135">
        <v>0</v>
      </c>
      <c r="Q405" s="135">
        <v>0</v>
      </c>
      <c r="R405" s="135">
        <v>0</v>
      </c>
      <c r="S405" s="135">
        <v>0</v>
      </c>
      <c r="T405" s="87"/>
      <c r="U405" s="102" t="s">
        <v>140</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786</v>
      </c>
      <c r="J406" s="102" t="s">
        <v>372</v>
      </c>
      <c r="K406" s="245">
        <f t="shared" si="26"/>
        <v>100</v>
      </c>
      <c r="L406" s="245">
        <f t="shared" si="26"/>
        <v>100</v>
      </c>
      <c r="M406" s="245">
        <f t="shared" si="26"/>
        <v>100</v>
      </c>
      <c r="N406" s="245">
        <f t="shared" si="26"/>
        <v>100</v>
      </c>
      <c r="O406" s="135">
        <v>100</v>
      </c>
      <c r="P406" s="135">
        <v>0</v>
      </c>
      <c r="Q406" s="135">
        <v>0</v>
      </c>
      <c r="R406" s="135">
        <v>0</v>
      </c>
      <c r="S406" s="135">
        <v>0</v>
      </c>
      <c r="T406" s="87"/>
      <c r="U406" s="102" t="s">
        <v>372</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132</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132</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133</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133</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134</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134</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135</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135</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136</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136</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137</v>
      </c>
      <c r="K412" s="245">
        <f t="shared" si="26"/>
        <v>100</v>
      </c>
      <c r="L412" s="245">
        <f t="shared" si="26"/>
        <v>100</v>
      </c>
      <c r="M412" s="245">
        <f t="shared" si="26"/>
        <v>100</v>
      </c>
      <c r="N412" s="245">
        <f t="shared" si="26"/>
        <v>100</v>
      </c>
      <c r="O412" s="135">
        <v>100</v>
      </c>
      <c r="P412" s="135">
        <v>0</v>
      </c>
      <c r="Q412" s="135">
        <v>0</v>
      </c>
      <c r="R412" s="135">
        <v>0</v>
      </c>
      <c r="S412" s="135">
        <v>0</v>
      </c>
      <c r="T412" s="87"/>
      <c r="U412" s="102" t="s">
        <v>137</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138</v>
      </c>
      <c r="K413" s="245">
        <f t="shared" si="26"/>
        <v>100</v>
      </c>
      <c r="L413" s="245">
        <f t="shared" si="26"/>
        <v>100</v>
      </c>
      <c r="M413" s="245">
        <f t="shared" si="26"/>
        <v>100</v>
      </c>
      <c r="N413" s="245">
        <f t="shared" si="26"/>
        <v>100</v>
      </c>
      <c r="O413" s="135">
        <v>100</v>
      </c>
      <c r="P413" s="135">
        <v>0</v>
      </c>
      <c r="Q413" s="135">
        <v>0</v>
      </c>
      <c r="R413" s="135">
        <v>0</v>
      </c>
      <c r="S413" s="135">
        <v>0</v>
      </c>
      <c r="T413" s="87"/>
      <c r="U413" s="102" t="s">
        <v>138</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139</v>
      </c>
      <c r="K414" s="245">
        <f t="shared" si="26"/>
        <v>100</v>
      </c>
      <c r="L414" s="245">
        <f t="shared" si="26"/>
        <v>100</v>
      </c>
      <c r="M414" s="245">
        <f t="shared" si="26"/>
        <v>100</v>
      </c>
      <c r="N414" s="245">
        <f t="shared" si="26"/>
        <v>100</v>
      </c>
      <c r="O414" s="135">
        <v>100</v>
      </c>
      <c r="P414" s="135">
        <v>0</v>
      </c>
      <c r="Q414" s="135">
        <v>0</v>
      </c>
      <c r="R414" s="135">
        <v>0</v>
      </c>
      <c r="S414" s="135">
        <v>0</v>
      </c>
      <c r="T414" s="87"/>
      <c r="U414" s="102" t="s">
        <v>139</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140</v>
      </c>
      <c r="K415" s="245">
        <f t="shared" si="26"/>
        <v>100</v>
      </c>
      <c r="L415" s="245">
        <f t="shared" si="26"/>
        <v>100</v>
      </c>
      <c r="M415" s="245">
        <f t="shared" si="26"/>
        <v>100</v>
      </c>
      <c r="N415" s="245">
        <f t="shared" si="26"/>
        <v>100</v>
      </c>
      <c r="O415" s="135">
        <v>100</v>
      </c>
      <c r="P415" s="135">
        <v>0</v>
      </c>
      <c r="Q415" s="135">
        <v>0</v>
      </c>
      <c r="R415" s="135">
        <v>0</v>
      </c>
      <c r="S415" s="135">
        <v>0</v>
      </c>
      <c r="T415" s="87"/>
      <c r="U415" s="102" t="s">
        <v>140</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787</v>
      </c>
      <c r="J416" s="102" t="s">
        <v>372</v>
      </c>
      <c r="K416" s="245">
        <f t="shared" si="26"/>
        <v>100</v>
      </c>
      <c r="L416" s="245">
        <f t="shared" si="26"/>
        <v>100</v>
      </c>
      <c r="M416" s="245">
        <f t="shared" si="26"/>
        <v>100</v>
      </c>
      <c r="N416" s="245">
        <f t="shared" si="26"/>
        <v>100</v>
      </c>
      <c r="O416" s="135">
        <v>100</v>
      </c>
      <c r="P416" s="135">
        <v>0</v>
      </c>
      <c r="Q416" s="135">
        <v>0</v>
      </c>
      <c r="R416" s="135">
        <v>0</v>
      </c>
      <c r="S416" s="135">
        <v>0</v>
      </c>
      <c r="T416" s="87"/>
      <c r="U416" s="102" t="s">
        <v>372</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132</v>
      </c>
      <c r="K417" s="245">
        <f t="shared" si="26"/>
        <v>100</v>
      </c>
      <c r="L417" s="245">
        <f t="shared" si="26"/>
        <v>100</v>
      </c>
      <c r="M417" s="245">
        <f t="shared" si="26"/>
        <v>100</v>
      </c>
      <c r="N417" s="245">
        <f t="shared" si="26"/>
        <v>100</v>
      </c>
      <c r="O417" s="135">
        <v>100</v>
      </c>
      <c r="P417" s="135">
        <v>0</v>
      </c>
      <c r="Q417" s="135">
        <v>0</v>
      </c>
      <c r="R417" s="135">
        <v>0</v>
      </c>
      <c r="S417" s="135">
        <v>0</v>
      </c>
      <c r="T417" s="87"/>
      <c r="U417" s="102" t="s">
        <v>132</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133</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133</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134</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134</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135</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135</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136</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136</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137</v>
      </c>
      <c r="K422" s="245">
        <f t="shared" si="26"/>
        <v>100</v>
      </c>
      <c r="L422" s="245">
        <f t="shared" si="26"/>
        <v>100</v>
      </c>
      <c r="M422" s="245">
        <f t="shared" si="26"/>
        <v>100</v>
      </c>
      <c r="N422" s="245">
        <f t="shared" si="26"/>
        <v>100</v>
      </c>
      <c r="O422" s="135">
        <v>100</v>
      </c>
      <c r="P422" s="135">
        <v>0</v>
      </c>
      <c r="Q422" s="135">
        <v>0</v>
      </c>
      <c r="R422" s="135">
        <v>0</v>
      </c>
      <c r="S422" s="135">
        <v>0</v>
      </c>
      <c r="T422" s="87"/>
      <c r="U422" s="102" t="s">
        <v>137</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138</v>
      </c>
      <c r="K423" s="245">
        <f t="shared" si="26"/>
        <v>100</v>
      </c>
      <c r="L423" s="245">
        <f t="shared" si="26"/>
        <v>100</v>
      </c>
      <c r="M423" s="245">
        <f t="shared" si="26"/>
        <v>100</v>
      </c>
      <c r="N423" s="245">
        <f t="shared" si="26"/>
        <v>100</v>
      </c>
      <c r="O423" s="135">
        <v>100</v>
      </c>
      <c r="P423" s="135">
        <v>0</v>
      </c>
      <c r="Q423" s="135">
        <v>0</v>
      </c>
      <c r="R423" s="135">
        <v>0</v>
      </c>
      <c r="S423" s="135">
        <v>0</v>
      </c>
      <c r="T423" s="87"/>
      <c r="U423" s="102" t="s">
        <v>138</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139</v>
      </c>
      <c r="K424" s="245">
        <f t="shared" si="26"/>
        <v>100</v>
      </c>
      <c r="L424" s="245">
        <f t="shared" si="26"/>
        <v>100</v>
      </c>
      <c r="M424" s="245">
        <f t="shared" si="26"/>
        <v>100</v>
      </c>
      <c r="N424" s="245">
        <f t="shared" si="26"/>
        <v>100</v>
      </c>
      <c r="O424" s="135">
        <v>100</v>
      </c>
      <c r="P424" s="135">
        <v>0</v>
      </c>
      <c r="Q424" s="135">
        <v>0</v>
      </c>
      <c r="R424" s="135">
        <v>0</v>
      </c>
      <c r="S424" s="135">
        <v>0</v>
      </c>
      <c r="T424" s="87"/>
      <c r="U424" s="102" t="s">
        <v>139</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140</v>
      </c>
      <c r="K425" s="245">
        <f t="shared" si="26"/>
        <v>100</v>
      </c>
      <c r="L425" s="245">
        <f t="shared" si="26"/>
        <v>100</v>
      </c>
      <c r="M425" s="245">
        <f t="shared" si="26"/>
        <v>100</v>
      </c>
      <c r="N425" s="245">
        <f t="shared" si="26"/>
        <v>100</v>
      </c>
      <c r="O425" s="135">
        <v>100</v>
      </c>
      <c r="P425" s="135">
        <v>0</v>
      </c>
      <c r="Q425" s="135">
        <v>0</v>
      </c>
      <c r="R425" s="135">
        <v>0</v>
      </c>
      <c r="S425" s="135">
        <v>0</v>
      </c>
      <c r="T425" s="87"/>
      <c r="U425" s="102" t="s">
        <v>140</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788</v>
      </c>
      <c r="J426" s="102" t="s">
        <v>372</v>
      </c>
      <c r="K426" s="245">
        <f t="shared" si="26"/>
        <v>100</v>
      </c>
      <c r="L426" s="245">
        <f t="shared" si="26"/>
        <v>100</v>
      </c>
      <c r="M426" s="245">
        <f t="shared" si="26"/>
        <v>100</v>
      </c>
      <c r="N426" s="245">
        <f t="shared" si="26"/>
        <v>100</v>
      </c>
      <c r="O426" s="135">
        <v>100</v>
      </c>
      <c r="P426" s="135">
        <v>0</v>
      </c>
      <c r="Q426" s="135">
        <v>0</v>
      </c>
      <c r="R426" s="135">
        <v>0</v>
      </c>
      <c r="S426" s="135">
        <v>0</v>
      </c>
      <c r="T426" s="87"/>
      <c r="U426" s="102" t="s">
        <v>372</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132</v>
      </c>
      <c r="K427" s="245">
        <f t="shared" si="26"/>
        <v>100</v>
      </c>
      <c r="L427" s="245">
        <f t="shared" si="26"/>
        <v>100</v>
      </c>
      <c r="M427" s="245">
        <f t="shared" si="26"/>
        <v>100</v>
      </c>
      <c r="N427" s="245">
        <f t="shared" si="26"/>
        <v>100</v>
      </c>
      <c r="O427" s="135">
        <v>100</v>
      </c>
      <c r="P427" s="135">
        <v>0</v>
      </c>
      <c r="Q427" s="135">
        <v>0</v>
      </c>
      <c r="R427" s="135">
        <v>0</v>
      </c>
      <c r="S427" s="135">
        <v>0</v>
      </c>
      <c r="T427" s="87"/>
      <c r="U427" s="102" t="s">
        <v>132</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133</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133</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134</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134</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135</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135</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136</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136</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137</v>
      </c>
      <c r="K432" s="245">
        <f t="shared" si="26"/>
        <v>100</v>
      </c>
      <c r="L432" s="245">
        <f t="shared" si="26"/>
        <v>100</v>
      </c>
      <c r="M432" s="245">
        <f t="shared" si="26"/>
        <v>100</v>
      </c>
      <c r="N432" s="245">
        <f t="shared" si="26"/>
        <v>100</v>
      </c>
      <c r="O432" s="135">
        <v>100</v>
      </c>
      <c r="P432" s="135">
        <v>0</v>
      </c>
      <c r="Q432" s="135">
        <v>0</v>
      </c>
      <c r="R432" s="135">
        <v>0</v>
      </c>
      <c r="S432" s="135">
        <v>0</v>
      </c>
      <c r="T432" s="87"/>
      <c r="U432" s="102" t="s">
        <v>137</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138</v>
      </c>
      <c r="K433" s="245">
        <f t="shared" si="26"/>
        <v>100</v>
      </c>
      <c r="L433" s="245">
        <f t="shared" si="26"/>
        <v>100</v>
      </c>
      <c r="M433" s="245">
        <f t="shared" si="26"/>
        <v>100</v>
      </c>
      <c r="N433" s="245">
        <f t="shared" si="26"/>
        <v>100</v>
      </c>
      <c r="O433" s="135">
        <v>100</v>
      </c>
      <c r="P433" s="135">
        <v>0</v>
      </c>
      <c r="Q433" s="135">
        <v>0</v>
      </c>
      <c r="R433" s="135">
        <v>0</v>
      </c>
      <c r="S433" s="135">
        <v>0</v>
      </c>
      <c r="T433" s="87"/>
      <c r="U433" s="102" t="s">
        <v>138</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139</v>
      </c>
      <c r="K434" s="245">
        <f t="shared" si="26"/>
        <v>100</v>
      </c>
      <c r="L434" s="245">
        <f t="shared" si="26"/>
        <v>100</v>
      </c>
      <c r="M434" s="245">
        <f t="shared" si="26"/>
        <v>100</v>
      </c>
      <c r="N434" s="245">
        <f t="shared" si="26"/>
        <v>100</v>
      </c>
      <c r="O434" s="135">
        <v>100</v>
      </c>
      <c r="P434" s="135">
        <v>0</v>
      </c>
      <c r="Q434" s="135">
        <v>0</v>
      </c>
      <c r="R434" s="135">
        <v>0</v>
      </c>
      <c r="S434" s="135">
        <v>0</v>
      </c>
      <c r="T434" s="87"/>
      <c r="U434" s="102" t="s">
        <v>139</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140</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140</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789</v>
      </c>
      <c r="J436" s="102" t="s">
        <v>372</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372</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132</v>
      </c>
      <c r="K437" s="245">
        <f t="shared" si="42"/>
        <v>100</v>
      </c>
      <c r="L437" s="245">
        <f t="shared" si="42"/>
        <v>100</v>
      </c>
      <c r="M437" s="245">
        <f t="shared" si="42"/>
        <v>100</v>
      </c>
      <c r="N437" s="245">
        <f t="shared" si="41"/>
        <v>100</v>
      </c>
      <c r="O437" s="135">
        <v>100</v>
      </c>
      <c r="P437" s="135">
        <v>0</v>
      </c>
      <c r="Q437" s="135">
        <v>0</v>
      </c>
      <c r="R437" s="135">
        <v>0</v>
      </c>
      <c r="S437" s="135">
        <v>0</v>
      </c>
      <c r="T437" s="87"/>
      <c r="U437" s="102" t="s">
        <v>132</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133</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133</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134</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134</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135</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135</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136</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136</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137</v>
      </c>
      <c r="K442" s="245">
        <f t="shared" si="42"/>
        <v>100</v>
      </c>
      <c r="L442" s="245">
        <f t="shared" si="42"/>
        <v>100</v>
      </c>
      <c r="M442" s="245">
        <f t="shared" si="42"/>
        <v>100</v>
      </c>
      <c r="N442" s="245">
        <f t="shared" si="41"/>
        <v>100</v>
      </c>
      <c r="O442" s="135">
        <v>100</v>
      </c>
      <c r="P442" s="135">
        <v>0</v>
      </c>
      <c r="Q442" s="135">
        <v>0</v>
      </c>
      <c r="R442" s="135">
        <v>0</v>
      </c>
      <c r="S442" s="135">
        <v>0</v>
      </c>
      <c r="T442" s="87"/>
      <c r="U442" s="102" t="s">
        <v>137</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138</v>
      </c>
      <c r="K443" s="245">
        <f t="shared" si="42"/>
        <v>100</v>
      </c>
      <c r="L443" s="245">
        <f t="shared" si="42"/>
        <v>100</v>
      </c>
      <c r="M443" s="245">
        <f t="shared" si="42"/>
        <v>100</v>
      </c>
      <c r="N443" s="245">
        <f t="shared" si="41"/>
        <v>100</v>
      </c>
      <c r="O443" s="135">
        <v>100</v>
      </c>
      <c r="P443" s="135">
        <v>0</v>
      </c>
      <c r="Q443" s="135">
        <v>0</v>
      </c>
      <c r="R443" s="135">
        <v>0</v>
      </c>
      <c r="S443" s="135">
        <v>0</v>
      </c>
      <c r="T443" s="87"/>
      <c r="U443" s="102" t="s">
        <v>138</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139</v>
      </c>
      <c r="K444" s="245">
        <f t="shared" si="42"/>
        <v>100</v>
      </c>
      <c r="L444" s="245">
        <f t="shared" si="42"/>
        <v>100</v>
      </c>
      <c r="M444" s="245">
        <f t="shared" si="42"/>
        <v>100</v>
      </c>
      <c r="N444" s="245">
        <f t="shared" si="41"/>
        <v>100</v>
      </c>
      <c r="O444" s="135">
        <v>100</v>
      </c>
      <c r="P444" s="135">
        <v>0</v>
      </c>
      <c r="Q444" s="135">
        <v>0</v>
      </c>
      <c r="R444" s="135">
        <v>0</v>
      </c>
      <c r="S444" s="135">
        <v>0</v>
      </c>
      <c r="T444" s="87"/>
      <c r="U444" s="102" t="s">
        <v>139</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140</v>
      </c>
      <c r="K445" s="245">
        <f t="shared" si="42"/>
        <v>100</v>
      </c>
      <c r="L445" s="245">
        <f t="shared" si="42"/>
        <v>100</v>
      </c>
      <c r="M445" s="245">
        <f t="shared" si="42"/>
        <v>100</v>
      </c>
      <c r="N445" s="245">
        <f t="shared" si="41"/>
        <v>100</v>
      </c>
      <c r="O445" s="135">
        <v>100</v>
      </c>
      <c r="P445" s="135">
        <v>0</v>
      </c>
      <c r="Q445" s="135">
        <v>0</v>
      </c>
      <c r="R445" s="135">
        <v>0</v>
      </c>
      <c r="S445" s="135">
        <v>0</v>
      </c>
      <c r="T445" s="87"/>
      <c r="U445" s="102" t="s">
        <v>140</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116</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118</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109</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171</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172</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174</v>
      </c>
      <c r="L458" s="23"/>
      <c r="M458" s="23" t="s">
        <v>175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176</v>
      </c>
      <c r="L459" s="23"/>
      <c r="M459" s="23" t="s">
        <v>822</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112</v>
      </c>
      <c r="D460" s="17"/>
      <c r="E460" s="17"/>
      <c r="F460" s="17"/>
      <c r="G460" s="23"/>
      <c r="H460" s="23"/>
      <c r="I460" s="23"/>
      <c r="J460" s="85" t="s">
        <v>113</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372</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132</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133</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134</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135</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136</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137</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138</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139</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140</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219</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177</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220</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221</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178</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116</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117</v>
      </c>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109</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179</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180</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181</v>
      </c>
      <c r="L489" s="100"/>
      <c r="M489" s="22"/>
      <c r="N489" s="133" t="s">
        <v>798</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182</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154</v>
      </c>
      <c r="J491" s="23"/>
      <c r="K491" s="23" t="s">
        <v>183</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112</v>
      </c>
      <c r="D492" s="17"/>
      <c r="E492" s="17"/>
      <c r="F492" s="17"/>
      <c r="G492" s="23"/>
      <c r="H492" s="23"/>
      <c r="I492" s="23"/>
      <c r="J492" s="85" t="s">
        <v>113</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374</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375</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376</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377</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378</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379</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380</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381</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382</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383</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116</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117</v>
      </c>
      <c r="W505" s="95"/>
      <c r="X505" s="95"/>
      <c r="Y505" s="95"/>
      <c r="Z505" s="95"/>
      <c r="AA505" s="95"/>
      <c r="AB505" s="95"/>
      <c r="AC505" s="95"/>
      <c r="AD505" s="95"/>
      <c r="AE505" s="41" t="s">
        <v>118</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185</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187</v>
      </c>
      <c r="U514" s="22"/>
      <c r="V514" s="22" t="s">
        <v>186</v>
      </c>
      <c r="W514" s="22"/>
      <c r="X514" s="22"/>
      <c r="Y514" s="22"/>
      <c r="Z514" s="22"/>
      <c r="AA514" s="22"/>
      <c r="AB514" s="22"/>
      <c r="AC514" s="243" t="s">
        <v>878</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818</v>
      </c>
      <c r="K515" s="17"/>
      <c r="L515" s="22"/>
      <c r="M515" s="22"/>
      <c r="N515" s="22"/>
      <c r="O515" s="22"/>
      <c r="P515" s="22"/>
      <c r="Q515" s="22"/>
      <c r="R515" s="22"/>
      <c r="S515" s="22"/>
      <c r="T515" s="23" t="s">
        <v>188</v>
      </c>
      <c r="U515" s="22"/>
      <c r="V515" s="22" t="s">
        <v>821</v>
      </c>
      <c r="W515" s="22"/>
      <c r="X515" s="23" t="s">
        <v>189</v>
      </c>
      <c r="Y515" s="23"/>
      <c r="Z515" s="24"/>
      <c r="AA515" s="24"/>
      <c r="AB515" s="24"/>
      <c r="AC515" s="585" t="s">
        <v>801</v>
      </c>
      <c r="AD515" s="585" t="s">
        <v>879</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801</v>
      </c>
      <c r="I516" s="586" t="s">
        <v>154</v>
      </c>
      <c r="J516" s="586" t="s">
        <v>373</v>
      </c>
      <c r="K516" s="586" t="s">
        <v>57</v>
      </c>
      <c r="L516" s="586" t="s">
        <v>58</v>
      </c>
      <c r="M516" s="586" t="s">
        <v>59</v>
      </c>
      <c r="N516" s="586" t="s">
        <v>60</v>
      </c>
      <c r="O516" s="586" t="s">
        <v>872</v>
      </c>
      <c r="P516" s="586" t="s">
        <v>873</v>
      </c>
      <c r="Q516" s="586" t="s">
        <v>874</v>
      </c>
      <c r="R516" s="586" t="s">
        <v>1115</v>
      </c>
      <c r="S516" s="585"/>
      <c r="T516" s="585" t="s">
        <v>190</v>
      </c>
      <c r="U516" s="585"/>
      <c r="V516" s="585" t="s">
        <v>820</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810</v>
      </c>
      <c r="I517" s="104" t="s">
        <v>374</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375</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376</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377</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378</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379</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380</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381</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382</v>
      </c>
      <c r="J525" s="97">
        <v>0.7</v>
      </c>
      <c r="K525" s="97">
        <v>0.7</v>
      </c>
      <c r="L525" s="97">
        <v>0.7</v>
      </c>
      <c r="M525" s="97">
        <v>0.7</v>
      </c>
      <c r="N525" s="97">
        <v>0.7</v>
      </c>
      <c r="O525" s="97">
        <v>0.7</v>
      </c>
      <c r="P525" s="97">
        <v>0.7</v>
      </c>
      <c r="Q525" s="97">
        <v>0.7</v>
      </c>
      <c r="R525" s="97">
        <v>0.7</v>
      </c>
      <c r="S525" s="587"/>
      <c r="T525" s="97">
        <v>-0.1</v>
      </c>
      <c r="U525" s="92"/>
      <c r="V525" s="845">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383</v>
      </c>
      <c r="J526" s="844">
        <v>0.7</v>
      </c>
      <c r="K526" s="844">
        <v>0.7</v>
      </c>
      <c r="L526" s="844">
        <v>0.7</v>
      </c>
      <c r="M526" s="844">
        <v>0.7</v>
      </c>
      <c r="N526" s="844">
        <v>0.7</v>
      </c>
      <c r="O526" s="844">
        <v>0.7</v>
      </c>
      <c r="P526" s="844">
        <v>0.7</v>
      </c>
      <c r="Q526" s="844">
        <v>0.7</v>
      </c>
      <c r="R526" s="844">
        <v>0.7</v>
      </c>
      <c r="S526" s="587"/>
      <c r="T526" s="844">
        <v>-0.1</v>
      </c>
      <c r="U526" s="92"/>
      <c r="V526" s="844">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387</v>
      </c>
      <c r="I527" s="104" t="s">
        <v>374</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375</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376</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377</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378</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379</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380</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381</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382</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383</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782</v>
      </c>
      <c r="I537" s="104" t="s">
        <v>374</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375</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376</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377</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378</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379</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380</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381</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382</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383</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783</v>
      </c>
      <c r="I547" s="104" t="s">
        <v>374</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375</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376</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377</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378</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379</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380</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381</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382</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383</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784</v>
      </c>
      <c r="I557" s="104" t="s">
        <v>374</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375</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376</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377</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378</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379</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380</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381</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382</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383</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785</v>
      </c>
      <c r="I567" s="104" t="s">
        <v>374</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375</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376</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377</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378</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379</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380</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381</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382</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383</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786</v>
      </c>
      <c r="I577" s="104" t="s">
        <v>374</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375</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376</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377</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378</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379</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380</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381</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382</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383</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787</v>
      </c>
      <c r="I587" s="104" t="s">
        <v>374</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375</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376</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377</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378</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379</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380</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381</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382</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383</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788</v>
      </c>
      <c r="I597" s="104" t="s">
        <v>374</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375</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376</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377</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378</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379</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380</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381</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382</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383</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789</v>
      </c>
      <c r="I607" s="104" t="s">
        <v>374</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375</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376</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377</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378</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379</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380</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381</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382</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383</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116</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118</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109</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1004</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1007</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447</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154</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112</v>
      </c>
      <c r="D631" s="17"/>
      <c r="E631" s="17"/>
      <c r="F631" s="17"/>
      <c r="G631" s="23"/>
      <c r="H631" s="23"/>
      <c r="I631" s="23"/>
      <c r="J631" s="85" t="s">
        <v>113</v>
      </c>
      <c r="K631" s="85" t="s">
        <v>113</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1005</v>
      </c>
      <c r="J633" s="87"/>
      <c r="K633" s="87"/>
      <c r="L633" s="87" t="s">
        <v>1025</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1006</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116</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184</v>
      </c>
      <c r="S638" s="39"/>
      <c r="T638" s="94"/>
      <c r="U638" s="94"/>
      <c r="V638" s="95" t="s">
        <v>117</v>
      </c>
      <c r="W638" s="95"/>
      <c r="X638" s="95"/>
      <c r="Y638" s="95"/>
      <c r="Z638" s="95"/>
      <c r="AA638" s="95"/>
      <c r="AB638" s="95"/>
      <c r="AC638" s="95"/>
      <c r="AD638" s="95"/>
      <c r="AE638" s="41" t="s">
        <v>118</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109</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191</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192</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826</v>
      </c>
      <c r="O647" s="142"/>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799</v>
      </c>
      <c r="O649" s="23"/>
      <c r="P649" s="23" t="s">
        <v>800</v>
      </c>
      <c r="Q649" s="22"/>
      <c r="R649" s="23"/>
      <c r="S649" s="100" t="s">
        <v>195</v>
      </c>
      <c r="T649" s="100"/>
      <c r="U649" s="23"/>
      <c r="V649" s="24" t="s">
        <v>189</v>
      </c>
      <c r="W649" s="24"/>
      <c r="X649" s="24"/>
      <c r="Y649" s="24"/>
      <c r="Z649" s="24"/>
      <c r="AA649" s="24"/>
      <c r="AB649" s="24"/>
      <c r="AC649" s="243" t="s">
        <v>878</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795</v>
      </c>
      <c r="I650" s="23" t="s">
        <v>154</v>
      </c>
      <c r="J650" s="23" t="s">
        <v>196</v>
      </c>
      <c r="K650" s="23" t="s">
        <v>197</v>
      </c>
      <c r="L650" s="23" t="s">
        <v>199</v>
      </c>
      <c r="M650" s="23"/>
      <c r="N650" s="23" t="s">
        <v>198</v>
      </c>
      <c r="O650" s="23"/>
      <c r="P650" s="23" t="s">
        <v>198</v>
      </c>
      <c r="Q650" s="22"/>
      <c r="R650" s="23"/>
      <c r="S650" s="23" t="s">
        <v>201</v>
      </c>
      <c r="T650" s="23" t="s">
        <v>200</v>
      </c>
      <c r="U650" s="23"/>
      <c r="V650" s="24"/>
      <c r="W650" s="24"/>
      <c r="X650" s="24"/>
      <c r="Y650" s="24"/>
      <c r="Z650" s="24"/>
      <c r="AA650" s="24"/>
      <c r="AB650" s="24"/>
      <c r="AC650" s="24" t="s">
        <v>801</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112</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810</v>
      </c>
      <c r="I653" s="102" t="s">
        <v>374</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375</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376</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377</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378</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379</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380</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381</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382</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383</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387</v>
      </c>
      <c r="I663" s="102" t="s">
        <v>374</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375</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376</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377</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378</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379</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380</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381</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382</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383</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782</v>
      </c>
      <c r="I673" s="102" t="s">
        <v>374</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375</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376</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377</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378</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379</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380</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381</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382</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383</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783</v>
      </c>
      <c r="I683" s="102" t="s">
        <v>374</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375</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376</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377</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378</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379</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380</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381</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382</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383</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784</v>
      </c>
      <c r="I693" s="102" t="s">
        <v>374</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375</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376</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377</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378</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379</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380</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381</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382</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383</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785</v>
      </c>
      <c r="I703" s="102" t="s">
        <v>374</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375</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376</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377</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378</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379</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380</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381</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382</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383</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786</v>
      </c>
      <c r="I713" s="102" t="s">
        <v>374</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375</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376</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377</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378</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379</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380</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381</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382</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383</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787</v>
      </c>
      <c r="I723" s="102" t="s">
        <v>374</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375</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376</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377</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378</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379</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380</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381</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382</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383</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788</v>
      </c>
      <c r="I733" s="102" t="s">
        <v>374</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375</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376</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377</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378</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379</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380</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381</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382</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383</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789</v>
      </c>
      <c r="I743" s="102" t="s">
        <v>374</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375</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376</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377</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378</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379</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380</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381</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382</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383</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116</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117</v>
      </c>
      <c r="W757" s="95"/>
      <c r="X757" s="95"/>
      <c r="Y757" s="95"/>
      <c r="Z757" s="95"/>
      <c r="AA757" s="95"/>
      <c r="AB757" s="95"/>
      <c r="AC757" s="95"/>
      <c r="AD757" s="95"/>
      <c r="AE757" s="41" t="s">
        <v>118</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109</v>
      </c>
      <c r="AE761" s="11"/>
      <c r="AF761" s="8"/>
    </row>
    <row r="762" spans="1:62" ht="13.4" customHeight="1" outlineLevel="1" collapsed="1" x14ac:dyDescent="0.35">
      <c r="A762" s="6"/>
      <c r="B762" s="96"/>
      <c r="C762" s="12"/>
      <c r="D762" s="12">
        <v>0</v>
      </c>
      <c r="E762" s="12" t="s">
        <v>1</v>
      </c>
      <c r="F762" s="70"/>
      <c r="G762" s="71" t="s">
        <v>202</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203</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204</v>
      </c>
      <c r="H769" s="133"/>
      <c r="I769" s="133"/>
      <c r="J769" s="133"/>
      <c r="K769" s="133"/>
      <c r="L769" s="133"/>
      <c r="M769" s="133" t="s">
        <v>205</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112</v>
      </c>
      <c r="D770" s="17"/>
      <c r="E770" s="17"/>
      <c r="F770" s="17"/>
      <c r="G770" s="17"/>
      <c r="H770" s="17"/>
      <c r="I770" s="23"/>
      <c r="J770" s="147"/>
      <c r="K770" s="147"/>
      <c r="L770" s="111" t="s">
        <v>113</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361</v>
      </c>
      <c r="M772" s="104" t="s">
        <v>373</v>
      </c>
      <c r="N772" s="104" t="s">
        <v>57</v>
      </c>
      <c r="O772" s="104" t="s">
        <v>58</v>
      </c>
      <c r="P772" s="104" t="s">
        <v>59</v>
      </c>
      <c r="Q772" s="104" t="s">
        <v>60</v>
      </c>
      <c r="R772" s="104" t="s">
        <v>872</v>
      </c>
      <c r="S772" s="104" t="s">
        <v>873</v>
      </c>
      <c r="T772" s="104" t="s">
        <v>874</v>
      </c>
      <c r="U772" s="104" t="s">
        <v>1115</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810</v>
      </c>
      <c r="L773" s="102" t="s">
        <v>372</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132</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133</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134</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135</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136</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137</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138</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139</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140</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387</v>
      </c>
      <c r="L783" s="102" t="s">
        <v>372</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132</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133</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134</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135</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136</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137</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138</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139</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140</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782</v>
      </c>
      <c r="L793" s="102" t="s">
        <v>372</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132</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133</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134</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135</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136</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137</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138</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139</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140</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783</v>
      </c>
      <c r="L803" s="102" t="s">
        <v>372</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132</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133</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134</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135</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136</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137</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138</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139</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140</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784</v>
      </c>
      <c r="L813" s="102" t="s">
        <v>372</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132</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133</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134</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135</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136</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137</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138</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139</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140</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785</v>
      </c>
      <c r="L823" s="102" t="s">
        <v>372</v>
      </c>
      <c r="M823" s="728">
        <v>0</v>
      </c>
      <c r="N823" s="728">
        <v>0</v>
      </c>
      <c r="O823" s="728">
        <v>0</v>
      </c>
      <c r="P823" s="728">
        <v>0</v>
      </c>
      <c r="Q823" s="728">
        <v>0</v>
      </c>
      <c r="R823" s="728">
        <v>0</v>
      </c>
      <c r="S823" s="728">
        <v>0</v>
      </c>
      <c r="T823" s="728">
        <v>0</v>
      </c>
      <c r="U823" s="728">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132</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133</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134</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135</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136</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137</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138</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139</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140</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786</v>
      </c>
      <c r="L833" s="102" t="s">
        <v>372</v>
      </c>
      <c r="M833" s="728">
        <v>0</v>
      </c>
      <c r="N833" s="728">
        <v>0</v>
      </c>
      <c r="O833" s="728">
        <v>0</v>
      </c>
      <c r="P833" s="728">
        <v>0</v>
      </c>
      <c r="Q833" s="728">
        <v>0</v>
      </c>
      <c r="R833" s="728">
        <v>0</v>
      </c>
      <c r="S833" s="728">
        <v>0</v>
      </c>
      <c r="T833" s="728">
        <v>0</v>
      </c>
      <c r="U833" s="728">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132</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133</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134</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135</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136</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137</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138</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139</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140</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787</v>
      </c>
      <c r="L843" s="102" t="s">
        <v>372</v>
      </c>
      <c r="M843" s="728">
        <v>0</v>
      </c>
      <c r="N843" s="728">
        <v>0</v>
      </c>
      <c r="O843" s="728">
        <v>0</v>
      </c>
      <c r="P843" s="728">
        <v>0</v>
      </c>
      <c r="Q843" s="728">
        <v>0</v>
      </c>
      <c r="R843" s="728">
        <v>0</v>
      </c>
      <c r="S843" s="728">
        <v>0</v>
      </c>
      <c r="T843" s="728">
        <v>0</v>
      </c>
      <c r="U843" s="728">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132</v>
      </c>
      <c r="M844" s="728">
        <v>0</v>
      </c>
      <c r="N844" s="728">
        <v>0</v>
      </c>
      <c r="O844" s="728">
        <v>0</v>
      </c>
      <c r="P844" s="728">
        <v>0</v>
      </c>
      <c r="Q844" s="728">
        <v>0</v>
      </c>
      <c r="R844" s="728">
        <v>0</v>
      </c>
      <c r="S844" s="728">
        <v>0</v>
      </c>
      <c r="T844" s="728">
        <v>0</v>
      </c>
      <c r="U844" s="728">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133</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134</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135</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136</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137</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138</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139</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140</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788</v>
      </c>
      <c r="L853" s="102" t="s">
        <v>372</v>
      </c>
      <c r="M853" s="728">
        <v>0</v>
      </c>
      <c r="N853" s="728">
        <v>0</v>
      </c>
      <c r="O853" s="728">
        <v>0</v>
      </c>
      <c r="P853" s="728">
        <v>0</v>
      </c>
      <c r="Q853" s="728">
        <v>0</v>
      </c>
      <c r="R853" s="728">
        <v>0</v>
      </c>
      <c r="S853" s="728">
        <v>0</v>
      </c>
      <c r="T853" s="728">
        <v>0</v>
      </c>
      <c r="U853" s="728">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132</v>
      </c>
      <c r="M854" s="728">
        <v>0</v>
      </c>
      <c r="N854" s="728">
        <v>0</v>
      </c>
      <c r="O854" s="728">
        <v>0</v>
      </c>
      <c r="P854" s="728">
        <v>0</v>
      </c>
      <c r="Q854" s="728">
        <v>0</v>
      </c>
      <c r="R854" s="728">
        <v>0</v>
      </c>
      <c r="S854" s="728">
        <v>0</v>
      </c>
      <c r="T854" s="728">
        <v>0</v>
      </c>
      <c r="U854" s="728">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133</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134</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135</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136</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137</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138</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139</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140</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789</v>
      </c>
      <c r="L863" s="102" t="s">
        <v>372</v>
      </c>
      <c r="M863" s="728">
        <v>0</v>
      </c>
      <c r="N863" s="728">
        <v>0</v>
      </c>
      <c r="O863" s="728">
        <v>0</v>
      </c>
      <c r="P863" s="728">
        <v>0</v>
      </c>
      <c r="Q863" s="728">
        <v>0</v>
      </c>
      <c r="R863" s="728">
        <v>0</v>
      </c>
      <c r="S863" s="728">
        <v>0</v>
      </c>
      <c r="T863" s="728">
        <v>0</v>
      </c>
      <c r="U863" s="728">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132</v>
      </c>
      <c r="M864" s="728">
        <v>0</v>
      </c>
      <c r="N864" s="728">
        <v>0</v>
      </c>
      <c r="O864" s="728">
        <v>0</v>
      </c>
      <c r="P864" s="728">
        <v>0</v>
      </c>
      <c r="Q864" s="728">
        <v>0</v>
      </c>
      <c r="R864" s="728">
        <v>0</v>
      </c>
      <c r="S864" s="728">
        <v>0</v>
      </c>
      <c r="T864" s="728">
        <v>0</v>
      </c>
      <c r="U864" s="728">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133</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134</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135</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136</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137</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138</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139</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140</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116</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116</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117</v>
      </c>
      <c r="AE877" s="41" t="s">
        <v>118</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206</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207</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209</v>
      </c>
      <c r="J887" s="17"/>
      <c r="K887" s="22"/>
      <c r="L887" s="22"/>
      <c r="M887" s="22"/>
      <c r="N887" s="22"/>
      <c r="O887" s="22"/>
      <c r="P887" s="22"/>
      <c r="Q887" s="22"/>
      <c r="R887" s="22"/>
      <c r="S887" s="22"/>
      <c r="T887" s="23" t="s">
        <v>210</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208</v>
      </c>
      <c r="H888" s="17"/>
      <c r="I888" s="23" t="s">
        <v>211</v>
      </c>
      <c r="J888" s="23"/>
      <c r="K888" s="23"/>
      <c r="L888" s="23"/>
      <c r="M888" s="23"/>
      <c r="N888" s="23"/>
      <c r="O888" s="23"/>
      <c r="P888" s="23"/>
      <c r="Q888" s="23"/>
      <c r="R888" s="23"/>
      <c r="S888" s="22"/>
      <c r="T888" s="23" t="s">
        <v>212</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113</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374</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375</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376</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377</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378</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379</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380</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381</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382</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383</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116</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118</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883</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213</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208</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214</v>
      </c>
      <c r="K917" s="23" t="s">
        <v>373</v>
      </c>
      <c r="L917" s="23" t="s">
        <v>57</v>
      </c>
      <c r="M917" s="23" t="s">
        <v>58</v>
      </c>
      <c r="N917" s="23" t="s">
        <v>59</v>
      </c>
      <c r="O917" s="23" t="s">
        <v>60</v>
      </c>
      <c r="P917" s="23" t="s">
        <v>872</v>
      </c>
      <c r="Q917" s="23" t="s">
        <v>873</v>
      </c>
      <c r="R917" s="23" t="s">
        <v>874</v>
      </c>
      <c r="S917" s="23" t="s">
        <v>1115</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810</v>
      </c>
      <c r="J918" s="149" t="s">
        <v>374</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375</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376</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377</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378</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379</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380</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381</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382</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383</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387</v>
      </c>
      <c r="J928" s="102" t="s">
        <v>372</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132</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133</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134</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135</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136</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137</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138</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139</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140</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782</v>
      </c>
      <c r="J938" s="102" t="s">
        <v>372</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132</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133</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134</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135</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136</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137</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138</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139</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140</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783</v>
      </c>
      <c r="J948" s="102" t="s">
        <v>372</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132</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133</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134</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135</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136</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137</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138</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139</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140</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784</v>
      </c>
      <c r="J958" s="102" t="s">
        <v>372</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132</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133</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134</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135</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136</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137</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138</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139</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140</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785</v>
      </c>
      <c r="J968" s="102" t="s">
        <v>372</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132</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133</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134</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135</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136</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137</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138</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139</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140</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786</v>
      </c>
      <c r="J978" s="102" t="s">
        <v>372</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132</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133</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134</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135</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136</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137</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138</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139</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140</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787</v>
      </c>
      <c r="J988" s="102" t="s">
        <v>372</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132</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133</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134</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135</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136</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137</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138</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139</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140</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788</v>
      </c>
      <c r="J998" s="102" t="s">
        <v>372</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132</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133</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134</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135</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136</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137</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138</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139</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140</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789</v>
      </c>
      <c r="J1008" s="102" t="s">
        <v>372</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132</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133</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134</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135</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136</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137</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138</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139</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140</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116</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118</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109</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736</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740</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930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738</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737</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901</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215</v>
      </c>
      <c r="M1033" s="100" t="s">
        <v>351</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154</v>
      </c>
      <c r="L1034" s="116" t="s">
        <v>216</v>
      </c>
      <c r="M1034" s="479" t="s">
        <v>194</v>
      </c>
      <c r="N1034" s="479" t="s">
        <v>363</v>
      </c>
      <c r="O1034" s="479" t="s">
        <v>362</v>
      </c>
      <c r="P1034" s="479" t="s">
        <v>193</v>
      </c>
      <c r="Q1034" s="23" t="s">
        <v>735</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374</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375</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376</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377</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378</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379</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380</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381</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382</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383</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902</v>
      </c>
      <c r="H1046" s="86"/>
      <c r="I1046" s="86"/>
      <c r="J1046" s="86"/>
      <c r="K1046" s="86"/>
      <c r="L1046" s="229">
        <v>6.5</v>
      </c>
      <c r="M1046" s="86" t="s">
        <v>741</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116</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117</v>
      </c>
      <c r="AE1049" s="41" t="s">
        <v>118</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990</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1167</v>
      </c>
      <c r="I20" s="89"/>
      <c r="J20" s="89"/>
      <c r="K20" s="854">
        <v>30</v>
      </c>
      <c r="L20" s="854">
        <f>K20</f>
        <v>30</v>
      </c>
      <c r="M20" s="854">
        <f t="shared" ref="M20:T20" si="1">L20</f>
        <v>30</v>
      </c>
      <c r="N20" s="854">
        <f t="shared" si="1"/>
        <v>30</v>
      </c>
      <c r="O20" s="854">
        <f t="shared" si="1"/>
        <v>30</v>
      </c>
      <c r="P20" s="854">
        <f t="shared" si="1"/>
        <v>30</v>
      </c>
      <c r="Q20" s="854">
        <f t="shared" si="1"/>
        <v>30</v>
      </c>
      <c r="R20" s="854">
        <f t="shared" si="1"/>
        <v>30</v>
      </c>
      <c r="S20" s="854">
        <f t="shared" si="1"/>
        <v>30</v>
      </c>
      <c r="T20" s="854">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1168</v>
      </c>
      <c r="I21" s="87"/>
      <c r="J21" s="87"/>
      <c r="K21" s="856">
        <f>Periods!U$21</f>
        <v>77</v>
      </c>
      <c r="L21" s="856">
        <f>Periods!V$21</f>
        <v>105</v>
      </c>
      <c r="M21" s="856">
        <f>Periods!W$21</f>
        <v>105</v>
      </c>
      <c r="N21" s="856">
        <f>Periods!X$21</f>
        <v>105</v>
      </c>
      <c r="O21" s="856">
        <f>Periods!Y$21</f>
        <v>105</v>
      </c>
      <c r="P21" s="855">
        <f>Periods!Z$22</f>
        <v>126</v>
      </c>
      <c r="Q21" s="855">
        <f>Periods!AA$22</f>
        <v>126</v>
      </c>
      <c r="R21" s="857">
        <f>Periods!AB$23</f>
        <v>147</v>
      </c>
      <c r="S21" s="857">
        <f>Periods!AC$23</f>
        <v>147</v>
      </c>
      <c r="T21" s="857">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991</v>
      </c>
      <c r="I24" s="87"/>
      <c r="J24" s="87" t="s">
        <v>374</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375</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376</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377</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378</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379</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380</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381</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382</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383</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116</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110</v>
      </c>
      <c r="H35" s="39"/>
      <c r="I35" s="39"/>
      <c r="J35" s="39"/>
      <c r="K35" s="39"/>
      <c r="L35" s="39"/>
      <c r="M35" s="39"/>
      <c r="N35" s="39"/>
      <c r="O35" s="39"/>
      <c r="P35" s="39"/>
      <c r="Q35" s="39"/>
      <c r="R35" s="39"/>
      <c r="S35" s="39"/>
      <c r="T35" s="94"/>
      <c r="U35" s="94"/>
      <c r="V35" s="94"/>
      <c r="W35" s="94"/>
      <c r="X35" s="94"/>
      <c r="Y35" s="94"/>
      <c r="Z35" s="94"/>
      <c r="AA35" s="94"/>
      <c r="AB35" s="94"/>
      <c r="AC35" s="94"/>
      <c r="AD35" s="95" t="s">
        <v>117</v>
      </c>
      <c r="AE35" s="41" t="s">
        <v>118</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109</v>
      </c>
      <c r="AE40" s="11"/>
      <c r="AF40" s="8"/>
    </row>
    <row r="41" spans="1:32" ht="13.4" customHeight="1" outlineLevel="1" collapsed="1" x14ac:dyDescent="0.35">
      <c r="A41" s="6"/>
      <c r="B41" s="96"/>
      <c r="C41" s="12"/>
      <c r="D41" s="12">
        <v>0</v>
      </c>
      <c r="E41" s="12" t="s">
        <v>1</v>
      </c>
      <c r="F41" s="70"/>
      <c r="G41" s="71" t="s">
        <v>119</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120</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112</v>
      </c>
      <c r="D49" s="17"/>
      <c r="E49" s="17"/>
      <c r="F49" s="17"/>
      <c r="G49" s="23"/>
      <c r="H49" s="23"/>
      <c r="I49" s="23"/>
      <c r="J49" s="85"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121</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816</v>
      </c>
      <c r="I55" s="91"/>
      <c r="J55" s="89"/>
      <c r="K55" s="220" t="s">
        <v>1126</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20" t="s">
        <v>1128</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20" t="s">
        <v>125</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21" t="s">
        <v>999</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364</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1170</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116</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119</v>
      </c>
      <c r="H63" s="39"/>
      <c r="I63" s="39"/>
      <c r="J63" s="39"/>
      <c r="K63" s="39"/>
      <c r="L63" s="39"/>
      <c r="M63" s="39"/>
      <c r="N63" s="39"/>
      <c r="O63" s="39"/>
      <c r="P63" s="39"/>
      <c r="Q63" s="39"/>
      <c r="R63" s="39"/>
      <c r="S63" s="39"/>
      <c r="T63" s="94"/>
      <c r="U63" s="94"/>
      <c r="V63" s="94"/>
      <c r="W63" s="94"/>
      <c r="X63" s="94"/>
      <c r="Y63" s="94"/>
      <c r="Z63" s="94"/>
      <c r="AA63" s="94"/>
      <c r="AB63" s="94"/>
      <c r="AC63" s="94"/>
      <c r="AD63" s="95" t="s">
        <v>117</v>
      </c>
      <c r="AE63" s="41" t="s">
        <v>118</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109</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810</v>
      </c>
      <c r="K75" s="23" t="s">
        <v>387</v>
      </c>
      <c r="L75" s="23" t="s">
        <v>782</v>
      </c>
      <c r="M75" s="23" t="s">
        <v>783</v>
      </c>
      <c r="N75" s="23" t="s">
        <v>784</v>
      </c>
      <c r="O75" s="23" t="s">
        <v>785</v>
      </c>
      <c r="P75" s="23" t="s">
        <v>786</v>
      </c>
      <c r="Q75" s="23" t="s">
        <v>787</v>
      </c>
      <c r="R75" s="23" t="s">
        <v>788</v>
      </c>
      <c r="S75" s="23" t="s">
        <v>789</v>
      </c>
      <c r="T75" s="23"/>
      <c r="U75" s="23"/>
      <c r="V75" s="23"/>
      <c r="W75" s="23"/>
      <c r="X75" s="23"/>
      <c r="Y75" s="23"/>
      <c r="Z75" s="23"/>
      <c r="AA75" s="24"/>
      <c r="AB75" s="24"/>
      <c r="AC75" s="24"/>
      <c r="AD75" s="24"/>
      <c r="AE75" s="16"/>
      <c r="AF75" s="8"/>
    </row>
    <row r="76" spans="1:32" ht="5.15" customHeight="1" outlineLevel="1" x14ac:dyDescent="0.35">
      <c r="A76" s="6"/>
      <c r="B76" s="96"/>
      <c r="C76" s="12" t="s">
        <v>112</v>
      </c>
      <c r="D76" s="17"/>
      <c r="E76" s="17"/>
      <c r="F76" s="17"/>
      <c r="G76" s="23"/>
      <c r="H76" s="23"/>
      <c r="I76" s="23"/>
      <c r="J76" s="85"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808</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877</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809</v>
      </c>
      <c r="H81" s="92"/>
      <c r="I81" s="92"/>
      <c r="J81" s="99">
        <v>7.0000000000000001E-3</v>
      </c>
      <c r="K81" s="92" t="s">
        <v>1003</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116</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117</v>
      </c>
      <c r="AE86" s="41" t="s">
        <v>118</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109</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1109</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1110</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365</v>
      </c>
      <c r="K98" s="23" t="s">
        <v>366</v>
      </c>
      <c r="L98" s="23" t="s">
        <v>368</v>
      </c>
      <c r="M98" s="23" t="s">
        <v>369</v>
      </c>
      <c r="N98" s="23" t="s">
        <v>370</v>
      </c>
      <c r="O98" s="23" t="s">
        <v>371</v>
      </c>
      <c r="P98" s="23" t="s">
        <v>875</v>
      </c>
      <c r="Q98" s="23" t="s">
        <v>876</v>
      </c>
      <c r="R98" s="23" t="s">
        <v>1116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112</v>
      </c>
      <c r="D99" s="17"/>
      <c r="E99" s="17"/>
      <c r="F99" s="17"/>
      <c r="G99" s="23"/>
      <c r="H99" s="23"/>
      <c r="I99" s="23"/>
      <c r="J99" s="85"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1111</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116</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957</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958</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367</v>
      </c>
      <c r="J117" s="100" t="s">
        <v>960</v>
      </c>
      <c r="K117" s="100"/>
      <c r="L117" s="100"/>
      <c r="M117" s="100"/>
      <c r="N117" s="100"/>
      <c r="O117" s="100"/>
      <c r="P117" s="100"/>
      <c r="Q117" s="100"/>
      <c r="R117" s="100"/>
      <c r="S117" s="23"/>
      <c r="T117" s="100" t="s">
        <v>1120</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447</v>
      </c>
      <c r="I118" s="23" t="s">
        <v>38</v>
      </c>
      <c r="J118" s="23" t="s">
        <v>365</v>
      </c>
      <c r="K118" s="23" t="s">
        <v>366</v>
      </c>
      <c r="L118" s="23" t="s">
        <v>368</v>
      </c>
      <c r="M118" s="23" t="s">
        <v>369</v>
      </c>
      <c r="N118" s="23" t="s">
        <v>370</v>
      </c>
      <c r="O118" s="23" t="s">
        <v>371</v>
      </c>
      <c r="P118" s="23" t="s">
        <v>875</v>
      </c>
      <c r="Q118" s="23" t="s">
        <v>876</v>
      </c>
      <c r="R118" s="23" t="s">
        <v>1116</v>
      </c>
      <c r="S118" s="23"/>
      <c r="T118" s="23" t="s">
        <v>372</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810</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387</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782</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783</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784</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785</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786</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787</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788</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789</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151</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152</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112</v>
      </c>
      <c r="D146" s="17"/>
      <c r="E146" s="17"/>
      <c r="F146" s="17"/>
      <c r="G146" s="23"/>
      <c r="H146" s="23"/>
      <c r="I146" s="23"/>
      <c r="J146" s="85"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155</v>
      </c>
      <c r="I148" s="87"/>
      <c r="J148" s="717">
        <v>43549</v>
      </c>
      <c r="K148" s="717">
        <v>43570</v>
      </c>
      <c r="L148" s="717">
        <v>43570</v>
      </c>
      <c r="M148" s="717">
        <v>43570</v>
      </c>
      <c r="N148" s="717">
        <v>43570</v>
      </c>
      <c r="O148" s="717">
        <v>43570</v>
      </c>
      <c r="P148" s="717">
        <v>43570</v>
      </c>
      <c r="Q148" s="717">
        <v>43570</v>
      </c>
      <c r="R148" s="717">
        <v>43570</v>
      </c>
      <c r="S148" s="717">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1046</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7">
        <v>43554</v>
      </c>
      <c r="K150" s="717">
        <v>43580</v>
      </c>
      <c r="L150" s="717">
        <v>43580</v>
      </c>
      <c r="M150" s="717">
        <v>43580</v>
      </c>
      <c r="N150" s="717">
        <v>43610</v>
      </c>
      <c r="O150" s="717">
        <v>43580</v>
      </c>
      <c r="P150" s="717">
        <v>43580</v>
      </c>
      <c r="Q150" s="717">
        <v>43580</v>
      </c>
      <c r="R150" s="717">
        <v>43580</v>
      </c>
      <c r="S150" s="717">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1046</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265</v>
      </c>
      <c r="I152" s="87"/>
      <c r="J152" s="717">
        <v>43570</v>
      </c>
      <c r="K152" s="717">
        <v>43615</v>
      </c>
      <c r="L152" s="717">
        <v>43615</v>
      </c>
      <c r="M152" s="717">
        <v>43615</v>
      </c>
      <c r="N152" s="717">
        <v>43615</v>
      </c>
      <c r="O152" s="717">
        <v>43615</v>
      </c>
      <c r="P152" s="717">
        <v>43615</v>
      </c>
      <c r="Q152" s="717">
        <v>43615</v>
      </c>
      <c r="R152" s="717">
        <v>43615</v>
      </c>
      <c r="S152" s="717">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1046</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157</v>
      </c>
      <c r="I154" s="87"/>
      <c r="J154" s="717">
        <v>43600</v>
      </c>
      <c r="K154" s="717">
        <v>43658</v>
      </c>
      <c r="L154" s="717">
        <v>43658</v>
      </c>
      <c r="M154" s="717">
        <v>43658</v>
      </c>
      <c r="N154" s="717">
        <v>43658</v>
      </c>
      <c r="O154" s="717">
        <v>43658</v>
      </c>
      <c r="P154" s="717">
        <v>43658</v>
      </c>
      <c r="Q154" s="717">
        <v>43658</v>
      </c>
      <c r="R154" s="717">
        <v>43658</v>
      </c>
      <c r="S154" s="717">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1046</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320</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321</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259</v>
      </c>
      <c r="I162" s="123"/>
      <c r="J162" s="123"/>
      <c r="K162" s="123"/>
      <c r="L162" s="124" t="s">
        <v>367</v>
      </c>
      <c r="M162" s="125" t="s">
        <v>161</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365</v>
      </c>
      <c r="N163" s="127" t="s">
        <v>366</v>
      </c>
      <c r="O163" s="127" t="s">
        <v>368</v>
      </c>
      <c r="P163" s="127" t="s">
        <v>369</v>
      </c>
      <c r="Q163" s="127" t="s">
        <v>370</v>
      </c>
      <c r="R163" s="127" t="s">
        <v>371</v>
      </c>
      <c r="S163" s="127" t="s">
        <v>875</v>
      </c>
      <c r="T163" s="127" t="s">
        <v>876</v>
      </c>
      <c r="U163" s="127" t="s">
        <v>1116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162</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164</v>
      </c>
      <c r="I166" s="92"/>
      <c r="J166" s="92"/>
      <c r="K166" s="92"/>
      <c r="L166" s="97">
        <v>1</v>
      </c>
      <c r="M166" s="87"/>
      <c r="N166" s="87"/>
      <c r="O166" s="87"/>
      <c r="P166" s="87"/>
      <c r="Q166" s="87"/>
      <c r="R166" s="87"/>
      <c r="S166" s="87"/>
      <c r="T166" s="87"/>
      <c r="U166" s="130" t="s">
        <v>165</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266</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116</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109</v>
      </c>
      <c r="AE173" s="11"/>
      <c r="AF173" s="8"/>
    </row>
    <row r="174" spans="1:62" ht="13.4" customHeight="1" outlineLevel="1" collapsed="1" x14ac:dyDescent="0.35">
      <c r="A174" s="6"/>
      <c r="B174" s="96"/>
      <c r="C174" s="12"/>
      <c r="D174" s="12">
        <v>0</v>
      </c>
      <c r="E174" s="12" t="s">
        <v>1</v>
      </c>
      <c r="F174" s="70"/>
      <c r="G174" s="71" t="s">
        <v>959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961</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143</v>
      </c>
      <c r="I181" s="116" t="s">
        <v>144</v>
      </c>
      <c r="J181" s="116" t="s">
        <v>145</v>
      </c>
      <c r="K181" s="116" t="s">
        <v>146</v>
      </c>
      <c r="L181" s="116" t="s">
        <v>147</v>
      </c>
      <c r="M181" s="116" t="s">
        <v>324</v>
      </c>
      <c r="N181" s="116" t="s">
        <v>148</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149</v>
      </c>
      <c r="I182" s="118" t="s">
        <v>149</v>
      </c>
      <c r="J182" s="118" t="s">
        <v>149</v>
      </c>
      <c r="K182" s="118" t="s">
        <v>149</v>
      </c>
      <c r="L182" s="118" t="s">
        <v>1152</v>
      </c>
      <c r="M182" s="118" t="s">
        <v>1153</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149</v>
      </c>
      <c r="I183" s="118" t="s">
        <v>149</v>
      </c>
      <c r="J183" s="118" t="s">
        <v>149</v>
      </c>
      <c r="K183" s="118" t="s">
        <v>149</v>
      </c>
      <c r="L183" s="118" t="s">
        <v>1154</v>
      </c>
      <c r="M183" s="118" t="s">
        <v>1153</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149</v>
      </c>
      <c r="I184" s="118" t="s">
        <v>149</v>
      </c>
      <c r="J184" s="118" t="s">
        <v>149</v>
      </c>
      <c r="K184" s="118" t="s">
        <v>1155</v>
      </c>
      <c r="L184" s="118" t="s">
        <v>76</v>
      </c>
      <c r="M184" s="118" t="s">
        <v>1153</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149</v>
      </c>
      <c r="I185" s="118" t="s">
        <v>149</v>
      </c>
      <c r="J185" s="118" t="s">
        <v>149</v>
      </c>
      <c r="K185" s="118" t="s">
        <v>1155</v>
      </c>
      <c r="L185" s="118" t="s">
        <v>77</v>
      </c>
      <c r="M185" s="118" t="s">
        <v>1153</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149</v>
      </c>
      <c r="I186" s="118" t="s">
        <v>149</v>
      </c>
      <c r="J186" s="118" t="s">
        <v>149</v>
      </c>
      <c r="K186" s="118" t="s">
        <v>1155</v>
      </c>
      <c r="L186" s="118" t="s">
        <v>78</v>
      </c>
      <c r="M186" s="118" t="s">
        <v>1153</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149</v>
      </c>
      <c r="I187" s="118" t="s">
        <v>149</v>
      </c>
      <c r="J187" s="118" t="s">
        <v>149</v>
      </c>
      <c r="K187" s="118" t="s">
        <v>1155</v>
      </c>
      <c r="L187" s="118" t="s">
        <v>150</v>
      </c>
      <c r="M187" s="118" t="s">
        <v>1153</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149</v>
      </c>
      <c r="I188" s="118" t="s">
        <v>149</v>
      </c>
      <c r="J188" s="118" t="s">
        <v>149</v>
      </c>
      <c r="K188" s="118" t="s">
        <v>225</v>
      </c>
      <c r="L188" s="118" t="s">
        <v>76</v>
      </c>
      <c r="M188" s="118" t="s">
        <v>1153</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149</v>
      </c>
      <c r="I189" s="118" t="s">
        <v>149</v>
      </c>
      <c r="J189" s="118" t="s">
        <v>149</v>
      </c>
      <c r="K189" s="118" t="s">
        <v>225</v>
      </c>
      <c r="L189" s="118" t="s">
        <v>77</v>
      </c>
      <c r="M189" s="118" t="s">
        <v>1153</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149</v>
      </c>
      <c r="I190" s="118" t="s">
        <v>149</v>
      </c>
      <c r="J190" s="118" t="s">
        <v>149</v>
      </c>
      <c r="K190" s="118" t="s">
        <v>225</v>
      </c>
      <c r="L190" s="118" t="s">
        <v>78</v>
      </c>
      <c r="M190" s="118" t="s">
        <v>1153</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149</v>
      </c>
      <c r="I191" s="118" t="s">
        <v>149</v>
      </c>
      <c r="J191" s="118" t="s">
        <v>149</v>
      </c>
      <c r="K191" s="118" t="s">
        <v>225</v>
      </c>
      <c r="L191" s="118" t="s">
        <v>150</v>
      </c>
      <c r="M191" s="118" t="s">
        <v>1153</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116</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117</v>
      </c>
      <c r="AE193" s="41" t="s">
        <v>118</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1213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1212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373</v>
      </c>
      <c r="K205" s="23" t="s">
        <v>57</v>
      </c>
      <c r="L205" s="23" t="s">
        <v>58</v>
      </c>
      <c r="M205" s="23" t="s">
        <v>59</v>
      </c>
      <c r="N205" s="23" t="s">
        <v>60</v>
      </c>
      <c r="O205" s="23" t="s">
        <v>872</v>
      </c>
      <c r="P205" s="23" t="s">
        <v>873</v>
      </c>
      <c r="Q205" s="23" t="s">
        <v>874</v>
      </c>
      <c r="R205" s="23" t="s">
        <v>1115</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810</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387</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782</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783</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784</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785</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786</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787</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788</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789</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322</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447</v>
      </c>
      <c r="J230" s="23" t="s">
        <v>743</v>
      </c>
      <c r="K230" s="100" t="s">
        <v>167</v>
      </c>
      <c r="L230" s="100"/>
      <c r="M230" s="23"/>
      <c r="N230" s="23"/>
      <c r="O230" s="23"/>
      <c r="P230" s="23"/>
      <c r="Q230" s="23"/>
      <c r="R230" s="23"/>
      <c r="S230" s="23"/>
      <c r="T230" s="23"/>
      <c r="U230" s="23"/>
      <c r="V230" s="100" t="s">
        <v>168</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365</v>
      </c>
      <c r="L231" s="23" t="s">
        <v>366</v>
      </c>
      <c r="M231" s="23" t="s">
        <v>368</v>
      </c>
      <c r="N231" s="23" t="s">
        <v>369</v>
      </c>
      <c r="O231" s="23" t="s">
        <v>370</v>
      </c>
      <c r="P231" s="23" t="s">
        <v>371</v>
      </c>
      <c r="Q231" s="23" t="s">
        <v>875</v>
      </c>
      <c r="R231" s="23" t="s">
        <v>876</v>
      </c>
      <c r="S231" s="23" t="s">
        <v>1116</v>
      </c>
      <c r="T231" s="23"/>
      <c r="U231" s="23"/>
      <c r="V231" s="23" t="s">
        <v>365</v>
      </c>
      <c r="W231" s="23" t="s">
        <v>366</v>
      </c>
      <c r="X231" s="23" t="s">
        <v>368</v>
      </c>
      <c r="Y231" s="23" t="s">
        <v>369</v>
      </c>
      <c r="Z231" s="23" t="s">
        <v>370</v>
      </c>
      <c r="AA231" s="23" t="s">
        <v>371</v>
      </c>
      <c r="AB231" s="23" t="s">
        <v>875</v>
      </c>
      <c r="AC231" s="23" t="s">
        <v>876</v>
      </c>
      <c r="AD231" s="23" t="s">
        <v>1116</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810</v>
      </c>
      <c r="J232" s="102" t="s">
        <v>374</v>
      </c>
      <c r="K232" s="135">
        <v>300</v>
      </c>
      <c r="L232" s="135">
        <v>300</v>
      </c>
      <c r="M232" s="135">
        <v>300</v>
      </c>
      <c r="N232" s="135">
        <v>0</v>
      </c>
      <c r="O232" s="135">
        <v>0</v>
      </c>
      <c r="P232" s="135">
        <v>0</v>
      </c>
      <c r="Q232" s="135">
        <v>0</v>
      </c>
      <c r="R232" s="135">
        <v>0</v>
      </c>
      <c r="S232" s="135">
        <v>0</v>
      </c>
      <c r="T232" s="87"/>
      <c r="U232" s="102" t="s">
        <v>372</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375</v>
      </c>
      <c r="K233" s="135">
        <v>300</v>
      </c>
      <c r="L233" s="135">
        <v>300</v>
      </c>
      <c r="M233" s="135">
        <v>300</v>
      </c>
      <c r="N233" s="135">
        <v>0</v>
      </c>
      <c r="O233" s="135">
        <v>0</v>
      </c>
      <c r="P233" s="135">
        <v>0</v>
      </c>
      <c r="Q233" s="135">
        <v>0</v>
      </c>
      <c r="R233" s="135">
        <v>0</v>
      </c>
      <c r="S233" s="135">
        <v>0</v>
      </c>
      <c r="T233" s="87"/>
      <c r="U233" s="102" t="s">
        <v>132</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376</v>
      </c>
      <c r="K234" s="135">
        <v>719.48225650216671</v>
      </c>
      <c r="L234" s="135">
        <v>719.48225650216671</v>
      </c>
      <c r="M234" s="135">
        <v>719.48225650216671</v>
      </c>
      <c r="N234" s="135">
        <v>0</v>
      </c>
      <c r="O234" s="135">
        <v>0</v>
      </c>
      <c r="P234" s="135">
        <v>0</v>
      </c>
      <c r="Q234" s="135">
        <v>0</v>
      </c>
      <c r="R234" s="135">
        <v>0</v>
      </c>
      <c r="S234" s="135">
        <v>0</v>
      </c>
      <c r="T234" s="87"/>
      <c r="U234" s="102" t="s">
        <v>133</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377</v>
      </c>
      <c r="K235" s="135">
        <v>1081.1486028111074</v>
      </c>
      <c r="L235" s="135">
        <v>1081.1486028111074</v>
      </c>
      <c r="M235" s="135">
        <v>1081.1486028111074</v>
      </c>
      <c r="N235" s="135">
        <v>0</v>
      </c>
      <c r="O235" s="135">
        <v>0</v>
      </c>
      <c r="P235" s="135">
        <v>0</v>
      </c>
      <c r="Q235" s="135">
        <v>0</v>
      </c>
      <c r="R235" s="135">
        <v>0</v>
      </c>
      <c r="S235" s="135">
        <v>0</v>
      </c>
      <c r="T235" s="87"/>
      <c r="U235" s="102" t="s">
        <v>134</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378</v>
      </c>
      <c r="K236" s="135">
        <v>1168.4340728896682</v>
      </c>
      <c r="L236" s="135">
        <v>1168.4340728896682</v>
      </c>
      <c r="M236" s="135">
        <v>1168.4340728896682</v>
      </c>
      <c r="N236" s="135">
        <v>0</v>
      </c>
      <c r="O236" s="135">
        <v>0</v>
      </c>
      <c r="P236" s="135">
        <v>0</v>
      </c>
      <c r="Q236" s="135">
        <v>0</v>
      </c>
      <c r="R236" s="135">
        <v>0</v>
      </c>
      <c r="S236" s="135">
        <v>0</v>
      </c>
      <c r="T236" s="87"/>
      <c r="U236" s="102" t="s">
        <v>135</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379</v>
      </c>
      <c r="K237" s="135">
        <v>1302.4224785415458</v>
      </c>
      <c r="L237" s="135">
        <v>1302.4224785415458</v>
      </c>
      <c r="M237" s="135">
        <v>1302.4224785415458</v>
      </c>
      <c r="N237" s="135">
        <v>0</v>
      </c>
      <c r="O237" s="135">
        <v>0</v>
      </c>
      <c r="P237" s="135">
        <v>0</v>
      </c>
      <c r="Q237" s="135">
        <v>0</v>
      </c>
      <c r="R237" s="135">
        <v>0</v>
      </c>
      <c r="S237" s="135">
        <v>0</v>
      </c>
      <c r="T237" s="87"/>
      <c r="U237" s="102" t="s">
        <v>136</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380</v>
      </c>
      <c r="K238" s="135">
        <v>1569.0196171525936</v>
      </c>
      <c r="L238" s="135">
        <v>1569.0196171525936</v>
      </c>
      <c r="M238" s="135">
        <v>1569.0196171525936</v>
      </c>
      <c r="N238" s="135">
        <v>0</v>
      </c>
      <c r="O238" s="135">
        <v>0</v>
      </c>
      <c r="P238" s="135">
        <v>0</v>
      </c>
      <c r="Q238" s="135">
        <v>0</v>
      </c>
      <c r="R238" s="135">
        <v>0</v>
      </c>
      <c r="S238" s="135">
        <v>0</v>
      </c>
      <c r="T238" s="87"/>
      <c r="U238" s="102" t="s">
        <v>137</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381</v>
      </c>
      <c r="K239" s="135">
        <v>100</v>
      </c>
      <c r="L239" s="135">
        <v>100</v>
      </c>
      <c r="M239" s="135">
        <v>100</v>
      </c>
      <c r="N239" s="135">
        <v>0</v>
      </c>
      <c r="O239" s="135">
        <v>0</v>
      </c>
      <c r="P239" s="135">
        <v>0</v>
      </c>
      <c r="Q239" s="135">
        <v>0</v>
      </c>
      <c r="R239" s="135">
        <v>0</v>
      </c>
      <c r="S239" s="135">
        <v>0</v>
      </c>
      <c r="T239" s="87"/>
      <c r="U239" s="102" t="s">
        <v>138</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382</v>
      </c>
      <c r="K240" s="135">
        <v>100</v>
      </c>
      <c r="L240" s="135">
        <v>100</v>
      </c>
      <c r="M240" s="135">
        <v>100</v>
      </c>
      <c r="N240" s="135">
        <v>0</v>
      </c>
      <c r="O240" s="135">
        <v>0</v>
      </c>
      <c r="P240" s="135">
        <v>0</v>
      </c>
      <c r="Q240" s="135">
        <v>0</v>
      </c>
      <c r="R240" s="135">
        <v>0</v>
      </c>
      <c r="S240" s="135">
        <v>0</v>
      </c>
      <c r="T240" s="87"/>
      <c r="U240" s="102" t="s">
        <v>139</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383</v>
      </c>
      <c r="K241" s="135">
        <v>100</v>
      </c>
      <c r="L241" s="135">
        <v>100</v>
      </c>
      <c r="M241" s="135">
        <v>100</v>
      </c>
      <c r="N241" s="135">
        <v>0</v>
      </c>
      <c r="O241" s="135">
        <v>0</v>
      </c>
      <c r="P241" s="135">
        <v>0</v>
      </c>
      <c r="Q241" s="135">
        <v>0</v>
      </c>
      <c r="R241" s="135">
        <v>0</v>
      </c>
      <c r="S241" s="135">
        <v>0</v>
      </c>
      <c r="T241" s="87"/>
      <c r="U241" s="102" t="s">
        <v>140</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387</v>
      </c>
      <c r="J242" s="102" t="s">
        <v>374</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372</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375</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132</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376</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133</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377</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134</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378</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135</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379</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136</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380</v>
      </c>
      <c r="K248" s="245">
        <f t="shared" si="6"/>
        <v>80</v>
      </c>
      <c r="L248" s="245">
        <f t="shared" si="6"/>
        <v>80</v>
      </c>
      <c r="M248" s="245">
        <f t="shared" si="6"/>
        <v>80</v>
      </c>
      <c r="N248" s="245">
        <f t="shared" si="6"/>
        <v>80</v>
      </c>
      <c r="O248" s="135">
        <v>80</v>
      </c>
      <c r="P248" s="135">
        <v>0</v>
      </c>
      <c r="Q248" s="135">
        <v>0</v>
      </c>
      <c r="R248" s="135">
        <v>0</v>
      </c>
      <c r="S248" s="135">
        <v>0</v>
      </c>
      <c r="T248" s="87"/>
      <c r="U248" s="102" t="s">
        <v>137</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381</v>
      </c>
      <c r="K249" s="245">
        <f t="shared" si="6"/>
        <v>80</v>
      </c>
      <c r="L249" s="245">
        <f t="shared" si="6"/>
        <v>80</v>
      </c>
      <c r="M249" s="245">
        <f t="shared" si="6"/>
        <v>80</v>
      </c>
      <c r="N249" s="245">
        <f t="shared" si="6"/>
        <v>80</v>
      </c>
      <c r="O249" s="135">
        <v>80</v>
      </c>
      <c r="P249" s="135">
        <v>0</v>
      </c>
      <c r="Q249" s="135">
        <v>0</v>
      </c>
      <c r="R249" s="135">
        <v>0</v>
      </c>
      <c r="S249" s="135">
        <v>0</v>
      </c>
      <c r="T249" s="87"/>
      <c r="U249" s="102" t="s">
        <v>138</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382</v>
      </c>
      <c r="K250" s="245">
        <f t="shared" si="6"/>
        <v>80</v>
      </c>
      <c r="L250" s="245">
        <f t="shared" si="6"/>
        <v>80</v>
      </c>
      <c r="M250" s="245">
        <f t="shared" si="6"/>
        <v>80</v>
      </c>
      <c r="N250" s="245">
        <f t="shared" si="6"/>
        <v>80</v>
      </c>
      <c r="O250" s="135">
        <v>80</v>
      </c>
      <c r="P250" s="135">
        <v>0</v>
      </c>
      <c r="Q250" s="135">
        <v>0</v>
      </c>
      <c r="R250" s="135">
        <v>0</v>
      </c>
      <c r="S250" s="135">
        <v>0</v>
      </c>
      <c r="T250" s="87"/>
      <c r="U250" s="102" t="s">
        <v>139</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383</v>
      </c>
      <c r="K251" s="245">
        <f t="shared" si="6"/>
        <v>80</v>
      </c>
      <c r="L251" s="245">
        <f t="shared" si="6"/>
        <v>80</v>
      </c>
      <c r="M251" s="245">
        <f t="shared" si="6"/>
        <v>80</v>
      </c>
      <c r="N251" s="245">
        <f t="shared" si="6"/>
        <v>80</v>
      </c>
      <c r="O251" s="135">
        <v>80</v>
      </c>
      <c r="P251" s="135">
        <v>0</v>
      </c>
      <c r="Q251" s="135">
        <v>0</v>
      </c>
      <c r="R251" s="135">
        <v>0</v>
      </c>
      <c r="S251" s="135">
        <v>0</v>
      </c>
      <c r="T251" s="87"/>
      <c r="U251" s="102" t="s">
        <v>140</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782</v>
      </c>
      <c r="J252" s="102" t="s">
        <v>374</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372</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375</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132</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376</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133</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377</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134</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378</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135</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379</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136</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380</v>
      </c>
      <c r="K258" s="245">
        <f t="shared" si="6"/>
        <v>80</v>
      </c>
      <c r="L258" s="245">
        <f t="shared" si="6"/>
        <v>80</v>
      </c>
      <c r="M258" s="245">
        <f t="shared" si="6"/>
        <v>80</v>
      </c>
      <c r="N258" s="245">
        <f t="shared" si="6"/>
        <v>80</v>
      </c>
      <c r="O258" s="135">
        <v>80</v>
      </c>
      <c r="P258" s="135">
        <v>0</v>
      </c>
      <c r="Q258" s="135">
        <v>0</v>
      </c>
      <c r="R258" s="135">
        <v>0</v>
      </c>
      <c r="S258" s="135">
        <v>0</v>
      </c>
      <c r="T258" s="87"/>
      <c r="U258" s="102" t="s">
        <v>137</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381</v>
      </c>
      <c r="K259" s="245">
        <f t="shared" si="6"/>
        <v>80</v>
      </c>
      <c r="L259" s="245">
        <f t="shared" si="6"/>
        <v>80</v>
      </c>
      <c r="M259" s="245">
        <f t="shared" si="6"/>
        <v>80</v>
      </c>
      <c r="N259" s="245">
        <f t="shared" si="6"/>
        <v>80</v>
      </c>
      <c r="O259" s="135">
        <v>80</v>
      </c>
      <c r="P259" s="135">
        <v>0</v>
      </c>
      <c r="Q259" s="135">
        <v>0</v>
      </c>
      <c r="R259" s="135">
        <v>0</v>
      </c>
      <c r="S259" s="135">
        <v>0</v>
      </c>
      <c r="T259" s="87"/>
      <c r="U259" s="102" t="s">
        <v>138</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382</v>
      </c>
      <c r="K260" s="245">
        <f t="shared" si="6"/>
        <v>80</v>
      </c>
      <c r="L260" s="245">
        <f t="shared" si="6"/>
        <v>80</v>
      </c>
      <c r="M260" s="245">
        <f t="shared" si="6"/>
        <v>80</v>
      </c>
      <c r="N260" s="245">
        <f t="shared" si="6"/>
        <v>80</v>
      </c>
      <c r="O260" s="135">
        <v>80</v>
      </c>
      <c r="P260" s="135">
        <v>0</v>
      </c>
      <c r="Q260" s="135">
        <v>0</v>
      </c>
      <c r="R260" s="135">
        <v>0</v>
      </c>
      <c r="S260" s="135">
        <v>0</v>
      </c>
      <c r="T260" s="87"/>
      <c r="U260" s="102" t="s">
        <v>139</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383</v>
      </c>
      <c r="K261" s="245">
        <f t="shared" si="6"/>
        <v>80</v>
      </c>
      <c r="L261" s="245">
        <f t="shared" si="6"/>
        <v>80</v>
      </c>
      <c r="M261" s="245">
        <f t="shared" si="6"/>
        <v>80</v>
      </c>
      <c r="N261" s="245">
        <f t="shared" si="6"/>
        <v>80</v>
      </c>
      <c r="O261" s="135">
        <v>80</v>
      </c>
      <c r="P261" s="135">
        <v>0</v>
      </c>
      <c r="Q261" s="135">
        <v>0</v>
      </c>
      <c r="R261" s="135">
        <v>0</v>
      </c>
      <c r="S261" s="135">
        <v>0</v>
      </c>
      <c r="T261" s="87"/>
      <c r="U261" s="102" t="s">
        <v>140</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783</v>
      </c>
      <c r="J262" s="102" t="s">
        <v>374</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372</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375</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132</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376</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133</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377</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134</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378</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135</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379</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136</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380</v>
      </c>
      <c r="K268" s="245">
        <f t="shared" si="6"/>
        <v>80</v>
      </c>
      <c r="L268" s="245">
        <f t="shared" si="6"/>
        <v>80</v>
      </c>
      <c r="M268" s="245">
        <f t="shared" si="6"/>
        <v>80</v>
      </c>
      <c r="N268" s="245">
        <f t="shared" si="6"/>
        <v>80</v>
      </c>
      <c r="O268" s="135">
        <v>80</v>
      </c>
      <c r="P268" s="135">
        <v>0</v>
      </c>
      <c r="Q268" s="135">
        <v>0</v>
      </c>
      <c r="R268" s="135">
        <v>0</v>
      </c>
      <c r="S268" s="135">
        <v>0</v>
      </c>
      <c r="T268" s="87"/>
      <c r="U268" s="102" t="s">
        <v>137</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381</v>
      </c>
      <c r="K269" s="245">
        <f t="shared" si="6"/>
        <v>80</v>
      </c>
      <c r="L269" s="245">
        <f t="shared" si="6"/>
        <v>80</v>
      </c>
      <c r="M269" s="245">
        <f t="shared" si="6"/>
        <v>80</v>
      </c>
      <c r="N269" s="245">
        <f t="shared" si="6"/>
        <v>80</v>
      </c>
      <c r="O269" s="135">
        <v>80</v>
      </c>
      <c r="P269" s="135">
        <v>0</v>
      </c>
      <c r="Q269" s="135">
        <v>0</v>
      </c>
      <c r="R269" s="135">
        <v>0</v>
      </c>
      <c r="S269" s="135">
        <v>0</v>
      </c>
      <c r="T269" s="87"/>
      <c r="U269" s="102" t="s">
        <v>138</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382</v>
      </c>
      <c r="K270" s="245">
        <f t="shared" si="6"/>
        <v>80</v>
      </c>
      <c r="L270" s="245">
        <f t="shared" si="6"/>
        <v>80</v>
      </c>
      <c r="M270" s="245">
        <f t="shared" si="6"/>
        <v>80</v>
      </c>
      <c r="N270" s="245">
        <f t="shared" si="6"/>
        <v>80</v>
      </c>
      <c r="O270" s="135">
        <v>80</v>
      </c>
      <c r="P270" s="135">
        <v>0</v>
      </c>
      <c r="Q270" s="135">
        <v>0</v>
      </c>
      <c r="R270" s="135">
        <v>0</v>
      </c>
      <c r="S270" s="135">
        <v>0</v>
      </c>
      <c r="T270" s="87"/>
      <c r="U270" s="102" t="s">
        <v>139</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383</v>
      </c>
      <c r="K271" s="245">
        <f t="shared" si="6"/>
        <v>80</v>
      </c>
      <c r="L271" s="245">
        <f t="shared" si="6"/>
        <v>80</v>
      </c>
      <c r="M271" s="245">
        <f t="shared" si="6"/>
        <v>80</v>
      </c>
      <c r="N271" s="245">
        <f t="shared" si="6"/>
        <v>80</v>
      </c>
      <c r="O271" s="135">
        <v>80</v>
      </c>
      <c r="P271" s="135">
        <v>0</v>
      </c>
      <c r="Q271" s="135">
        <v>0</v>
      </c>
      <c r="R271" s="135">
        <v>0</v>
      </c>
      <c r="S271" s="135">
        <v>0</v>
      </c>
      <c r="T271" s="87"/>
      <c r="U271" s="102" t="s">
        <v>140</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784</v>
      </c>
      <c r="J272" s="102" t="s">
        <v>374</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372</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375</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132</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376</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133</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377</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134</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378</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135</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379</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136</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380</v>
      </c>
      <c r="K278" s="245">
        <f t="shared" si="11"/>
        <v>80</v>
      </c>
      <c r="L278" s="245">
        <f t="shared" si="11"/>
        <v>80</v>
      </c>
      <c r="M278" s="245">
        <f t="shared" si="11"/>
        <v>80</v>
      </c>
      <c r="N278" s="245">
        <f t="shared" si="11"/>
        <v>80</v>
      </c>
      <c r="O278" s="135">
        <v>80</v>
      </c>
      <c r="P278" s="135">
        <v>0</v>
      </c>
      <c r="Q278" s="135">
        <v>0</v>
      </c>
      <c r="R278" s="135">
        <v>0</v>
      </c>
      <c r="S278" s="135">
        <v>0</v>
      </c>
      <c r="T278" s="87"/>
      <c r="U278" s="102" t="s">
        <v>137</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381</v>
      </c>
      <c r="K279" s="245">
        <f t="shared" si="11"/>
        <v>80</v>
      </c>
      <c r="L279" s="245">
        <f t="shared" si="11"/>
        <v>80</v>
      </c>
      <c r="M279" s="245">
        <f t="shared" si="11"/>
        <v>80</v>
      </c>
      <c r="N279" s="245">
        <f t="shared" si="11"/>
        <v>80</v>
      </c>
      <c r="O279" s="135">
        <v>80</v>
      </c>
      <c r="P279" s="135">
        <v>0</v>
      </c>
      <c r="Q279" s="135">
        <v>0</v>
      </c>
      <c r="R279" s="135">
        <v>0</v>
      </c>
      <c r="S279" s="135">
        <v>0</v>
      </c>
      <c r="T279" s="87"/>
      <c r="U279" s="102" t="s">
        <v>138</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382</v>
      </c>
      <c r="K280" s="245">
        <f t="shared" si="11"/>
        <v>80</v>
      </c>
      <c r="L280" s="245">
        <f t="shared" si="11"/>
        <v>80</v>
      </c>
      <c r="M280" s="245">
        <f t="shared" si="11"/>
        <v>80</v>
      </c>
      <c r="N280" s="245">
        <f t="shared" si="11"/>
        <v>80</v>
      </c>
      <c r="O280" s="135">
        <v>80</v>
      </c>
      <c r="P280" s="135">
        <v>0</v>
      </c>
      <c r="Q280" s="135">
        <v>0</v>
      </c>
      <c r="R280" s="135">
        <v>0</v>
      </c>
      <c r="S280" s="135">
        <v>0</v>
      </c>
      <c r="T280" s="87"/>
      <c r="U280" s="102" t="s">
        <v>139</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383</v>
      </c>
      <c r="K281" s="245">
        <f t="shared" si="11"/>
        <v>80</v>
      </c>
      <c r="L281" s="245">
        <f t="shared" si="11"/>
        <v>80</v>
      </c>
      <c r="M281" s="245">
        <f t="shared" si="11"/>
        <v>80</v>
      </c>
      <c r="N281" s="245">
        <f t="shared" si="11"/>
        <v>80</v>
      </c>
      <c r="O281" s="135">
        <v>80</v>
      </c>
      <c r="P281" s="135">
        <v>0</v>
      </c>
      <c r="Q281" s="135">
        <v>0</v>
      </c>
      <c r="R281" s="135">
        <v>0</v>
      </c>
      <c r="S281" s="135">
        <v>0</v>
      </c>
      <c r="T281" s="87"/>
      <c r="U281" s="102" t="s">
        <v>140</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785</v>
      </c>
      <c r="J282" s="102" t="s">
        <v>374</v>
      </c>
      <c r="K282" s="245">
        <f t="shared" si="11"/>
        <v>80</v>
      </c>
      <c r="L282" s="245">
        <f t="shared" si="11"/>
        <v>80</v>
      </c>
      <c r="M282" s="245">
        <f t="shared" si="11"/>
        <v>80</v>
      </c>
      <c r="N282" s="245">
        <f t="shared" si="11"/>
        <v>80</v>
      </c>
      <c r="O282" s="135">
        <v>80</v>
      </c>
      <c r="P282" s="135">
        <v>0</v>
      </c>
      <c r="Q282" s="135">
        <v>0</v>
      </c>
      <c r="R282" s="135">
        <v>0</v>
      </c>
      <c r="S282" s="135">
        <v>0</v>
      </c>
      <c r="T282" s="87"/>
      <c r="U282" s="102" t="s">
        <v>372</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375</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132</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376</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133</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377</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134</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378</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135</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379</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136</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380</v>
      </c>
      <c r="K288" s="245">
        <f t="shared" si="11"/>
        <v>80</v>
      </c>
      <c r="L288" s="245">
        <f t="shared" si="11"/>
        <v>80</v>
      </c>
      <c r="M288" s="245">
        <f t="shared" si="11"/>
        <v>80</v>
      </c>
      <c r="N288" s="245">
        <f t="shared" si="11"/>
        <v>80</v>
      </c>
      <c r="O288" s="135">
        <v>80</v>
      </c>
      <c r="P288" s="135">
        <v>0</v>
      </c>
      <c r="Q288" s="135">
        <v>0</v>
      </c>
      <c r="R288" s="135">
        <v>0</v>
      </c>
      <c r="S288" s="135">
        <v>0</v>
      </c>
      <c r="T288" s="87"/>
      <c r="U288" s="102" t="s">
        <v>137</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381</v>
      </c>
      <c r="K289" s="245">
        <f t="shared" si="11"/>
        <v>80</v>
      </c>
      <c r="L289" s="245">
        <f t="shared" si="11"/>
        <v>80</v>
      </c>
      <c r="M289" s="245">
        <f t="shared" si="11"/>
        <v>80</v>
      </c>
      <c r="N289" s="245">
        <f t="shared" si="11"/>
        <v>80</v>
      </c>
      <c r="O289" s="135">
        <v>80</v>
      </c>
      <c r="P289" s="135">
        <v>0</v>
      </c>
      <c r="Q289" s="135">
        <v>0</v>
      </c>
      <c r="R289" s="135">
        <v>0</v>
      </c>
      <c r="S289" s="135">
        <v>0</v>
      </c>
      <c r="T289" s="87"/>
      <c r="U289" s="102" t="s">
        <v>138</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382</v>
      </c>
      <c r="K290" s="245">
        <f t="shared" si="11"/>
        <v>80</v>
      </c>
      <c r="L290" s="245">
        <f t="shared" si="11"/>
        <v>80</v>
      </c>
      <c r="M290" s="245">
        <f t="shared" si="11"/>
        <v>80</v>
      </c>
      <c r="N290" s="245">
        <f t="shared" si="11"/>
        <v>80</v>
      </c>
      <c r="O290" s="135">
        <v>80</v>
      </c>
      <c r="P290" s="135">
        <v>0</v>
      </c>
      <c r="Q290" s="135">
        <v>0</v>
      </c>
      <c r="R290" s="135">
        <v>0</v>
      </c>
      <c r="S290" s="135">
        <v>0</v>
      </c>
      <c r="T290" s="87"/>
      <c r="U290" s="102" t="s">
        <v>139</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383</v>
      </c>
      <c r="K291" s="245">
        <f t="shared" si="11"/>
        <v>80</v>
      </c>
      <c r="L291" s="245">
        <f t="shared" si="11"/>
        <v>80</v>
      </c>
      <c r="M291" s="245">
        <f t="shared" si="11"/>
        <v>80</v>
      </c>
      <c r="N291" s="245">
        <f t="shared" si="11"/>
        <v>80</v>
      </c>
      <c r="O291" s="135">
        <v>80</v>
      </c>
      <c r="P291" s="135">
        <v>0</v>
      </c>
      <c r="Q291" s="135">
        <v>0</v>
      </c>
      <c r="R291" s="135">
        <v>0</v>
      </c>
      <c r="S291" s="135">
        <v>0</v>
      </c>
      <c r="T291" s="87"/>
      <c r="U291" s="102" t="s">
        <v>140</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786</v>
      </c>
      <c r="J292" s="102" t="s">
        <v>374</v>
      </c>
      <c r="K292" s="245">
        <f t="shared" si="11"/>
        <v>80</v>
      </c>
      <c r="L292" s="245">
        <f t="shared" si="11"/>
        <v>80</v>
      </c>
      <c r="M292" s="245">
        <f t="shared" si="11"/>
        <v>80</v>
      </c>
      <c r="N292" s="245">
        <f t="shared" si="11"/>
        <v>80</v>
      </c>
      <c r="O292" s="135">
        <v>80</v>
      </c>
      <c r="P292" s="135">
        <v>0</v>
      </c>
      <c r="Q292" s="135">
        <v>0</v>
      </c>
      <c r="R292" s="135">
        <v>0</v>
      </c>
      <c r="S292" s="135">
        <v>0</v>
      </c>
      <c r="T292" s="87"/>
      <c r="U292" s="102" t="s">
        <v>372</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375</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132</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376</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133</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377</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134</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378</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135</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379</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136</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380</v>
      </c>
      <c r="K298" s="245">
        <f t="shared" si="11"/>
        <v>80</v>
      </c>
      <c r="L298" s="245">
        <f t="shared" si="11"/>
        <v>80</v>
      </c>
      <c r="M298" s="245">
        <f t="shared" si="11"/>
        <v>80</v>
      </c>
      <c r="N298" s="245">
        <f t="shared" si="11"/>
        <v>80</v>
      </c>
      <c r="O298" s="135">
        <v>80</v>
      </c>
      <c r="P298" s="135">
        <v>0</v>
      </c>
      <c r="Q298" s="135">
        <v>0</v>
      </c>
      <c r="R298" s="135">
        <v>0</v>
      </c>
      <c r="S298" s="135">
        <v>0</v>
      </c>
      <c r="T298" s="87"/>
      <c r="U298" s="102" t="s">
        <v>137</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381</v>
      </c>
      <c r="K299" s="245">
        <f t="shared" si="11"/>
        <v>80</v>
      </c>
      <c r="L299" s="245">
        <f t="shared" si="11"/>
        <v>80</v>
      </c>
      <c r="M299" s="245">
        <f t="shared" si="11"/>
        <v>80</v>
      </c>
      <c r="N299" s="245">
        <f t="shared" si="11"/>
        <v>80</v>
      </c>
      <c r="O299" s="135">
        <v>80</v>
      </c>
      <c r="P299" s="135">
        <v>0</v>
      </c>
      <c r="Q299" s="135">
        <v>0</v>
      </c>
      <c r="R299" s="135">
        <v>0</v>
      </c>
      <c r="S299" s="135">
        <v>0</v>
      </c>
      <c r="T299" s="87"/>
      <c r="U299" s="102" t="s">
        <v>138</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382</v>
      </c>
      <c r="K300" s="245">
        <f t="shared" si="11"/>
        <v>80</v>
      </c>
      <c r="L300" s="245">
        <f t="shared" si="11"/>
        <v>80</v>
      </c>
      <c r="M300" s="245">
        <f t="shared" si="11"/>
        <v>80</v>
      </c>
      <c r="N300" s="245">
        <f t="shared" si="11"/>
        <v>80</v>
      </c>
      <c r="O300" s="135">
        <v>80</v>
      </c>
      <c r="P300" s="135">
        <v>0</v>
      </c>
      <c r="Q300" s="135">
        <v>0</v>
      </c>
      <c r="R300" s="135">
        <v>0</v>
      </c>
      <c r="S300" s="135">
        <v>0</v>
      </c>
      <c r="T300" s="87"/>
      <c r="U300" s="102" t="s">
        <v>139</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383</v>
      </c>
      <c r="K301" s="245">
        <f t="shared" si="11"/>
        <v>80</v>
      </c>
      <c r="L301" s="245">
        <f t="shared" si="11"/>
        <v>80</v>
      </c>
      <c r="M301" s="245">
        <f t="shared" si="11"/>
        <v>80</v>
      </c>
      <c r="N301" s="245">
        <f t="shared" si="11"/>
        <v>80</v>
      </c>
      <c r="O301" s="135">
        <v>80</v>
      </c>
      <c r="P301" s="135">
        <v>0</v>
      </c>
      <c r="Q301" s="135">
        <v>0</v>
      </c>
      <c r="R301" s="135">
        <v>0</v>
      </c>
      <c r="S301" s="135">
        <v>0</v>
      </c>
      <c r="T301" s="87"/>
      <c r="U301" s="102" t="s">
        <v>140</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787</v>
      </c>
      <c r="J302" s="102" t="s">
        <v>374</v>
      </c>
      <c r="K302" s="245">
        <f t="shared" si="11"/>
        <v>80</v>
      </c>
      <c r="L302" s="245">
        <f t="shared" si="11"/>
        <v>80</v>
      </c>
      <c r="M302" s="245">
        <f t="shared" si="11"/>
        <v>80</v>
      </c>
      <c r="N302" s="245">
        <f t="shared" si="11"/>
        <v>80</v>
      </c>
      <c r="O302" s="135">
        <v>80</v>
      </c>
      <c r="P302" s="135">
        <v>0</v>
      </c>
      <c r="Q302" s="135">
        <v>0</v>
      </c>
      <c r="R302" s="135">
        <v>0</v>
      </c>
      <c r="S302" s="135">
        <v>0</v>
      </c>
      <c r="T302" s="87"/>
      <c r="U302" s="102" t="s">
        <v>372</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375</v>
      </c>
      <c r="K303" s="245">
        <f t="shared" si="11"/>
        <v>80</v>
      </c>
      <c r="L303" s="245">
        <f t="shared" si="11"/>
        <v>80</v>
      </c>
      <c r="M303" s="245">
        <f t="shared" si="11"/>
        <v>80</v>
      </c>
      <c r="N303" s="245">
        <f t="shared" si="11"/>
        <v>80</v>
      </c>
      <c r="O303" s="135">
        <v>80</v>
      </c>
      <c r="P303" s="135">
        <v>0</v>
      </c>
      <c r="Q303" s="135">
        <v>0</v>
      </c>
      <c r="R303" s="135">
        <v>0</v>
      </c>
      <c r="S303" s="135">
        <v>0</v>
      </c>
      <c r="T303" s="87"/>
      <c r="U303" s="102" t="s">
        <v>132</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376</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133</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377</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134</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378</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135</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379</v>
      </c>
      <c r="K307" s="245">
        <f t="shared" si="12"/>
        <v>468</v>
      </c>
      <c r="L307" s="245">
        <f t="shared" si="12"/>
        <v>468</v>
      </c>
      <c r="M307" s="245">
        <f t="shared" si="12"/>
        <v>468</v>
      </c>
      <c r="N307" s="245">
        <f t="shared" si="12"/>
        <v>468</v>
      </c>
      <c r="O307" s="135">
        <v>468</v>
      </c>
      <c r="P307" s="135">
        <v>0</v>
      </c>
      <c r="Q307" s="135">
        <v>0</v>
      </c>
      <c r="R307" s="135">
        <v>0</v>
      </c>
      <c r="S307" s="135">
        <v>0</v>
      </c>
      <c r="T307" s="87"/>
      <c r="U307" s="102" t="s">
        <v>136</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380</v>
      </c>
      <c r="K308" s="245">
        <f t="shared" si="12"/>
        <v>80</v>
      </c>
      <c r="L308" s="245">
        <f t="shared" si="12"/>
        <v>80</v>
      </c>
      <c r="M308" s="245">
        <f t="shared" si="12"/>
        <v>80</v>
      </c>
      <c r="N308" s="245">
        <f t="shared" si="12"/>
        <v>80</v>
      </c>
      <c r="O308" s="135">
        <v>80</v>
      </c>
      <c r="P308" s="135">
        <v>0</v>
      </c>
      <c r="Q308" s="135">
        <v>0</v>
      </c>
      <c r="R308" s="135">
        <v>0</v>
      </c>
      <c r="S308" s="135">
        <v>0</v>
      </c>
      <c r="T308" s="87"/>
      <c r="U308" s="102" t="s">
        <v>137</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381</v>
      </c>
      <c r="K309" s="245">
        <f t="shared" si="12"/>
        <v>80</v>
      </c>
      <c r="L309" s="245">
        <f t="shared" si="12"/>
        <v>80</v>
      </c>
      <c r="M309" s="245">
        <f t="shared" si="12"/>
        <v>80</v>
      </c>
      <c r="N309" s="245">
        <f t="shared" si="12"/>
        <v>80</v>
      </c>
      <c r="O309" s="135">
        <v>80</v>
      </c>
      <c r="P309" s="135">
        <v>0</v>
      </c>
      <c r="Q309" s="135">
        <v>0</v>
      </c>
      <c r="R309" s="135">
        <v>0</v>
      </c>
      <c r="S309" s="135">
        <v>0</v>
      </c>
      <c r="T309" s="87"/>
      <c r="U309" s="102" t="s">
        <v>138</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382</v>
      </c>
      <c r="K310" s="245">
        <f t="shared" si="12"/>
        <v>80</v>
      </c>
      <c r="L310" s="245">
        <f t="shared" si="12"/>
        <v>80</v>
      </c>
      <c r="M310" s="245">
        <f t="shared" si="12"/>
        <v>80</v>
      </c>
      <c r="N310" s="245">
        <f t="shared" si="12"/>
        <v>80</v>
      </c>
      <c r="O310" s="135">
        <v>80</v>
      </c>
      <c r="P310" s="135">
        <v>0</v>
      </c>
      <c r="Q310" s="135">
        <v>0</v>
      </c>
      <c r="R310" s="135">
        <v>0</v>
      </c>
      <c r="S310" s="135">
        <v>0</v>
      </c>
      <c r="T310" s="87"/>
      <c r="U310" s="102" t="s">
        <v>139</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383</v>
      </c>
      <c r="K311" s="245">
        <f t="shared" si="12"/>
        <v>80</v>
      </c>
      <c r="L311" s="245">
        <f t="shared" si="12"/>
        <v>80</v>
      </c>
      <c r="M311" s="245">
        <f t="shared" si="12"/>
        <v>80</v>
      </c>
      <c r="N311" s="245">
        <f t="shared" si="12"/>
        <v>80</v>
      </c>
      <c r="O311" s="135">
        <v>80</v>
      </c>
      <c r="P311" s="135">
        <v>0</v>
      </c>
      <c r="Q311" s="135">
        <v>0</v>
      </c>
      <c r="R311" s="135">
        <v>0</v>
      </c>
      <c r="S311" s="135">
        <v>0</v>
      </c>
      <c r="T311" s="87"/>
      <c r="U311" s="102" t="s">
        <v>140</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788</v>
      </c>
      <c r="J312" s="102" t="s">
        <v>374</v>
      </c>
      <c r="K312" s="245">
        <f t="shared" si="12"/>
        <v>80</v>
      </c>
      <c r="L312" s="245">
        <f t="shared" si="12"/>
        <v>80</v>
      </c>
      <c r="M312" s="245">
        <f t="shared" si="12"/>
        <v>80</v>
      </c>
      <c r="N312" s="245">
        <f t="shared" si="12"/>
        <v>80</v>
      </c>
      <c r="O312" s="135">
        <v>80</v>
      </c>
      <c r="P312" s="135">
        <v>0</v>
      </c>
      <c r="Q312" s="135">
        <v>0</v>
      </c>
      <c r="R312" s="135">
        <v>0</v>
      </c>
      <c r="S312" s="135">
        <v>0</v>
      </c>
      <c r="T312" s="87"/>
      <c r="U312" s="102" t="s">
        <v>372</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375</v>
      </c>
      <c r="K313" s="245">
        <f t="shared" si="12"/>
        <v>80</v>
      </c>
      <c r="L313" s="245">
        <f t="shared" si="12"/>
        <v>80</v>
      </c>
      <c r="M313" s="245">
        <f t="shared" si="12"/>
        <v>80</v>
      </c>
      <c r="N313" s="245">
        <f t="shared" si="12"/>
        <v>80</v>
      </c>
      <c r="O313" s="135">
        <v>80</v>
      </c>
      <c r="P313" s="135">
        <v>0</v>
      </c>
      <c r="Q313" s="135">
        <v>0</v>
      </c>
      <c r="R313" s="135">
        <v>0</v>
      </c>
      <c r="S313" s="135">
        <v>0</v>
      </c>
      <c r="T313" s="87"/>
      <c r="U313" s="102" t="s">
        <v>132</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376</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133</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377</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134</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378</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135</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379</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136</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380</v>
      </c>
      <c r="K318" s="245">
        <f t="shared" si="12"/>
        <v>80</v>
      </c>
      <c r="L318" s="245">
        <f t="shared" si="12"/>
        <v>80</v>
      </c>
      <c r="M318" s="245">
        <f t="shared" si="12"/>
        <v>80</v>
      </c>
      <c r="N318" s="245">
        <f t="shared" si="12"/>
        <v>80</v>
      </c>
      <c r="O318" s="135">
        <v>80</v>
      </c>
      <c r="P318" s="135">
        <v>0</v>
      </c>
      <c r="Q318" s="135">
        <v>0</v>
      </c>
      <c r="R318" s="135">
        <v>0</v>
      </c>
      <c r="S318" s="135">
        <v>0</v>
      </c>
      <c r="T318" s="87"/>
      <c r="U318" s="102" t="s">
        <v>137</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381</v>
      </c>
      <c r="K319" s="245">
        <f t="shared" si="12"/>
        <v>80</v>
      </c>
      <c r="L319" s="245">
        <f t="shared" si="12"/>
        <v>80</v>
      </c>
      <c r="M319" s="245">
        <f t="shared" si="12"/>
        <v>80</v>
      </c>
      <c r="N319" s="245">
        <f t="shared" si="12"/>
        <v>80</v>
      </c>
      <c r="O319" s="135">
        <v>80</v>
      </c>
      <c r="P319" s="135">
        <v>0</v>
      </c>
      <c r="Q319" s="135">
        <v>0</v>
      </c>
      <c r="R319" s="135">
        <v>0</v>
      </c>
      <c r="S319" s="135">
        <v>0</v>
      </c>
      <c r="T319" s="87"/>
      <c r="U319" s="102" t="s">
        <v>138</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382</v>
      </c>
      <c r="K320" s="245">
        <f t="shared" si="12"/>
        <v>80</v>
      </c>
      <c r="L320" s="245">
        <f t="shared" si="12"/>
        <v>80</v>
      </c>
      <c r="M320" s="245">
        <f t="shared" si="12"/>
        <v>80</v>
      </c>
      <c r="N320" s="245">
        <f t="shared" si="12"/>
        <v>80</v>
      </c>
      <c r="O320" s="135">
        <v>80</v>
      </c>
      <c r="P320" s="135">
        <v>0</v>
      </c>
      <c r="Q320" s="135">
        <v>0</v>
      </c>
      <c r="R320" s="135">
        <v>0</v>
      </c>
      <c r="S320" s="135">
        <v>0</v>
      </c>
      <c r="T320" s="87"/>
      <c r="U320" s="102" t="s">
        <v>139</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383</v>
      </c>
      <c r="K321" s="245">
        <f t="shared" si="12"/>
        <v>80</v>
      </c>
      <c r="L321" s="245">
        <f t="shared" si="12"/>
        <v>80</v>
      </c>
      <c r="M321" s="245">
        <f t="shared" si="12"/>
        <v>80</v>
      </c>
      <c r="N321" s="245">
        <f t="shared" si="12"/>
        <v>80</v>
      </c>
      <c r="O321" s="135">
        <v>80</v>
      </c>
      <c r="P321" s="135">
        <v>0</v>
      </c>
      <c r="Q321" s="135">
        <v>0</v>
      </c>
      <c r="R321" s="135">
        <v>0</v>
      </c>
      <c r="S321" s="135">
        <v>0</v>
      </c>
      <c r="T321" s="87"/>
      <c r="U321" s="102" t="s">
        <v>140</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789</v>
      </c>
      <c r="J322" s="102" t="s">
        <v>374</v>
      </c>
      <c r="K322" s="245">
        <f t="shared" si="12"/>
        <v>80</v>
      </c>
      <c r="L322" s="245">
        <f t="shared" si="12"/>
        <v>80</v>
      </c>
      <c r="M322" s="245">
        <f t="shared" si="12"/>
        <v>80</v>
      </c>
      <c r="N322" s="245">
        <f t="shared" si="12"/>
        <v>80</v>
      </c>
      <c r="O322" s="135">
        <v>80</v>
      </c>
      <c r="P322" s="135">
        <v>0</v>
      </c>
      <c r="Q322" s="135">
        <v>0</v>
      </c>
      <c r="R322" s="135">
        <v>0</v>
      </c>
      <c r="S322" s="135">
        <v>0</v>
      </c>
      <c r="T322" s="87"/>
      <c r="U322" s="102" t="s">
        <v>372</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375</v>
      </c>
      <c r="K323" s="245">
        <f t="shared" si="12"/>
        <v>80</v>
      </c>
      <c r="L323" s="245">
        <f t="shared" si="12"/>
        <v>80</v>
      </c>
      <c r="M323" s="245">
        <f t="shared" si="12"/>
        <v>80</v>
      </c>
      <c r="N323" s="245">
        <f t="shared" si="12"/>
        <v>80</v>
      </c>
      <c r="O323" s="135">
        <v>80</v>
      </c>
      <c r="P323" s="135">
        <v>0</v>
      </c>
      <c r="Q323" s="135">
        <v>0</v>
      </c>
      <c r="R323" s="135">
        <v>0</v>
      </c>
      <c r="S323" s="135">
        <v>0</v>
      </c>
      <c r="T323" s="87"/>
      <c r="U323" s="102" t="s">
        <v>132</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376</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133</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377</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134</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378</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135</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379</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136</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380</v>
      </c>
      <c r="K328" s="245">
        <f t="shared" si="12"/>
        <v>80</v>
      </c>
      <c r="L328" s="245">
        <f t="shared" si="12"/>
        <v>80</v>
      </c>
      <c r="M328" s="245">
        <f t="shared" si="12"/>
        <v>80</v>
      </c>
      <c r="N328" s="245">
        <f t="shared" si="12"/>
        <v>80</v>
      </c>
      <c r="O328" s="135">
        <v>80</v>
      </c>
      <c r="P328" s="135">
        <v>0</v>
      </c>
      <c r="Q328" s="135">
        <v>0</v>
      </c>
      <c r="R328" s="135">
        <v>0</v>
      </c>
      <c r="S328" s="135">
        <v>0</v>
      </c>
      <c r="T328" s="87"/>
      <c r="U328" s="102" t="s">
        <v>137</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381</v>
      </c>
      <c r="K329" s="245">
        <f t="shared" si="12"/>
        <v>80</v>
      </c>
      <c r="L329" s="245">
        <f t="shared" si="12"/>
        <v>80</v>
      </c>
      <c r="M329" s="245">
        <f t="shared" si="12"/>
        <v>80</v>
      </c>
      <c r="N329" s="245">
        <f t="shared" si="12"/>
        <v>80</v>
      </c>
      <c r="O329" s="135">
        <v>80</v>
      </c>
      <c r="P329" s="135">
        <v>0</v>
      </c>
      <c r="Q329" s="135">
        <v>0</v>
      </c>
      <c r="R329" s="135">
        <v>0</v>
      </c>
      <c r="S329" s="135">
        <v>0</v>
      </c>
      <c r="T329" s="87"/>
      <c r="U329" s="102" t="s">
        <v>138</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382</v>
      </c>
      <c r="K330" s="245">
        <f t="shared" si="12"/>
        <v>80</v>
      </c>
      <c r="L330" s="245">
        <f t="shared" si="12"/>
        <v>80</v>
      </c>
      <c r="M330" s="245">
        <f t="shared" si="12"/>
        <v>80</v>
      </c>
      <c r="N330" s="245">
        <f t="shared" si="12"/>
        <v>80</v>
      </c>
      <c r="O330" s="135">
        <v>80</v>
      </c>
      <c r="P330" s="135">
        <v>0</v>
      </c>
      <c r="Q330" s="135">
        <v>0</v>
      </c>
      <c r="R330" s="135">
        <v>0</v>
      </c>
      <c r="S330" s="135">
        <v>0</v>
      </c>
      <c r="T330" s="87"/>
      <c r="U330" s="102" t="s">
        <v>139</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383</v>
      </c>
      <c r="K331" s="245">
        <f t="shared" si="12"/>
        <v>80</v>
      </c>
      <c r="L331" s="245">
        <f t="shared" si="12"/>
        <v>80</v>
      </c>
      <c r="M331" s="245">
        <f t="shared" si="12"/>
        <v>80</v>
      </c>
      <c r="N331" s="245">
        <f t="shared" si="12"/>
        <v>80</v>
      </c>
      <c r="O331" s="135">
        <v>80</v>
      </c>
      <c r="P331" s="135">
        <v>0</v>
      </c>
      <c r="Q331" s="135">
        <v>0</v>
      </c>
      <c r="R331" s="135">
        <v>0</v>
      </c>
      <c r="S331" s="135">
        <v>0</v>
      </c>
      <c r="T331" s="87"/>
      <c r="U331" s="102" t="s">
        <v>140</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116</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118</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323</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447</v>
      </c>
      <c r="J344" s="23"/>
      <c r="K344" s="100" t="s">
        <v>169</v>
      </c>
      <c r="L344" s="100"/>
      <c r="M344" s="23"/>
      <c r="N344" s="23"/>
      <c r="O344" s="23"/>
      <c r="P344" s="23"/>
      <c r="Q344" s="23"/>
      <c r="R344" s="23"/>
      <c r="S344" s="23"/>
      <c r="T344" s="23"/>
      <c r="U344" s="23"/>
      <c r="V344" s="100" t="s">
        <v>170</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365</v>
      </c>
      <c r="L345" s="23" t="s">
        <v>366</v>
      </c>
      <c r="M345" s="23" t="s">
        <v>368</v>
      </c>
      <c r="N345" s="23" t="s">
        <v>369</v>
      </c>
      <c r="O345" s="23" t="s">
        <v>370</v>
      </c>
      <c r="P345" s="23" t="s">
        <v>371</v>
      </c>
      <c r="Q345" s="23" t="s">
        <v>875</v>
      </c>
      <c r="R345" s="23" t="s">
        <v>876</v>
      </c>
      <c r="S345" s="23" t="s">
        <v>1116</v>
      </c>
      <c r="T345" s="23"/>
      <c r="U345" s="23"/>
      <c r="V345" s="23" t="s">
        <v>365</v>
      </c>
      <c r="W345" s="23" t="s">
        <v>366</v>
      </c>
      <c r="X345" s="23" t="s">
        <v>368</v>
      </c>
      <c r="Y345" s="23" t="s">
        <v>369</v>
      </c>
      <c r="Z345" s="23" t="s">
        <v>370</v>
      </c>
      <c r="AA345" s="23" t="s">
        <v>371</v>
      </c>
      <c r="AB345" s="23" t="s">
        <v>875</v>
      </c>
      <c r="AC345" s="23" t="s">
        <v>876</v>
      </c>
      <c r="AD345" s="23" t="s">
        <v>1116</v>
      </c>
      <c r="AE345" s="23"/>
      <c r="AF345" s="843" t="s">
        <v>1124</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810</v>
      </c>
      <c r="J346" s="102" t="s">
        <v>372</v>
      </c>
      <c r="K346" s="135">
        <v>450</v>
      </c>
      <c r="L346" s="135">
        <v>450</v>
      </c>
      <c r="M346" s="135">
        <v>450</v>
      </c>
      <c r="N346" s="135">
        <v>0</v>
      </c>
      <c r="O346" s="135">
        <v>0</v>
      </c>
      <c r="P346" s="135">
        <v>0</v>
      </c>
      <c r="Q346" s="135">
        <v>0</v>
      </c>
      <c r="R346" s="135">
        <v>0</v>
      </c>
      <c r="S346" s="135">
        <v>0</v>
      </c>
      <c r="T346" s="87"/>
      <c r="U346" s="102" t="s">
        <v>372</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132</v>
      </c>
      <c r="K347" s="135">
        <v>450</v>
      </c>
      <c r="L347" s="135">
        <v>450</v>
      </c>
      <c r="M347" s="135">
        <v>450</v>
      </c>
      <c r="N347" s="135">
        <v>0</v>
      </c>
      <c r="O347" s="135">
        <v>0</v>
      </c>
      <c r="P347" s="135">
        <v>0</v>
      </c>
      <c r="Q347" s="135">
        <v>0</v>
      </c>
      <c r="R347" s="135">
        <v>0</v>
      </c>
      <c r="S347" s="135">
        <v>0</v>
      </c>
      <c r="T347" s="87"/>
      <c r="U347" s="102" t="s">
        <v>132</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133</v>
      </c>
      <c r="K348" s="135">
        <v>1079.22338475325</v>
      </c>
      <c r="L348" s="135">
        <v>1079.22338475325</v>
      </c>
      <c r="M348" s="135">
        <v>1079.22338475325</v>
      </c>
      <c r="N348" s="135">
        <v>0</v>
      </c>
      <c r="O348" s="135">
        <v>0</v>
      </c>
      <c r="P348" s="135">
        <v>0</v>
      </c>
      <c r="Q348" s="135">
        <v>0</v>
      </c>
      <c r="R348" s="135">
        <v>0</v>
      </c>
      <c r="S348" s="135">
        <v>0</v>
      </c>
      <c r="T348" s="87"/>
      <c r="U348" s="102" t="s">
        <v>133</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134</v>
      </c>
      <c r="K349" s="135">
        <v>2027.1536302708264</v>
      </c>
      <c r="L349" s="135">
        <v>2027.1536302708264</v>
      </c>
      <c r="M349" s="135">
        <v>2027.1536302708264</v>
      </c>
      <c r="N349" s="135">
        <v>0</v>
      </c>
      <c r="O349" s="135">
        <v>0</v>
      </c>
      <c r="P349" s="135">
        <v>0</v>
      </c>
      <c r="Q349" s="135">
        <v>0</v>
      </c>
      <c r="R349" s="135">
        <v>0</v>
      </c>
      <c r="S349" s="135">
        <v>0</v>
      </c>
      <c r="T349" s="87"/>
      <c r="U349" s="102" t="s">
        <v>134</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135</v>
      </c>
      <c r="K350" s="135">
        <v>2921.0851822241707</v>
      </c>
      <c r="L350" s="135">
        <v>2921.0851822241707</v>
      </c>
      <c r="M350" s="135">
        <v>2921.0851822241707</v>
      </c>
      <c r="N350" s="135">
        <v>0</v>
      </c>
      <c r="O350" s="135">
        <v>0</v>
      </c>
      <c r="P350" s="135">
        <v>0</v>
      </c>
      <c r="Q350" s="135">
        <v>0</v>
      </c>
      <c r="R350" s="135">
        <v>0</v>
      </c>
      <c r="S350" s="135">
        <v>0</v>
      </c>
      <c r="T350" s="87"/>
      <c r="U350" s="102" t="s">
        <v>135</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136</v>
      </c>
      <c r="K351" s="135">
        <v>3907.2674356246375</v>
      </c>
      <c r="L351" s="135">
        <v>3907.2674356246375</v>
      </c>
      <c r="M351" s="135">
        <v>3907.2674356246375</v>
      </c>
      <c r="N351" s="135">
        <v>0</v>
      </c>
      <c r="O351" s="135">
        <v>0</v>
      </c>
      <c r="P351" s="135">
        <v>0</v>
      </c>
      <c r="Q351" s="135">
        <v>0</v>
      </c>
      <c r="R351" s="135">
        <v>0</v>
      </c>
      <c r="S351" s="135">
        <v>0</v>
      </c>
      <c r="T351" s="87"/>
      <c r="U351" s="102" t="s">
        <v>136</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137</v>
      </c>
      <c r="K352" s="135">
        <v>4707.0588514577812</v>
      </c>
      <c r="L352" s="135">
        <v>4707.0588514577812</v>
      </c>
      <c r="M352" s="135">
        <v>4707.0588514577812</v>
      </c>
      <c r="N352" s="135">
        <v>0</v>
      </c>
      <c r="O352" s="135">
        <v>0</v>
      </c>
      <c r="P352" s="135">
        <v>0</v>
      </c>
      <c r="Q352" s="135">
        <v>0</v>
      </c>
      <c r="R352" s="135">
        <v>0</v>
      </c>
      <c r="S352" s="135">
        <v>0</v>
      </c>
      <c r="T352" s="87"/>
      <c r="U352" s="102" t="s">
        <v>137</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138</v>
      </c>
      <c r="K353" s="135">
        <v>4707.0588514577812</v>
      </c>
      <c r="L353" s="135">
        <v>4707.0588514577812</v>
      </c>
      <c r="M353" s="135">
        <v>4707.0588514577812</v>
      </c>
      <c r="N353" s="135">
        <v>0</v>
      </c>
      <c r="O353" s="135">
        <v>0</v>
      </c>
      <c r="P353" s="135">
        <v>0</v>
      </c>
      <c r="Q353" s="135">
        <v>0</v>
      </c>
      <c r="R353" s="135">
        <v>0</v>
      </c>
      <c r="S353" s="135">
        <v>0</v>
      </c>
      <c r="T353" s="87"/>
      <c r="U353" s="102" t="s">
        <v>138</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139</v>
      </c>
      <c r="K354" s="135">
        <v>4707.0588514577812</v>
      </c>
      <c r="L354" s="135">
        <v>4707.0588514577812</v>
      </c>
      <c r="M354" s="135">
        <v>4707.0588514577812</v>
      </c>
      <c r="N354" s="135">
        <v>0</v>
      </c>
      <c r="O354" s="135">
        <v>0</v>
      </c>
      <c r="P354" s="135">
        <v>0</v>
      </c>
      <c r="Q354" s="135">
        <v>0</v>
      </c>
      <c r="R354" s="135">
        <v>0</v>
      </c>
      <c r="S354" s="135">
        <v>0</v>
      </c>
      <c r="T354" s="87"/>
      <c r="U354" s="102" t="s">
        <v>139</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140</v>
      </c>
      <c r="K355" s="135">
        <v>4707.0588514577812</v>
      </c>
      <c r="L355" s="135">
        <v>4707.0588514577812</v>
      </c>
      <c r="M355" s="135">
        <v>4707.0588514577812</v>
      </c>
      <c r="N355" s="135">
        <v>0</v>
      </c>
      <c r="O355" s="135">
        <v>0</v>
      </c>
      <c r="P355" s="135">
        <v>0</v>
      </c>
      <c r="Q355" s="135">
        <v>0</v>
      </c>
      <c r="R355" s="135">
        <v>0</v>
      </c>
      <c r="S355" s="135">
        <v>0</v>
      </c>
      <c r="T355" s="87"/>
      <c r="U355" s="102" t="s">
        <v>140</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387</v>
      </c>
      <c r="J356" s="102" t="s">
        <v>372</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372</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132</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132</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133</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133</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134</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134</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135</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135</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136</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136</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137</v>
      </c>
      <c r="K362" s="245">
        <f t="shared" si="17"/>
        <v>100</v>
      </c>
      <c r="L362" s="245">
        <f t="shared" si="17"/>
        <v>100</v>
      </c>
      <c r="M362" s="245">
        <f t="shared" si="17"/>
        <v>100</v>
      </c>
      <c r="N362" s="245">
        <f t="shared" si="17"/>
        <v>100</v>
      </c>
      <c r="O362" s="135">
        <v>100</v>
      </c>
      <c r="P362" s="135">
        <v>0</v>
      </c>
      <c r="Q362" s="135">
        <v>0</v>
      </c>
      <c r="R362" s="135">
        <v>0</v>
      </c>
      <c r="S362" s="135">
        <v>0</v>
      </c>
      <c r="T362" s="87"/>
      <c r="U362" s="102" t="s">
        <v>137</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138</v>
      </c>
      <c r="K363" s="245">
        <f t="shared" si="17"/>
        <v>100</v>
      </c>
      <c r="L363" s="245">
        <f t="shared" si="17"/>
        <v>100</v>
      </c>
      <c r="M363" s="245">
        <f t="shared" si="17"/>
        <v>100</v>
      </c>
      <c r="N363" s="245">
        <f t="shared" si="17"/>
        <v>100</v>
      </c>
      <c r="O363" s="135">
        <v>100</v>
      </c>
      <c r="P363" s="135">
        <v>0</v>
      </c>
      <c r="Q363" s="135">
        <v>0</v>
      </c>
      <c r="R363" s="135">
        <v>0</v>
      </c>
      <c r="S363" s="135">
        <v>0</v>
      </c>
      <c r="T363" s="87"/>
      <c r="U363" s="102" t="s">
        <v>138</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139</v>
      </c>
      <c r="K364" s="245">
        <f t="shared" si="17"/>
        <v>100</v>
      </c>
      <c r="L364" s="245">
        <f t="shared" si="17"/>
        <v>100</v>
      </c>
      <c r="M364" s="245">
        <f t="shared" si="17"/>
        <v>100</v>
      </c>
      <c r="N364" s="245">
        <f t="shared" si="17"/>
        <v>100</v>
      </c>
      <c r="O364" s="135">
        <v>100</v>
      </c>
      <c r="P364" s="135">
        <v>0</v>
      </c>
      <c r="Q364" s="135">
        <v>0</v>
      </c>
      <c r="R364" s="135">
        <v>0</v>
      </c>
      <c r="S364" s="135">
        <v>0</v>
      </c>
      <c r="T364" s="87"/>
      <c r="U364" s="102" t="s">
        <v>139</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140</v>
      </c>
      <c r="K365" s="245">
        <f t="shared" si="17"/>
        <v>100</v>
      </c>
      <c r="L365" s="245">
        <f t="shared" si="17"/>
        <v>100</v>
      </c>
      <c r="M365" s="245">
        <f t="shared" si="17"/>
        <v>100</v>
      </c>
      <c r="N365" s="245">
        <f t="shared" si="17"/>
        <v>100</v>
      </c>
      <c r="O365" s="135">
        <v>100</v>
      </c>
      <c r="P365" s="135">
        <v>0</v>
      </c>
      <c r="Q365" s="135">
        <v>0</v>
      </c>
      <c r="R365" s="135">
        <v>0</v>
      </c>
      <c r="S365" s="135">
        <v>0</v>
      </c>
      <c r="T365" s="87"/>
      <c r="U365" s="102" t="s">
        <v>140</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782</v>
      </c>
      <c r="J366" s="102" t="s">
        <v>372</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372</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132</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132</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133</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133</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134</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134</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135</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135</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136</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136</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137</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137</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138</v>
      </c>
      <c r="K373" s="245">
        <f t="shared" si="26"/>
        <v>100</v>
      </c>
      <c r="L373" s="245">
        <f t="shared" si="26"/>
        <v>100</v>
      </c>
      <c r="M373" s="245">
        <f t="shared" si="26"/>
        <v>100</v>
      </c>
      <c r="N373" s="245">
        <f t="shared" si="26"/>
        <v>100</v>
      </c>
      <c r="O373" s="135">
        <v>100</v>
      </c>
      <c r="P373" s="135">
        <v>0</v>
      </c>
      <c r="Q373" s="135">
        <v>0</v>
      </c>
      <c r="R373" s="135">
        <v>0</v>
      </c>
      <c r="S373" s="135">
        <v>0</v>
      </c>
      <c r="T373" s="87"/>
      <c r="U373" s="102" t="s">
        <v>138</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139</v>
      </c>
      <c r="K374" s="245">
        <f t="shared" si="26"/>
        <v>100</v>
      </c>
      <c r="L374" s="245">
        <f t="shared" si="26"/>
        <v>100</v>
      </c>
      <c r="M374" s="245">
        <f t="shared" si="26"/>
        <v>100</v>
      </c>
      <c r="N374" s="245">
        <f t="shared" si="26"/>
        <v>100</v>
      </c>
      <c r="O374" s="135">
        <v>100</v>
      </c>
      <c r="P374" s="135">
        <v>0</v>
      </c>
      <c r="Q374" s="135">
        <v>0</v>
      </c>
      <c r="R374" s="135">
        <v>0</v>
      </c>
      <c r="S374" s="135">
        <v>0</v>
      </c>
      <c r="T374" s="87"/>
      <c r="U374" s="102" t="s">
        <v>139</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140</v>
      </c>
      <c r="K375" s="245">
        <f t="shared" si="26"/>
        <v>100</v>
      </c>
      <c r="L375" s="245">
        <f t="shared" si="26"/>
        <v>100</v>
      </c>
      <c r="M375" s="245">
        <f t="shared" si="26"/>
        <v>100</v>
      </c>
      <c r="N375" s="245">
        <f t="shared" si="26"/>
        <v>100</v>
      </c>
      <c r="O375" s="135">
        <v>100</v>
      </c>
      <c r="P375" s="135">
        <v>0</v>
      </c>
      <c r="Q375" s="135">
        <v>0</v>
      </c>
      <c r="R375" s="135">
        <v>0</v>
      </c>
      <c r="S375" s="135">
        <v>0</v>
      </c>
      <c r="T375" s="87"/>
      <c r="U375" s="102" t="s">
        <v>140</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783</v>
      </c>
      <c r="J376" s="102" t="s">
        <v>372</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372</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132</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132</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133</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133</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134</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134</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135</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135</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136</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136</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137</v>
      </c>
      <c r="K382" s="245">
        <f t="shared" si="26"/>
        <v>100</v>
      </c>
      <c r="L382" s="245">
        <f t="shared" si="26"/>
        <v>100</v>
      </c>
      <c r="M382" s="245">
        <f t="shared" si="26"/>
        <v>100</v>
      </c>
      <c r="N382" s="245">
        <f t="shared" si="26"/>
        <v>100</v>
      </c>
      <c r="O382" s="135">
        <v>100</v>
      </c>
      <c r="P382" s="135">
        <v>0</v>
      </c>
      <c r="Q382" s="135">
        <v>0</v>
      </c>
      <c r="R382" s="135">
        <v>0</v>
      </c>
      <c r="S382" s="135">
        <v>0</v>
      </c>
      <c r="T382" s="87"/>
      <c r="U382" s="102" t="s">
        <v>137</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138</v>
      </c>
      <c r="K383" s="245">
        <f t="shared" si="26"/>
        <v>100</v>
      </c>
      <c r="L383" s="245">
        <f t="shared" si="26"/>
        <v>100</v>
      </c>
      <c r="M383" s="245">
        <f t="shared" si="26"/>
        <v>100</v>
      </c>
      <c r="N383" s="245">
        <f t="shared" si="26"/>
        <v>100</v>
      </c>
      <c r="O383" s="135">
        <v>100</v>
      </c>
      <c r="P383" s="135">
        <v>0</v>
      </c>
      <c r="Q383" s="135">
        <v>0</v>
      </c>
      <c r="R383" s="135">
        <v>0</v>
      </c>
      <c r="S383" s="135">
        <v>0</v>
      </c>
      <c r="T383" s="87"/>
      <c r="U383" s="102" t="s">
        <v>138</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139</v>
      </c>
      <c r="K384" s="245">
        <f t="shared" si="26"/>
        <v>100</v>
      </c>
      <c r="L384" s="245">
        <f t="shared" si="26"/>
        <v>100</v>
      </c>
      <c r="M384" s="245">
        <f t="shared" si="26"/>
        <v>100</v>
      </c>
      <c r="N384" s="245">
        <f t="shared" si="26"/>
        <v>100</v>
      </c>
      <c r="O384" s="135">
        <v>100</v>
      </c>
      <c r="P384" s="135">
        <v>0</v>
      </c>
      <c r="Q384" s="135">
        <v>0</v>
      </c>
      <c r="R384" s="135">
        <v>0</v>
      </c>
      <c r="S384" s="135">
        <v>0</v>
      </c>
      <c r="T384" s="87"/>
      <c r="U384" s="102" t="s">
        <v>139</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140</v>
      </c>
      <c r="K385" s="245">
        <f t="shared" si="26"/>
        <v>100</v>
      </c>
      <c r="L385" s="245">
        <f t="shared" si="26"/>
        <v>100</v>
      </c>
      <c r="M385" s="245">
        <f t="shared" si="26"/>
        <v>100</v>
      </c>
      <c r="N385" s="245">
        <f t="shared" si="26"/>
        <v>100</v>
      </c>
      <c r="O385" s="135">
        <v>100</v>
      </c>
      <c r="P385" s="135">
        <v>0</v>
      </c>
      <c r="Q385" s="135">
        <v>0</v>
      </c>
      <c r="R385" s="135">
        <v>0</v>
      </c>
      <c r="S385" s="135">
        <v>0</v>
      </c>
      <c r="T385" s="87"/>
      <c r="U385" s="102" t="s">
        <v>140</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784</v>
      </c>
      <c r="J386" s="102" t="s">
        <v>372</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372</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132</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132</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133</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133</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134</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134</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135</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135</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136</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136</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137</v>
      </c>
      <c r="K392" s="245">
        <f t="shared" si="26"/>
        <v>100</v>
      </c>
      <c r="L392" s="245">
        <f t="shared" si="26"/>
        <v>100</v>
      </c>
      <c r="M392" s="245">
        <f t="shared" si="26"/>
        <v>100</v>
      </c>
      <c r="N392" s="245">
        <f t="shared" si="26"/>
        <v>100</v>
      </c>
      <c r="O392" s="135">
        <v>100</v>
      </c>
      <c r="P392" s="135">
        <v>0</v>
      </c>
      <c r="Q392" s="135">
        <v>0</v>
      </c>
      <c r="R392" s="135">
        <v>0</v>
      </c>
      <c r="S392" s="135">
        <v>0</v>
      </c>
      <c r="T392" s="87"/>
      <c r="U392" s="102" t="s">
        <v>137</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138</v>
      </c>
      <c r="K393" s="245">
        <f t="shared" si="26"/>
        <v>100</v>
      </c>
      <c r="L393" s="245">
        <f t="shared" si="26"/>
        <v>100</v>
      </c>
      <c r="M393" s="245">
        <f t="shared" si="26"/>
        <v>100</v>
      </c>
      <c r="N393" s="245">
        <f t="shared" si="26"/>
        <v>100</v>
      </c>
      <c r="O393" s="135">
        <v>100</v>
      </c>
      <c r="P393" s="135">
        <v>0</v>
      </c>
      <c r="Q393" s="135">
        <v>0</v>
      </c>
      <c r="R393" s="135">
        <v>0</v>
      </c>
      <c r="S393" s="135">
        <v>0</v>
      </c>
      <c r="T393" s="87"/>
      <c r="U393" s="102" t="s">
        <v>138</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139</v>
      </c>
      <c r="K394" s="245">
        <f t="shared" si="26"/>
        <v>100</v>
      </c>
      <c r="L394" s="245">
        <f t="shared" si="26"/>
        <v>100</v>
      </c>
      <c r="M394" s="245">
        <f t="shared" si="26"/>
        <v>100</v>
      </c>
      <c r="N394" s="245">
        <f t="shared" si="26"/>
        <v>100</v>
      </c>
      <c r="O394" s="135">
        <v>100</v>
      </c>
      <c r="P394" s="135">
        <v>0</v>
      </c>
      <c r="Q394" s="135">
        <v>0</v>
      </c>
      <c r="R394" s="135">
        <v>0</v>
      </c>
      <c r="S394" s="135">
        <v>0</v>
      </c>
      <c r="T394" s="87"/>
      <c r="U394" s="102" t="s">
        <v>139</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140</v>
      </c>
      <c r="K395" s="245">
        <f t="shared" si="26"/>
        <v>100</v>
      </c>
      <c r="L395" s="245">
        <f t="shared" si="26"/>
        <v>100</v>
      </c>
      <c r="M395" s="245">
        <f t="shared" si="26"/>
        <v>100</v>
      </c>
      <c r="N395" s="245">
        <f t="shared" si="26"/>
        <v>100</v>
      </c>
      <c r="O395" s="135">
        <v>100</v>
      </c>
      <c r="P395" s="135">
        <v>0</v>
      </c>
      <c r="Q395" s="135">
        <v>0</v>
      </c>
      <c r="R395" s="135">
        <v>0</v>
      </c>
      <c r="S395" s="135">
        <v>0</v>
      </c>
      <c r="T395" s="87"/>
      <c r="U395" s="102" t="s">
        <v>140</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785</v>
      </c>
      <c r="J396" s="102" t="s">
        <v>372</v>
      </c>
      <c r="K396" s="245">
        <f t="shared" si="26"/>
        <v>100</v>
      </c>
      <c r="L396" s="245">
        <f t="shared" si="26"/>
        <v>100</v>
      </c>
      <c r="M396" s="245">
        <f t="shared" si="26"/>
        <v>100</v>
      </c>
      <c r="N396" s="245">
        <f t="shared" si="26"/>
        <v>100</v>
      </c>
      <c r="O396" s="135">
        <v>100</v>
      </c>
      <c r="P396" s="135">
        <v>0</v>
      </c>
      <c r="Q396" s="135">
        <v>0</v>
      </c>
      <c r="R396" s="135">
        <v>0</v>
      </c>
      <c r="S396" s="135">
        <v>0</v>
      </c>
      <c r="T396" s="87"/>
      <c r="U396" s="102" t="s">
        <v>372</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132</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132</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133</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133</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134</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134</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135</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135</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136</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136</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137</v>
      </c>
      <c r="K402" s="245">
        <f t="shared" si="26"/>
        <v>100</v>
      </c>
      <c r="L402" s="245">
        <f t="shared" si="26"/>
        <v>100</v>
      </c>
      <c r="M402" s="245">
        <f t="shared" si="26"/>
        <v>100</v>
      </c>
      <c r="N402" s="245">
        <f t="shared" si="26"/>
        <v>100</v>
      </c>
      <c r="O402" s="135">
        <v>100</v>
      </c>
      <c r="P402" s="135">
        <v>0</v>
      </c>
      <c r="Q402" s="135">
        <v>0</v>
      </c>
      <c r="R402" s="135">
        <v>0</v>
      </c>
      <c r="S402" s="135">
        <v>0</v>
      </c>
      <c r="T402" s="87"/>
      <c r="U402" s="102" t="s">
        <v>137</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138</v>
      </c>
      <c r="K403" s="245">
        <f t="shared" si="26"/>
        <v>100</v>
      </c>
      <c r="L403" s="245">
        <f t="shared" si="26"/>
        <v>100</v>
      </c>
      <c r="M403" s="245">
        <f t="shared" si="26"/>
        <v>100</v>
      </c>
      <c r="N403" s="245">
        <f t="shared" si="26"/>
        <v>100</v>
      </c>
      <c r="O403" s="135">
        <v>100</v>
      </c>
      <c r="P403" s="135">
        <v>0</v>
      </c>
      <c r="Q403" s="135">
        <v>0</v>
      </c>
      <c r="R403" s="135">
        <v>0</v>
      </c>
      <c r="S403" s="135">
        <v>0</v>
      </c>
      <c r="T403" s="87"/>
      <c r="U403" s="102" t="s">
        <v>138</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139</v>
      </c>
      <c r="K404" s="245">
        <f t="shared" si="26"/>
        <v>100</v>
      </c>
      <c r="L404" s="245">
        <f t="shared" si="26"/>
        <v>100</v>
      </c>
      <c r="M404" s="245">
        <f t="shared" si="26"/>
        <v>100</v>
      </c>
      <c r="N404" s="245">
        <f t="shared" si="26"/>
        <v>100</v>
      </c>
      <c r="O404" s="135">
        <v>100</v>
      </c>
      <c r="P404" s="135">
        <v>0</v>
      </c>
      <c r="Q404" s="135">
        <v>0</v>
      </c>
      <c r="R404" s="135">
        <v>0</v>
      </c>
      <c r="S404" s="135">
        <v>0</v>
      </c>
      <c r="T404" s="87"/>
      <c r="U404" s="102" t="s">
        <v>139</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140</v>
      </c>
      <c r="K405" s="245">
        <f t="shared" si="26"/>
        <v>100</v>
      </c>
      <c r="L405" s="245">
        <f t="shared" si="26"/>
        <v>100</v>
      </c>
      <c r="M405" s="245">
        <f t="shared" si="26"/>
        <v>100</v>
      </c>
      <c r="N405" s="245">
        <f t="shared" si="26"/>
        <v>100</v>
      </c>
      <c r="O405" s="135">
        <v>100</v>
      </c>
      <c r="P405" s="135">
        <v>0</v>
      </c>
      <c r="Q405" s="135">
        <v>0</v>
      </c>
      <c r="R405" s="135">
        <v>0</v>
      </c>
      <c r="S405" s="135">
        <v>0</v>
      </c>
      <c r="T405" s="87"/>
      <c r="U405" s="102" t="s">
        <v>140</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786</v>
      </c>
      <c r="J406" s="102" t="s">
        <v>372</v>
      </c>
      <c r="K406" s="245">
        <f t="shared" si="26"/>
        <v>100</v>
      </c>
      <c r="L406" s="245">
        <f t="shared" si="26"/>
        <v>100</v>
      </c>
      <c r="M406" s="245">
        <f t="shared" si="26"/>
        <v>100</v>
      </c>
      <c r="N406" s="245">
        <f t="shared" si="26"/>
        <v>100</v>
      </c>
      <c r="O406" s="135">
        <v>100</v>
      </c>
      <c r="P406" s="135">
        <v>0</v>
      </c>
      <c r="Q406" s="135">
        <v>0</v>
      </c>
      <c r="R406" s="135">
        <v>0</v>
      </c>
      <c r="S406" s="135">
        <v>0</v>
      </c>
      <c r="T406" s="87"/>
      <c r="U406" s="102" t="s">
        <v>372</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132</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132</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133</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133</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134</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134</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135</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135</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136</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136</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137</v>
      </c>
      <c r="K412" s="245">
        <f t="shared" si="26"/>
        <v>100</v>
      </c>
      <c r="L412" s="245">
        <f t="shared" si="26"/>
        <v>100</v>
      </c>
      <c r="M412" s="245">
        <f t="shared" si="26"/>
        <v>100</v>
      </c>
      <c r="N412" s="245">
        <f t="shared" si="26"/>
        <v>100</v>
      </c>
      <c r="O412" s="135">
        <v>100</v>
      </c>
      <c r="P412" s="135">
        <v>0</v>
      </c>
      <c r="Q412" s="135">
        <v>0</v>
      </c>
      <c r="R412" s="135">
        <v>0</v>
      </c>
      <c r="S412" s="135">
        <v>0</v>
      </c>
      <c r="T412" s="87"/>
      <c r="U412" s="102" t="s">
        <v>137</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138</v>
      </c>
      <c r="K413" s="245">
        <f t="shared" si="26"/>
        <v>100</v>
      </c>
      <c r="L413" s="245">
        <f t="shared" si="26"/>
        <v>100</v>
      </c>
      <c r="M413" s="245">
        <f t="shared" si="26"/>
        <v>100</v>
      </c>
      <c r="N413" s="245">
        <f t="shared" si="26"/>
        <v>100</v>
      </c>
      <c r="O413" s="135">
        <v>100</v>
      </c>
      <c r="P413" s="135">
        <v>0</v>
      </c>
      <c r="Q413" s="135">
        <v>0</v>
      </c>
      <c r="R413" s="135">
        <v>0</v>
      </c>
      <c r="S413" s="135">
        <v>0</v>
      </c>
      <c r="T413" s="87"/>
      <c r="U413" s="102" t="s">
        <v>138</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139</v>
      </c>
      <c r="K414" s="245">
        <f t="shared" si="26"/>
        <v>100</v>
      </c>
      <c r="L414" s="245">
        <f t="shared" si="26"/>
        <v>100</v>
      </c>
      <c r="M414" s="245">
        <f t="shared" si="26"/>
        <v>100</v>
      </c>
      <c r="N414" s="245">
        <f t="shared" si="26"/>
        <v>100</v>
      </c>
      <c r="O414" s="135">
        <v>100</v>
      </c>
      <c r="P414" s="135">
        <v>0</v>
      </c>
      <c r="Q414" s="135">
        <v>0</v>
      </c>
      <c r="R414" s="135">
        <v>0</v>
      </c>
      <c r="S414" s="135">
        <v>0</v>
      </c>
      <c r="T414" s="87"/>
      <c r="U414" s="102" t="s">
        <v>139</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140</v>
      </c>
      <c r="K415" s="245">
        <f t="shared" si="26"/>
        <v>100</v>
      </c>
      <c r="L415" s="245">
        <f t="shared" si="26"/>
        <v>100</v>
      </c>
      <c r="M415" s="245">
        <f t="shared" si="26"/>
        <v>100</v>
      </c>
      <c r="N415" s="245">
        <f t="shared" si="26"/>
        <v>100</v>
      </c>
      <c r="O415" s="135">
        <v>100</v>
      </c>
      <c r="P415" s="135">
        <v>0</v>
      </c>
      <c r="Q415" s="135">
        <v>0</v>
      </c>
      <c r="R415" s="135">
        <v>0</v>
      </c>
      <c r="S415" s="135">
        <v>0</v>
      </c>
      <c r="T415" s="87"/>
      <c r="U415" s="102" t="s">
        <v>140</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787</v>
      </c>
      <c r="J416" s="102" t="s">
        <v>372</v>
      </c>
      <c r="K416" s="245">
        <f t="shared" si="26"/>
        <v>100</v>
      </c>
      <c r="L416" s="245">
        <f t="shared" si="26"/>
        <v>100</v>
      </c>
      <c r="M416" s="245">
        <f t="shared" si="26"/>
        <v>100</v>
      </c>
      <c r="N416" s="245">
        <f t="shared" si="26"/>
        <v>100</v>
      </c>
      <c r="O416" s="135">
        <v>100</v>
      </c>
      <c r="P416" s="135">
        <v>0</v>
      </c>
      <c r="Q416" s="135">
        <v>0</v>
      </c>
      <c r="R416" s="135">
        <v>0</v>
      </c>
      <c r="S416" s="135">
        <v>0</v>
      </c>
      <c r="T416" s="87"/>
      <c r="U416" s="102" t="s">
        <v>372</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132</v>
      </c>
      <c r="K417" s="245">
        <f t="shared" si="26"/>
        <v>100</v>
      </c>
      <c r="L417" s="245">
        <f t="shared" si="26"/>
        <v>100</v>
      </c>
      <c r="M417" s="245">
        <f t="shared" si="26"/>
        <v>100</v>
      </c>
      <c r="N417" s="245">
        <f t="shared" si="26"/>
        <v>100</v>
      </c>
      <c r="O417" s="135">
        <v>100</v>
      </c>
      <c r="P417" s="135">
        <v>0</v>
      </c>
      <c r="Q417" s="135">
        <v>0</v>
      </c>
      <c r="R417" s="135">
        <v>0</v>
      </c>
      <c r="S417" s="135">
        <v>0</v>
      </c>
      <c r="T417" s="87"/>
      <c r="U417" s="102" t="s">
        <v>132</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133</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133</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134</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134</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135</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135</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136</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136</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137</v>
      </c>
      <c r="K422" s="245">
        <f t="shared" si="26"/>
        <v>100</v>
      </c>
      <c r="L422" s="245">
        <f t="shared" si="26"/>
        <v>100</v>
      </c>
      <c r="M422" s="245">
        <f t="shared" si="26"/>
        <v>100</v>
      </c>
      <c r="N422" s="245">
        <f t="shared" si="26"/>
        <v>100</v>
      </c>
      <c r="O422" s="135">
        <v>100</v>
      </c>
      <c r="P422" s="135">
        <v>0</v>
      </c>
      <c r="Q422" s="135">
        <v>0</v>
      </c>
      <c r="R422" s="135">
        <v>0</v>
      </c>
      <c r="S422" s="135">
        <v>0</v>
      </c>
      <c r="T422" s="87"/>
      <c r="U422" s="102" t="s">
        <v>137</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138</v>
      </c>
      <c r="K423" s="245">
        <f t="shared" si="26"/>
        <v>100</v>
      </c>
      <c r="L423" s="245">
        <f t="shared" si="26"/>
        <v>100</v>
      </c>
      <c r="M423" s="245">
        <f t="shared" si="26"/>
        <v>100</v>
      </c>
      <c r="N423" s="245">
        <f t="shared" si="26"/>
        <v>100</v>
      </c>
      <c r="O423" s="135">
        <v>100</v>
      </c>
      <c r="P423" s="135">
        <v>0</v>
      </c>
      <c r="Q423" s="135">
        <v>0</v>
      </c>
      <c r="R423" s="135">
        <v>0</v>
      </c>
      <c r="S423" s="135">
        <v>0</v>
      </c>
      <c r="T423" s="87"/>
      <c r="U423" s="102" t="s">
        <v>138</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139</v>
      </c>
      <c r="K424" s="245">
        <f t="shared" si="26"/>
        <v>100</v>
      </c>
      <c r="L424" s="245">
        <f t="shared" si="26"/>
        <v>100</v>
      </c>
      <c r="M424" s="245">
        <f t="shared" si="26"/>
        <v>100</v>
      </c>
      <c r="N424" s="245">
        <f t="shared" si="26"/>
        <v>100</v>
      </c>
      <c r="O424" s="135">
        <v>100</v>
      </c>
      <c r="P424" s="135">
        <v>0</v>
      </c>
      <c r="Q424" s="135">
        <v>0</v>
      </c>
      <c r="R424" s="135">
        <v>0</v>
      </c>
      <c r="S424" s="135">
        <v>0</v>
      </c>
      <c r="T424" s="87"/>
      <c r="U424" s="102" t="s">
        <v>139</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140</v>
      </c>
      <c r="K425" s="245">
        <f t="shared" si="26"/>
        <v>100</v>
      </c>
      <c r="L425" s="245">
        <f t="shared" si="26"/>
        <v>100</v>
      </c>
      <c r="M425" s="245">
        <f t="shared" si="26"/>
        <v>100</v>
      </c>
      <c r="N425" s="245">
        <f t="shared" si="26"/>
        <v>100</v>
      </c>
      <c r="O425" s="135">
        <v>100</v>
      </c>
      <c r="P425" s="135">
        <v>0</v>
      </c>
      <c r="Q425" s="135">
        <v>0</v>
      </c>
      <c r="R425" s="135">
        <v>0</v>
      </c>
      <c r="S425" s="135">
        <v>0</v>
      </c>
      <c r="T425" s="87"/>
      <c r="U425" s="102" t="s">
        <v>140</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788</v>
      </c>
      <c r="J426" s="102" t="s">
        <v>372</v>
      </c>
      <c r="K426" s="245">
        <f t="shared" si="26"/>
        <v>100</v>
      </c>
      <c r="L426" s="245">
        <f t="shared" si="26"/>
        <v>100</v>
      </c>
      <c r="M426" s="245">
        <f t="shared" si="26"/>
        <v>100</v>
      </c>
      <c r="N426" s="245">
        <f t="shared" si="26"/>
        <v>100</v>
      </c>
      <c r="O426" s="135">
        <v>100</v>
      </c>
      <c r="P426" s="135">
        <v>0</v>
      </c>
      <c r="Q426" s="135">
        <v>0</v>
      </c>
      <c r="R426" s="135">
        <v>0</v>
      </c>
      <c r="S426" s="135">
        <v>0</v>
      </c>
      <c r="T426" s="87"/>
      <c r="U426" s="102" t="s">
        <v>372</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132</v>
      </c>
      <c r="K427" s="245">
        <f t="shared" si="26"/>
        <v>100</v>
      </c>
      <c r="L427" s="245">
        <f t="shared" si="26"/>
        <v>100</v>
      </c>
      <c r="M427" s="245">
        <f t="shared" si="26"/>
        <v>100</v>
      </c>
      <c r="N427" s="245">
        <f t="shared" si="26"/>
        <v>100</v>
      </c>
      <c r="O427" s="135">
        <v>100</v>
      </c>
      <c r="P427" s="135">
        <v>0</v>
      </c>
      <c r="Q427" s="135">
        <v>0</v>
      </c>
      <c r="R427" s="135">
        <v>0</v>
      </c>
      <c r="S427" s="135">
        <v>0</v>
      </c>
      <c r="T427" s="87"/>
      <c r="U427" s="102" t="s">
        <v>132</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133</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133</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134</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134</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135</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135</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136</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136</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137</v>
      </c>
      <c r="K432" s="245">
        <f t="shared" si="26"/>
        <v>100</v>
      </c>
      <c r="L432" s="245">
        <f t="shared" si="26"/>
        <v>100</v>
      </c>
      <c r="M432" s="245">
        <f t="shared" si="26"/>
        <v>100</v>
      </c>
      <c r="N432" s="245">
        <f t="shared" si="26"/>
        <v>100</v>
      </c>
      <c r="O432" s="135">
        <v>100</v>
      </c>
      <c r="P432" s="135">
        <v>0</v>
      </c>
      <c r="Q432" s="135">
        <v>0</v>
      </c>
      <c r="R432" s="135">
        <v>0</v>
      </c>
      <c r="S432" s="135">
        <v>0</v>
      </c>
      <c r="T432" s="87"/>
      <c r="U432" s="102" t="s">
        <v>137</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138</v>
      </c>
      <c r="K433" s="245">
        <f t="shared" si="26"/>
        <v>100</v>
      </c>
      <c r="L433" s="245">
        <f t="shared" si="26"/>
        <v>100</v>
      </c>
      <c r="M433" s="245">
        <f t="shared" si="26"/>
        <v>100</v>
      </c>
      <c r="N433" s="245">
        <f t="shared" si="26"/>
        <v>100</v>
      </c>
      <c r="O433" s="135">
        <v>100</v>
      </c>
      <c r="P433" s="135">
        <v>0</v>
      </c>
      <c r="Q433" s="135">
        <v>0</v>
      </c>
      <c r="R433" s="135">
        <v>0</v>
      </c>
      <c r="S433" s="135">
        <v>0</v>
      </c>
      <c r="T433" s="87"/>
      <c r="U433" s="102" t="s">
        <v>138</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139</v>
      </c>
      <c r="K434" s="245">
        <f t="shared" si="26"/>
        <v>100</v>
      </c>
      <c r="L434" s="245">
        <f t="shared" si="26"/>
        <v>100</v>
      </c>
      <c r="M434" s="245">
        <f t="shared" si="26"/>
        <v>100</v>
      </c>
      <c r="N434" s="245">
        <f t="shared" si="26"/>
        <v>100</v>
      </c>
      <c r="O434" s="135">
        <v>100</v>
      </c>
      <c r="P434" s="135">
        <v>0</v>
      </c>
      <c r="Q434" s="135">
        <v>0</v>
      </c>
      <c r="R434" s="135">
        <v>0</v>
      </c>
      <c r="S434" s="135">
        <v>0</v>
      </c>
      <c r="T434" s="87"/>
      <c r="U434" s="102" t="s">
        <v>139</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140</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140</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789</v>
      </c>
      <c r="J436" s="102" t="s">
        <v>372</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372</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132</v>
      </c>
      <c r="K437" s="245">
        <f t="shared" si="42"/>
        <v>100</v>
      </c>
      <c r="L437" s="245">
        <f t="shared" si="42"/>
        <v>100</v>
      </c>
      <c r="M437" s="245">
        <f t="shared" si="42"/>
        <v>100</v>
      </c>
      <c r="N437" s="245">
        <f t="shared" si="41"/>
        <v>100</v>
      </c>
      <c r="O437" s="135">
        <v>100</v>
      </c>
      <c r="P437" s="135">
        <v>0</v>
      </c>
      <c r="Q437" s="135">
        <v>0</v>
      </c>
      <c r="R437" s="135">
        <v>0</v>
      </c>
      <c r="S437" s="135">
        <v>0</v>
      </c>
      <c r="T437" s="87"/>
      <c r="U437" s="102" t="s">
        <v>132</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133</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133</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134</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134</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135</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135</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136</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136</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137</v>
      </c>
      <c r="K442" s="245">
        <f t="shared" si="42"/>
        <v>100</v>
      </c>
      <c r="L442" s="245">
        <f t="shared" si="42"/>
        <v>100</v>
      </c>
      <c r="M442" s="245">
        <f t="shared" si="42"/>
        <v>100</v>
      </c>
      <c r="N442" s="245">
        <f t="shared" si="41"/>
        <v>100</v>
      </c>
      <c r="O442" s="135">
        <v>100</v>
      </c>
      <c r="P442" s="135">
        <v>0</v>
      </c>
      <c r="Q442" s="135">
        <v>0</v>
      </c>
      <c r="R442" s="135">
        <v>0</v>
      </c>
      <c r="S442" s="135">
        <v>0</v>
      </c>
      <c r="T442" s="87"/>
      <c r="U442" s="102" t="s">
        <v>137</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138</v>
      </c>
      <c r="K443" s="245">
        <f t="shared" si="42"/>
        <v>100</v>
      </c>
      <c r="L443" s="245">
        <f t="shared" si="42"/>
        <v>100</v>
      </c>
      <c r="M443" s="245">
        <f t="shared" si="42"/>
        <v>100</v>
      </c>
      <c r="N443" s="245">
        <f t="shared" si="41"/>
        <v>100</v>
      </c>
      <c r="O443" s="135">
        <v>100</v>
      </c>
      <c r="P443" s="135">
        <v>0</v>
      </c>
      <c r="Q443" s="135">
        <v>0</v>
      </c>
      <c r="R443" s="135">
        <v>0</v>
      </c>
      <c r="S443" s="135">
        <v>0</v>
      </c>
      <c r="T443" s="87"/>
      <c r="U443" s="102" t="s">
        <v>138</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139</v>
      </c>
      <c r="K444" s="245">
        <f t="shared" si="42"/>
        <v>100</v>
      </c>
      <c r="L444" s="245">
        <f t="shared" si="42"/>
        <v>100</v>
      </c>
      <c r="M444" s="245">
        <f t="shared" si="42"/>
        <v>100</v>
      </c>
      <c r="N444" s="245">
        <f t="shared" si="41"/>
        <v>100</v>
      </c>
      <c r="O444" s="135">
        <v>100</v>
      </c>
      <c r="P444" s="135">
        <v>0</v>
      </c>
      <c r="Q444" s="135">
        <v>0</v>
      </c>
      <c r="R444" s="135">
        <v>0</v>
      </c>
      <c r="S444" s="135">
        <v>0</v>
      </c>
      <c r="T444" s="87"/>
      <c r="U444" s="102" t="s">
        <v>139</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140</v>
      </c>
      <c r="K445" s="245">
        <f t="shared" si="42"/>
        <v>100</v>
      </c>
      <c r="L445" s="245">
        <f t="shared" si="42"/>
        <v>100</v>
      </c>
      <c r="M445" s="245">
        <f t="shared" si="42"/>
        <v>100</v>
      </c>
      <c r="N445" s="245">
        <f t="shared" si="41"/>
        <v>100</v>
      </c>
      <c r="O445" s="135">
        <v>100</v>
      </c>
      <c r="P445" s="135">
        <v>0</v>
      </c>
      <c r="Q445" s="135">
        <v>0</v>
      </c>
      <c r="R445" s="135">
        <v>0</v>
      </c>
      <c r="S445" s="135">
        <v>0</v>
      </c>
      <c r="T445" s="87"/>
      <c r="U445" s="102" t="s">
        <v>140</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116</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118</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109</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171</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172</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174</v>
      </c>
      <c r="L458" s="23"/>
      <c r="M458" s="23" t="s">
        <v>822</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176</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112</v>
      </c>
      <c r="D460" s="17"/>
      <c r="E460" s="17"/>
      <c r="F460" s="17"/>
      <c r="G460" s="23"/>
      <c r="H460" s="23"/>
      <c r="I460" s="23"/>
      <c r="J460" s="85" t="s">
        <v>113</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372</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132</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133</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134</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135</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219</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177</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220</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221</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178</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116</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117</v>
      </c>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109</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179</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180</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1138</v>
      </c>
      <c r="K489" s="599"/>
      <c r="L489" s="100"/>
      <c r="M489" s="100"/>
      <c r="N489" s="100"/>
      <c r="O489" s="599"/>
      <c r="P489" s="100"/>
      <c r="Q489" s="100"/>
      <c r="R489" s="100"/>
      <c r="S489" s="22"/>
      <c r="T489" s="22"/>
      <c r="U489" s="133" t="s">
        <v>798</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154</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112</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374</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375</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376</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377</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378</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379</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380</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381</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382</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383</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116</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117</v>
      </c>
      <c r="W505" s="95"/>
      <c r="X505" s="95"/>
      <c r="Y505" s="95"/>
      <c r="Z505" s="95"/>
      <c r="AA505" s="95"/>
      <c r="AB505" s="95"/>
      <c r="AC505" s="95"/>
      <c r="AD505" s="95"/>
      <c r="AE505" s="41" t="s">
        <v>118</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185</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187</v>
      </c>
      <c r="U514" s="22"/>
      <c r="V514" s="22" t="s">
        <v>186</v>
      </c>
      <c r="W514" s="22"/>
      <c r="X514" s="22"/>
      <c r="Y514" s="22"/>
      <c r="Z514" s="22"/>
      <c r="AA514" s="22"/>
      <c r="AB514" s="22"/>
      <c r="AC514" s="243" t="s">
        <v>878</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818</v>
      </c>
      <c r="K515" s="17"/>
      <c r="L515" s="22"/>
      <c r="M515" s="22"/>
      <c r="N515" s="22"/>
      <c r="O515" s="22"/>
      <c r="P515" s="22"/>
      <c r="Q515" s="22"/>
      <c r="R515" s="22"/>
      <c r="S515" s="22"/>
      <c r="T515" s="23" t="s">
        <v>188</v>
      </c>
      <c r="U515" s="22"/>
      <c r="V515" s="22" t="s">
        <v>821</v>
      </c>
      <c r="W515" s="22"/>
      <c r="X515" s="23" t="s">
        <v>189</v>
      </c>
      <c r="Y515" s="23"/>
      <c r="Z515" s="24"/>
      <c r="AA515" s="24"/>
      <c r="AB515" s="24"/>
      <c r="AC515" s="585" t="s">
        <v>801</v>
      </c>
      <c r="AD515" s="585" t="s">
        <v>879</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801</v>
      </c>
      <c r="I516" s="586" t="s">
        <v>154</v>
      </c>
      <c r="J516" s="586" t="s">
        <v>373</v>
      </c>
      <c r="K516" s="586" t="s">
        <v>57</v>
      </c>
      <c r="L516" s="586" t="s">
        <v>58</v>
      </c>
      <c r="M516" s="586" t="s">
        <v>59</v>
      </c>
      <c r="N516" s="586" t="s">
        <v>60</v>
      </c>
      <c r="O516" s="586" t="s">
        <v>872</v>
      </c>
      <c r="P516" s="586" t="s">
        <v>873</v>
      </c>
      <c r="Q516" s="586" t="s">
        <v>874</v>
      </c>
      <c r="R516" s="586" t="s">
        <v>1115</v>
      </c>
      <c r="S516" s="585"/>
      <c r="T516" s="585" t="s">
        <v>190</v>
      </c>
      <c r="U516" s="585"/>
      <c r="V516" s="585" t="s">
        <v>820</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810</v>
      </c>
      <c r="I517" s="104" t="s">
        <v>374</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375</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376</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377</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378</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379</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380</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381</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382</v>
      </c>
      <c r="J525" s="97">
        <v>0.7</v>
      </c>
      <c r="K525" s="97">
        <v>0.7</v>
      </c>
      <c r="L525" s="97">
        <v>0.7</v>
      </c>
      <c r="M525" s="97">
        <v>0.7</v>
      </c>
      <c r="N525" s="97">
        <v>0.7</v>
      </c>
      <c r="O525" s="97">
        <v>0.7</v>
      </c>
      <c r="P525" s="97">
        <v>0.7</v>
      </c>
      <c r="Q525" s="97">
        <v>0.7</v>
      </c>
      <c r="R525" s="97">
        <v>0.7</v>
      </c>
      <c r="S525" s="587"/>
      <c r="T525" s="97">
        <v>-0.1</v>
      </c>
      <c r="U525" s="92"/>
      <c r="V525" s="845">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383</v>
      </c>
      <c r="J526" s="844">
        <v>0.7</v>
      </c>
      <c r="K526" s="844">
        <v>0.7</v>
      </c>
      <c r="L526" s="844">
        <v>0.7</v>
      </c>
      <c r="M526" s="844">
        <v>0.7</v>
      </c>
      <c r="N526" s="844">
        <v>0.7</v>
      </c>
      <c r="O526" s="844">
        <v>0.7</v>
      </c>
      <c r="P526" s="844">
        <v>0.7</v>
      </c>
      <c r="Q526" s="844">
        <v>0.7</v>
      </c>
      <c r="R526" s="844">
        <v>0.7</v>
      </c>
      <c r="S526" s="587"/>
      <c r="T526" s="844">
        <v>-0.1</v>
      </c>
      <c r="U526" s="92"/>
      <c r="V526" s="844">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387</v>
      </c>
      <c r="I527" s="104" t="s">
        <v>374</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375</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376</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377</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378</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379</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380</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381</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382</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383</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782</v>
      </c>
      <c r="I537" s="104" t="s">
        <v>374</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375</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376</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377</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378</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379</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380</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381</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382</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383</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783</v>
      </c>
      <c r="I547" s="104" t="s">
        <v>374</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375</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376</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377</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378</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379</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380</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381</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382</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383</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784</v>
      </c>
      <c r="I557" s="104" t="s">
        <v>374</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375</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376</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377</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378</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379</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380</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381</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382</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383</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785</v>
      </c>
      <c r="I567" s="104" t="s">
        <v>374</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375</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376</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377</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378</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379</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380</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381</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382</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383</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786</v>
      </c>
      <c r="I577" s="104" t="s">
        <v>374</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375</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376</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377</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378</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379</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380</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381</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382</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383</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787</v>
      </c>
      <c r="I587" s="104" t="s">
        <v>374</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375</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376</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377</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378</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379</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380</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381</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382</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383</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788</v>
      </c>
      <c r="I597" s="104" t="s">
        <v>374</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375</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376</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377</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378</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379</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380</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381</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382</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383</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789</v>
      </c>
      <c r="I607" s="104" t="s">
        <v>374</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375</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376</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377</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378</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379</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380</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381</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382</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383</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116</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118</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109</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1004</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1007</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447</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154</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112</v>
      </c>
      <c r="D631" s="17"/>
      <c r="E631" s="17"/>
      <c r="F631" s="17"/>
      <c r="G631" s="23"/>
      <c r="H631" s="23"/>
      <c r="I631" s="23"/>
      <c r="J631" s="85" t="s">
        <v>113</v>
      </c>
      <c r="K631" s="85" t="s">
        <v>113</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1005</v>
      </c>
      <c r="J633" s="87"/>
      <c r="K633" s="87"/>
      <c r="L633" s="87" t="s">
        <v>1025</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1006</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116</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184</v>
      </c>
      <c r="S638" s="39"/>
      <c r="T638" s="94"/>
      <c r="U638" s="94"/>
      <c r="V638" s="95" t="s">
        <v>117</v>
      </c>
      <c r="W638" s="95"/>
      <c r="X638" s="95"/>
      <c r="Y638" s="95"/>
      <c r="Z638" s="95"/>
      <c r="AA638" s="95"/>
      <c r="AB638" s="95"/>
      <c r="AC638" s="95"/>
      <c r="AD638" s="95"/>
      <c r="AE638" s="41" t="s">
        <v>118</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109</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191</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192</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826</v>
      </c>
      <c r="O647" s="142"/>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799</v>
      </c>
      <c r="O649" s="23"/>
      <c r="P649" s="23" t="s">
        <v>800</v>
      </c>
      <c r="Q649" s="22"/>
      <c r="R649" s="23"/>
      <c r="S649" s="100" t="s">
        <v>195</v>
      </c>
      <c r="T649" s="100"/>
      <c r="U649" s="23"/>
      <c r="V649" s="24" t="s">
        <v>189</v>
      </c>
      <c r="W649" s="24"/>
      <c r="X649" s="24"/>
      <c r="Y649" s="24"/>
      <c r="Z649" s="24"/>
      <c r="AA649" s="24"/>
      <c r="AB649" s="24"/>
      <c r="AC649" s="243" t="s">
        <v>878</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795</v>
      </c>
      <c r="I650" s="23" t="s">
        <v>154</v>
      </c>
      <c r="J650" s="23" t="s">
        <v>196</v>
      </c>
      <c r="K650" s="23" t="s">
        <v>197</v>
      </c>
      <c r="L650" s="23" t="s">
        <v>199</v>
      </c>
      <c r="M650" s="23"/>
      <c r="N650" s="23" t="s">
        <v>198</v>
      </c>
      <c r="O650" s="23"/>
      <c r="P650" s="23" t="s">
        <v>198</v>
      </c>
      <c r="Q650" s="22"/>
      <c r="R650" s="23"/>
      <c r="S650" s="23" t="s">
        <v>201</v>
      </c>
      <c r="T650" s="23" t="s">
        <v>200</v>
      </c>
      <c r="U650" s="23"/>
      <c r="V650" s="24"/>
      <c r="W650" s="24"/>
      <c r="X650" s="24"/>
      <c r="Y650" s="24"/>
      <c r="Z650" s="24"/>
      <c r="AA650" s="24"/>
      <c r="AB650" s="24"/>
      <c r="AC650" s="24" t="s">
        <v>801</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112</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810</v>
      </c>
      <c r="I653" s="102" t="s">
        <v>374</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375</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376</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377</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378</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379</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380</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381</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382</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383</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387</v>
      </c>
      <c r="I663" s="102" t="s">
        <v>374</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375</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376</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377</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378</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379</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380</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381</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382</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383</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782</v>
      </c>
      <c r="I673" s="102" t="s">
        <v>374</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375</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376</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377</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378</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379</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380</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381</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382</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383</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783</v>
      </c>
      <c r="I683" s="102" t="s">
        <v>374</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375</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376</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377</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378</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379</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380</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381</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382</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383</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784</v>
      </c>
      <c r="I693" s="102" t="s">
        <v>374</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375</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376</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377</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378</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379</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380</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381</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382</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383</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785</v>
      </c>
      <c r="I703" s="102" t="s">
        <v>374</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375</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376</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377</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378</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379</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380</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381</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382</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383</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786</v>
      </c>
      <c r="I713" s="102" t="s">
        <v>374</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375</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376</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377</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378</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379</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380</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381</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382</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383</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787</v>
      </c>
      <c r="I723" s="102" t="s">
        <v>374</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375</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376</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377</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378</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379</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380</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381</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382</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383</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788</v>
      </c>
      <c r="I733" s="102" t="s">
        <v>374</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375</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376</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377</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378</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379</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380</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381</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382</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383</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789</v>
      </c>
      <c r="I743" s="102" t="s">
        <v>374</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375</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376</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377</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378</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379</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380</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381</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382</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383</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116</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117</v>
      </c>
      <c r="W757" s="95"/>
      <c r="X757" s="95"/>
      <c r="Y757" s="95"/>
      <c r="Z757" s="95"/>
      <c r="AA757" s="95"/>
      <c r="AB757" s="95"/>
      <c r="AC757" s="95"/>
      <c r="AD757" s="95"/>
      <c r="AE757" s="41" t="s">
        <v>118</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109</v>
      </c>
      <c r="AE761" s="11"/>
      <c r="AF761" s="8"/>
    </row>
    <row r="762" spans="1:62" ht="13.4" customHeight="1" outlineLevel="1" collapsed="1" x14ac:dyDescent="0.35">
      <c r="A762" s="6"/>
      <c r="B762" s="96"/>
      <c r="C762" s="12"/>
      <c r="D762" s="12">
        <v>0</v>
      </c>
      <c r="E762" s="12" t="s">
        <v>1</v>
      </c>
      <c r="F762" s="70"/>
      <c r="G762" s="71" t="s">
        <v>202</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203</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204</v>
      </c>
      <c r="H769" s="133"/>
      <c r="I769" s="133"/>
      <c r="J769" s="133"/>
      <c r="K769" s="133"/>
      <c r="L769" s="133"/>
      <c r="M769" s="133" t="s">
        <v>205</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112</v>
      </c>
      <c r="D770" s="17"/>
      <c r="E770" s="17"/>
      <c r="F770" s="17"/>
      <c r="G770" s="17"/>
      <c r="H770" s="17"/>
      <c r="I770" s="23"/>
      <c r="J770" s="147"/>
      <c r="K770" s="147"/>
      <c r="L770" s="111" t="s">
        <v>113</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361</v>
      </c>
      <c r="M772" s="104" t="s">
        <v>373</v>
      </c>
      <c r="N772" s="104" t="s">
        <v>57</v>
      </c>
      <c r="O772" s="104" t="s">
        <v>58</v>
      </c>
      <c r="P772" s="104" t="s">
        <v>59</v>
      </c>
      <c r="Q772" s="104" t="s">
        <v>60</v>
      </c>
      <c r="R772" s="104" t="s">
        <v>872</v>
      </c>
      <c r="S772" s="104" t="s">
        <v>873</v>
      </c>
      <c r="T772" s="104" t="s">
        <v>874</v>
      </c>
      <c r="U772" s="104" t="s">
        <v>1115</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810</v>
      </c>
      <c r="L773" s="102" t="s">
        <v>372</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132</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133</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134</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135</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136</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137</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138</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139</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140</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387</v>
      </c>
      <c r="L783" s="102" t="s">
        <v>372</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132</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133</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134</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135</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136</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137</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138</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139</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140</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782</v>
      </c>
      <c r="L793" s="102" t="s">
        <v>372</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132</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133</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134</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135</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136</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137</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138</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139</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140</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783</v>
      </c>
      <c r="L803" s="102" t="s">
        <v>372</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132</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133</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134</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135</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136</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137</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138</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139</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140</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784</v>
      </c>
      <c r="L813" s="102" t="s">
        <v>372</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132</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133</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134</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135</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136</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137</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138</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139</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140</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785</v>
      </c>
      <c r="L823" s="102" t="s">
        <v>372</v>
      </c>
      <c r="M823" s="728">
        <v>0</v>
      </c>
      <c r="N823" s="728">
        <v>0</v>
      </c>
      <c r="O823" s="728">
        <v>0</v>
      </c>
      <c r="P823" s="728">
        <v>0</v>
      </c>
      <c r="Q823" s="728">
        <v>0</v>
      </c>
      <c r="R823" s="728">
        <v>0</v>
      </c>
      <c r="S823" s="728">
        <v>0</v>
      </c>
      <c r="T823" s="728">
        <v>0</v>
      </c>
      <c r="U823" s="728">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132</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133</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134</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135</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136</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137</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138</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139</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140</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786</v>
      </c>
      <c r="L833" s="102" t="s">
        <v>372</v>
      </c>
      <c r="M833" s="728">
        <v>0</v>
      </c>
      <c r="N833" s="728">
        <v>0</v>
      </c>
      <c r="O833" s="728">
        <v>0</v>
      </c>
      <c r="P833" s="728">
        <v>0</v>
      </c>
      <c r="Q833" s="728">
        <v>0</v>
      </c>
      <c r="R833" s="728">
        <v>0</v>
      </c>
      <c r="S833" s="728">
        <v>0</v>
      </c>
      <c r="T833" s="728">
        <v>0</v>
      </c>
      <c r="U833" s="728">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132</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133</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134</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135</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136</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137</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138</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139</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140</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787</v>
      </c>
      <c r="L843" s="102" t="s">
        <v>372</v>
      </c>
      <c r="M843" s="728">
        <v>0</v>
      </c>
      <c r="N843" s="728">
        <v>0</v>
      </c>
      <c r="O843" s="728">
        <v>0</v>
      </c>
      <c r="P843" s="728">
        <v>0</v>
      </c>
      <c r="Q843" s="728">
        <v>0</v>
      </c>
      <c r="R843" s="728">
        <v>0</v>
      </c>
      <c r="S843" s="728">
        <v>0</v>
      </c>
      <c r="T843" s="728">
        <v>0</v>
      </c>
      <c r="U843" s="728">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132</v>
      </c>
      <c r="M844" s="728">
        <v>0</v>
      </c>
      <c r="N844" s="728">
        <v>0</v>
      </c>
      <c r="O844" s="728">
        <v>0</v>
      </c>
      <c r="P844" s="728">
        <v>0</v>
      </c>
      <c r="Q844" s="728">
        <v>0</v>
      </c>
      <c r="R844" s="728">
        <v>0</v>
      </c>
      <c r="S844" s="728">
        <v>0</v>
      </c>
      <c r="T844" s="728">
        <v>0</v>
      </c>
      <c r="U844" s="728">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133</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134</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135</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136</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137</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138</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139</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140</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788</v>
      </c>
      <c r="L853" s="102" t="s">
        <v>372</v>
      </c>
      <c r="M853" s="728">
        <v>0</v>
      </c>
      <c r="N853" s="728">
        <v>0</v>
      </c>
      <c r="O853" s="728">
        <v>0</v>
      </c>
      <c r="P853" s="728">
        <v>0</v>
      </c>
      <c r="Q853" s="728">
        <v>0</v>
      </c>
      <c r="R853" s="728">
        <v>0</v>
      </c>
      <c r="S853" s="728">
        <v>0</v>
      </c>
      <c r="T853" s="728">
        <v>0</v>
      </c>
      <c r="U853" s="728">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132</v>
      </c>
      <c r="M854" s="728">
        <v>0</v>
      </c>
      <c r="N854" s="728">
        <v>0</v>
      </c>
      <c r="O854" s="728">
        <v>0</v>
      </c>
      <c r="P854" s="728">
        <v>0</v>
      </c>
      <c r="Q854" s="728">
        <v>0</v>
      </c>
      <c r="R854" s="728">
        <v>0</v>
      </c>
      <c r="S854" s="728">
        <v>0</v>
      </c>
      <c r="T854" s="728">
        <v>0</v>
      </c>
      <c r="U854" s="728">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133</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134</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135</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136</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137</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138</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139</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140</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789</v>
      </c>
      <c r="L863" s="102" t="s">
        <v>372</v>
      </c>
      <c r="M863" s="728">
        <v>0</v>
      </c>
      <c r="N863" s="728">
        <v>0</v>
      </c>
      <c r="O863" s="728">
        <v>0</v>
      </c>
      <c r="P863" s="728">
        <v>0</v>
      </c>
      <c r="Q863" s="728">
        <v>0</v>
      </c>
      <c r="R863" s="728">
        <v>0</v>
      </c>
      <c r="S863" s="728">
        <v>0</v>
      </c>
      <c r="T863" s="728">
        <v>0</v>
      </c>
      <c r="U863" s="728">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132</v>
      </c>
      <c r="M864" s="728">
        <v>0</v>
      </c>
      <c r="N864" s="728">
        <v>0</v>
      </c>
      <c r="O864" s="728">
        <v>0</v>
      </c>
      <c r="P864" s="728">
        <v>0</v>
      </c>
      <c r="Q864" s="728">
        <v>0</v>
      </c>
      <c r="R864" s="728">
        <v>0</v>
      </c>
      <c r="S864" s="728">
        <v>0</v>
      </c>
      <c r="T864" s="728">
        <v>0</v>
      </c>
      <c r="U864" s="728">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133</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134</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135</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136</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137</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138</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139</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140</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116</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116</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117</v>
      </c>
      <c r="AE877" s="41" t="s">
        <v>118</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206</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207</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209</v>
      </c>
      <c r="J887" s="17"/>
      <c r="K887" s="22"/>
      <c r="L887" s="22"/>
      <c r="M887" s="22"/>
      <c r="N887" s="22"/>
      <c r="O887" s="22"/>
      <c r="P887" s="22"/>
      <c r="Q887" s="22"/>
      <c r="R887" s="22"/>
      <c r="S887" s="22"/>
      <c r="T887" s="23" t="s">
        <v>210</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208</v>
      </c>
      <c r="H888" s="17"/>
      <c r="I888" s="23" t="s">
        <v>211</v>
      </c>
      <c r="J888" s="23"/>
      <c r="K888" s="23"/>
      <c r="L888" s="23"/>
      <c r="M888" s="23"/>
      <c r="N888" s="23"/>
      <c r="O888" s="23"/>
      <c r="P888" s="23"/>
      <c r="Q888" s="23"/>
      <c r="R888" s="23"/>
      <c r="S888" s="22"/>
      <c r="T888" s="23" t="s">
        <v>212</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113</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374</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375</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376</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377</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378</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379</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380</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381</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382</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383</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116</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118</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883</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213</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208</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214</v>
      </c>
      <c r="K917" s="23" t="s">
        <v>373</v>
      </c>
      <c r="L917" s="23" t="s">
        <v>57</v>
      </c>
      <c r="M917" s="23" t="s">
        <v>58</v>
      </c>
      <c r="N917" s="23" t="s">
        <v>59</v>
      </c>
      <c r="O917" s="23" t="s">
        <v>60</v>
      </c>
      <c r="P917" s="23" t="s">
        <v>872</v>
      </c>
      <c r="Q917" s="23" t="s">
        <v>873</v>
      </c>
      <c r="R917" s="23" t="s">
        <v>874</v>
      </c>
      <c r="S917" s="23" t="s">
        <v>1115</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810</v>
      </c>
      <c r="J918" s="149" t="s">
        <v>374</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375</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376</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377</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378</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379</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380</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381</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382</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383</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387</v>
      </c>
      <c r="J928" s="102" t="s">
        <v>372</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132</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133</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134</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135</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136</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137</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138</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139</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140</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782</v>
      </c>
      <c r="J938" s="102" t="s">
        <v>372</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132</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133</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134</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135</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136</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137</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138</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139</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140</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783</v>
      </c>
      <c r="J948" s="102" t="s">
        <v>372</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132</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133</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134</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135</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136</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137</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138</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139</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140</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784</v>
      </c>
      <c r="J958" s="102" t="s">
        <v>372</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132</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133</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134</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135</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136</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137</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138</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139</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140</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785</v>
      </c>
      <c r="J968" s="102" t="s">
        <v>372</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132</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133</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134</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135</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136</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137</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138</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139</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140</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786</v>
      </c>
      <c r="J978" s="102" t="s">
        <v>372</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132</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133</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134</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135</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136</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137</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138</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139</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140</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787</v>
      </c>
      <c r="J988" s="102" t="s">
        <v>372</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132</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133</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134</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135</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136</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137</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138</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139</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140</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788</v>
      </c>
      <c r="J998" s="102" t="s">
        <v>372</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132</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133</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134</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135</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136</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137</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138</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139</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140</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789</v>
      </c>
      <c r="J1008" s="102" t="s">
        <v>372</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132</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133</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134</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135</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136</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137</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138</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139</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140</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116</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118</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109</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736</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740</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930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738</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737</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901</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215</v>
      </c>
      <c r="M1033" s="100" t="s">
        <v>351</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154</v>
      </c>
      <c r="L1034" s="116" t="s">
        <v>216</v>
      </c>
      <c r="M1034" s="479" t="s">
        <v>194</v>
      </c>
      <c r="N1034" s="479" t="s">
        <v>363</v>
      </c>
      <c r="O1034" s="479" t="s">
        <v>362</v>
      </c>
      <c r="P1034" s="479" t="s">
        <v>193</v>
      </c>
      <c r="Q1034" s="23" t="s">
        <v>735</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374</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375</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376</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377</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378</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379</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380</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381</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382</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383</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902</v>
      </c>
      <c r="H1046" s="86"/>
      <c r="I1046" s="86"/>
      <c r="J1046" s="86"/>
      <c r="K1046" s="86"/>
      <c r="L1046" s="229">
        <v>6.5</v>
      </c>
      <c r="M1046" s="86" t="s">
        <v>741</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116</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117</v>
      </c>
      <c r="AE1049" s="41" t="s">
        <v>118</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2"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109</v>
      </c>
      <c r="AE4" s="11"/>
      <c r="AF4" s="69"/>
    </row>
    <row r="5" spans="1:32" ht="13.4" customHeight="1" outlineLevel="1" collapsed="1" x14ac:dyDescent="0.35">
      <c r="A5" s="6"/>
      <c r="B5" s="67"/>
      <c r="C5" s="12"/>
      <c r="D5" s="12">
        <v>0</v>
      </c>
      <c r="E5" s="12" t="s">
        <v>1</v>
      </c>
      <c r="F5" s="70"/>
      <c r="G5" s="71" t="s">
        <v>110</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111</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112</v>
      </c>
      <c r="D13" s="17"/>
      <c r="E13" s="17"/>
      <c r="F13" s="17"/>
      <c r="G13" s="23"/>
      <c r="H13" s="23"/>
      <c r="I13" s="23"/>
      <c r="J13" s="85" t="s">
        <v>113</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114</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115</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990</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991</v>
      </c>
      <c r="I20" s="87"/>
      <c r="J20" s="87" t="s">
        <v>374</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375</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376</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377</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378</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379</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380</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381</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382</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383</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116</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110</v>
      </c>
      <c r="H31" s="39"/>
      <c r="I31" s="39"/>
      <c r="J31" s="39"/>
      <c r="K31" s="39"/>
      <c r="L31" s="39"/>
      <c r="M31" s="39"/>
      <c r="N31" s="39"/>
      <c r="O31" s="39"/>
      <c r="P31" s="39"/>
      <c r="Q31" s="39"/>
      <c r="R31" s="39"/>
      <c r="S31" s="39"/>
      <c r="T31" s="94"/>
      <c r="U31" s="94"/>
      <c r="V31" s="94"/>
      <c r="W31" s="94"/>
      <c r="X31" s="94"/>
      <c r="Y31" s="94"/>
      <c r="Z31" s="94"/>
      <c r="AA31" s="94"/>
      <c r="AB31" s="94"/>
      <c r="AC31" s="94"/>
      <c r="AD31" s="95" t="s">
        <v>117</v>
      </c>
      <c r="AE31" s="41" t="s">
        <v>118</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109</v>
      </c>
      <c r="AE36" s="11"/>
      <c r="AF36" s="8"/>
    </row>
    <row r="37" spans="1:32" ht="13.4" customHeight="1" outlineLevel="1" collapsed="1" x14ac:dyDescent="0.35">
      <c r="A37" s="6"/>
      <c r="B37" s="96"/>
      <c r="C37" s="12"/>
      <c r="D37" s="12">
        <v>0</v>
      </c>
      <c r="E37" s="12" t="s">
        <v>1</v>
      </c>
      <c r="F37" s="70"/>
      <c r="G37" s="71" t="s">
        <v>119</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120</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112</v>
      </c>
      <c r="D45" s="17"/>
      <c r="E45" s="17"/>
      <c r="F45" s="17"/>
      <c r="G45" s="23"/>
      <c r="H45" s="23"/>
      <c r="I45" s="23"/>
      <c r="J45" s="85" t="s">
        <v>113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121</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122</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817</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816</v>
      </c>
      <c r="I51" s="91"/>
      <c r="J51" s="89"/>
      <c r="K51" s="220" t="s">
        <v>1126</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20" t="s">
        <v>1128</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20" t="s">
        <v>125</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21" t="s">
        <v>999</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364</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1053</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116</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119</v>
      </c>
      <c r="H59" s="39"/>
      <c r="I59" s="39"/>
      <c r="J59" s="39"/>
      <c r="K59" s="39"/>
      <c r="L59" s="39"/>
      <c r="M59" s="39"/>
      <c r="N59" s="39"/>
      <c r="O59" s="39"/>
      <c r="P59" s="39"/>
      <c r="Q59" s="39"/>
      <c r="R59" s="39"/>
      <c r="S59" s="39"/>
      <c r="T59" s="94"/>
      <c r="U59" s="94"/>
      <c r="V59" s="94"/>
      <c r="W59" s="94"/>
      <c r="X59" s="94"/>
      <c r="Y59" s="94"/>
      <c r="Z59" s="94"/>
      <c r="AA59" s="94"/>
      <c r="AB59" s="94"/>
      <c r="AC59" s="94"/>
      <c r="AD59" s="95" t="s">
        <v>117</v>
      </c>
      <c r="AE59" s="41" t="s">
        <v>118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109</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810</v>
      </c>
      <c r="K71" s="23" t="s">
        <v>387</v>
      </c>
      <c r="L71" s="23" t="s">
        <v>782</v>
      </c>
      <c r="M71" s="23" t="s">
        <v>783</v>
      </c>
      <c r="N71" s="23" t="s">
        <v>784</v>
      </c>
      <c r="O71" s="23" t="s">
        <v>785</v>
      </c>
      <c r="P71" s="23" t="s">
        <v>786</v>
      </c>
      <c r="Q71" s="23" t="s">
        <v>787</v>
      </c>
      <c r="R71" s="23" t="s">
        <v>788</v>
      </c>
      <c r="S71" s="23" t="s">
        <v>789</v>
      </c>
      <c r="T71" s="23"/>
      <c r="U71" s="23"/>
      <c r="V71" s="23"/>
      <c r="W71" s="23"/>
      <c r="X71" s="23"/>
      <c r="Y71" s="23"/>
      <c r="Z71" s="23"/>
      <c r="AA71" s="24"/>
      <c r="AB71" s="24"/>
      <c r="AC71" s="24"/>
      <c r="AD71" s="24"/>
      <c r="AE71" s="16"/>
      <c r="AF71" s="8"/>
    </row>
    <row r="72" spans="1:32" ht="5.15" customHeight="1" outlineLevel="1" x14ac:dyDescent="0.35">
      <c r="A72" s="6"/>
      <c r="B72" s="96"/>
      <c r="C72" s="12" t="s">
        <v>112</v>
      </c>
      <c r="D72" s="17"/>
      <c r="E72" s="17"/>
      <c r="F72" s="17"/>
      <c r="G72" s="23"/>
      <c r="H72" s="23"/>
      <c r="I72" s="23"/>
      <c r="J72" s="85" t="s">
        <v>113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808</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877</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809</v>
      </c>
      <c r="H77" s="92"/>
      <c r="I77" s="92"/>
      <c r="J77" s="99">
        <v>7.0000000000000001E-3</v>
      </c>
      <c r="K77" s="92" t="s">
        <v>1003</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116</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117</v>
      </c>
      <c r="AE82" s="41" t="s">
        <v>118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109</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1109</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1110</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365</v>
      </c>
      <c r="K94" s="23" t="s">
        <v>366</v>
      </c>
      <c r="L94" s="23" t="s">
        <v>368</v>
      </c>
      <c r="M94" s="23" t="s">
        <v>369</v>
      </c>
      <c r="N94" s="23" t="s">
        <v>370</v>
      </c>
      <c r="O94" s="23" t="s">
        <v>371</v>
      </c>
      <c r="P94" s="23" t="s">
        <v>875</v>
      </c>
      <c r="Q94" s="23" t="s">
        <v>876</v>
      </c>
      <c r="R94" s="23" t="s">
        <v>1116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112</v>
      </c>
      <c r="D95" s="17"/>
      <c r="E95" s="17"/>
      <c r="F95" s="17"/>
      <c r="G95" s="23"/>
      <c r="H95" s="23"/>
      <c r="I95" s="23"/>
      <c r="J95" s="85" t="s">
        <v>113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1111</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116</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117</v>
      </c>
      <c r="AE101" s="41" t="s">
        <v>118</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957</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958</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367</v>
      </c>
      <c r="J113" s="100" t="s">
        <v>960</v>
      </c>
      <c r="K113" s="100"/>
      <c r="L113" s="100"/>
      <c r="M113" s="100"/>
      <c r="N113" s="100"/>
      <c r="O113" s="100"/>
      <c r="P113" s="100"/>
      <c r="Q113" s="100"/>
      <c r="R113" s="100"/>
      <c r="S113" s="23"/>
      <c r="T113" s="100" t="s">
        <v>1120</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447</v>
      </c>
      <c r="I114" s="23" t="s">
        <v>38</v>
      </c>
      <c r="J114" s="23" t="s">
        <v>365</v>
      </c>
      <c r="K114" s="23" t="s">
        <v>366</v>
      </c>
      <c r="L114" s="23" t="s">
        <v>368</v>
      </c>
      <c r="M114" s="23" t="s">
        <v>369</v>
      </c>
      <c r="N114" s="23" t="s">
        <v>370</v>
      </c>
      <c r="O114" s="23" t="s">
        <v>371</v>
      </c>
      <c r="P114" s="23" t="s">
        <v>875</v>
      </c>
      <c r="Q114" s="23" t="s">
        <v>876</v>
      </c>
      <c r="R114" s="23" t="s">
        <v>1116</v>
      </c>
      <c r="S114" s="23"/>
      <c r="T114" s="23" t="s">
        <v>372</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810</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387</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782</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783</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784</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785</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786</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787</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788</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789</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118</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151</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152</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112</v>
      </c>
      <c r="D142" s="17"/>
      <c r="E142" s="17"/>
      <c r="F142" s="17"/>
      <c r="G142" s="23"/>
      <c r="H142" s="23"/>
      <c r="I142" s="23"/>
      <c r="J142" s="85" t="s">
        <v>113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155</v>
      </c>
      <c r="I144" s="87"/>
      <c r="J144" s="717">
        <v>43549</v>
      </c>
      <c r="K144" s="717">
        <v>43570</v>
      </c>
      <c r="L144" s="717">
        <v>43570</v>
      </c>
      <c r="M144" s="717">
        <v>43570</v>
      </c>
      <c r="N144" s="717">
        <v>43570</v>
      </c>
      <c r="O144" s="717">
        <v>43570</v>
      </c>
      <c r="P144" s="717">
        <v>43570</v>
      </c>
      <c r="Q144" s="717">
        <v>43570</v>
      </c>
      <c r="R144" s="717">
        <v>43570</v>
      </c>
      <c r="S144" s="717">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1046</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156</v>
      </c>
      <c r="I146" s="87"/>
      <c r="J146" s="717">
        <v>43554</v>
      </c>
      <c r="K146" s="717">
        <v>43580</v>
      </c>
      <c r="L146" s="717">
        <v>43580</v>
      </c>
      <c r="M146" s="717">
        <v>43580</v>
      </c>
      <c r="N146" s="717">
        <v>43610</v>
      </c>
      <c r="O146" s="717">
        <v>43580</v>
      </c>
      <c r="P146" s="717">
        <v>43580</v>
      </c>
      <c r="Q146" s="717">
        <v>43580</v>
      </c>
      <c r="R146" s="717">
        <v>43580</v>
      </c>
      <c r="S146" s="717">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1046</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265</v>
      </c>
      <c r="I148" s="87"/>
      <c r="J148" s="717">
        <v>43570</v>
      </c>
      <c r="K148" s="717">
        <v>43615</v>
      </c>
      <c r="L148" s="717">
        <v>43615</v>
      </c>
      <c r="M148" s="717">
        <v>43615</v>
      </c>
      <c r="N148" s="717">
        <v>43615</v>
      </c>
      <c r="O148" s="717">
        <v>43615</v>
      </c>
      <c r="P148" s="717">
        <v>43615</v>
      </c>
      <c r="Q148" s="717">
        <v>43615</v>
      </c>
      <c r="R148" s="717">
        <v>43615</v>
      </c>
      <c r="S148" s="717">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1046</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157</v>
      </c>
      <c r="I150" s="87"/>
      <c r="J150" s="717">
        <v>43600</v>
      </c>
      <c r="K150" s="717">
        <v>43658</v>
      </c>
      <c r="L150" s="717">
        <v>43658</v>
      </c>
      <c r="M150" s="717">
        <v>43658</v>
      </c>
      <c r="N150" s="717">
        <v>43658</v>
      </c>
      <c r="O150" s="717">
        <v>43658</v>
      </c>
      <c r="P150" s="717">
        <v>43658</v>
      </c>
      <c r="Q150" s="717">
        <v>43658</v>
      </c>
      <c r="R150" s="717">
        <v>43658</v>
      </c>
      <c r="S150" s="717">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1046</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320</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321</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259</v>
      </c>
      <c r="I158" s="123"/>
      <c r="J158" s="123"/>
      <c r="K158" s="123"/>
      <c r="L158" s="124" t="s">
        <v>367</v>
      </c>
      <c r="M158" s="125" t="s">
        <v>161</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365</v>
      </c>
      <c r="N159" s="127" t="s">
        <v>366</v>
      </c>
      <c r="O159" s="127" t="s">
        <v>368</v>
      </c>
      <c r="P159" s="127" t="s">
        <v>369</v>
      </c>
      <c r="Q159" s="127" t="s">
        <v>370</v>
      </c>
      <c r="R159" s="127" t="s">
        <v>371</v>
      </c>
      <c r="S159" s="127" t="s">
        <v>875</v>
      </c>
      <c r="T159" s="127" t="s">
        <v>876</v>
      </c>
      <c r="U159" s="127" t="s">
        <v>1116</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162</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164</v>
      </c>
      <c r="I162" s="92"/>
      <c r="J162" s="92"/>
      <c r="K162" s="92"/>
      <c r="L162" s="97">
        <v>1</v>
      </c>
      <c r="M162" s="87"/>
      <c r="N162" s="87"/>
      <c r="O162" s="87"/>
      <c r="P162" s="87"/>
      <c r="Q162" s="87"/>
      <c r="R162" s="87"/>
      <c r="S162" s="87"/>
      <c r="T162" s="87"/>
      <c r="U162" s="130" t="s">
        <v>165</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116</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117</v>
      </c>
      <c r="AE165" s="41" t="s">
        <v>118</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109</v>
      </c>
      <c r="AE169" s="11"/>
      <c r="AF169" s="8"/>
    </row>
    <row r="170" spans="1:62" ht="13.4" customHeight="1" outlineLevel="1" collapsed="1" x14ac:dyDescent="0.35">
      <c r="A170" s="6"/>
      <c r="B170" s="96"/>
      <c r="C170" s="12"/>
      <c r="D170" s="12">
        <v>0</v>
      </c>
      <c r="E170" s="12" t="s">
        <v>1</v>
      </c>
      <c r="F170" s="70"/>
      <c r="G170" s="71" t="s">
        <v>959</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961</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143</v>
      </c>
      <c r="I177" s="116" t="s">
        <v>144</v>
      </c>
      <c r="J177" s="116" t="s">
        <v>145</v>
      </c>
      <c r="K177" s="116" t="s">
        <v>146</v>
      </c>
      <c r="L177" s="116" t="s">
        <v>147</v>
      </c>
      <c r="M177" s="116" t="s">
        <v>324</v>
      </c>
      <c r="N177" s="116"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1113</v>
      </c>
      <c r="I178" s="118" t="s">
        <v>1113</v>
      </c>
      <c r="J178" s="118" t="s">
        <v>1113</v>
      </c>
      <c r="K178" s="118" t="s">
        <v>1113</v>
      </c>
      <c r="L178" s="118" t="s">
        <v>1113</v>
      </c>
      <c r="M178" s="118" t="s">
        <v>1057</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116</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117</v>
      </c>
      <c r="AE180" s="41" t="s">
        <v>118</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1213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1212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373</v>
      </c>
      <c r="K192" s="23" t="s">
        <v>57</v>
      </c>
      <c r="L192" s="23" t="s">
        <v>58</v>
      </c>
      <c r="M192" s="23" t="s">
        <v>59</v>
      </c>
      <c r="N192" s="23" t="s">
        <v>60</v>
      </c>
      <c r="O192" s="23" t="s">
        <v>872</v>
      </c>
      <c r="P192" s="23" t="s">
        <v>873</v>
      </c>
      <c r="Q192" s="23" t="s">
        <v>874</v>
      </c>
      <c r="R192" s="23" t="s">
        <v>1115</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810</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387</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782</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783</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784</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785</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786</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787</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788</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789</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322</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1024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447</v>
      </c>
      <c r="J217" s="23" t="s">
        <v>743</v>
      </c>
      <c r="K217" s="100" t="s">
        <v>167</v>
      </c>
      <c r="L217" s="100"/>
      <c r="M217" s="23"/>
      <c r="N217" s="23"/>
      <c r="O217" s="23"/>
      <c r="P217" s="23"/>
      <c r="Q217" s="23"/>
      <c r="R217" s="23"/>
      <c r="S217" s="23"/>
      <c r="T217" s="23"/>
      <c r="U217" s="23"/>
      <c r="V217" s="100" t="s">
        <v>168</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365</v>
      </c>
      <c r="L218" s="23" t="s">
        <v>366</v>
      </c>
      <c r="M218" s="23" t="s">
        <v>368</v>
      </c>
      <c r="N218" s="23" t="s">
        <v>369</v>
      </c>
      <c r="O218" s="23" t="s">
        <v>370</v>
      </c>
      <c r="P218" s="23" t="s">
        <v>371</v>
      </c>
      <c r="Q218" s="23" t="s">
        <v>875</v>
      </c>
      <c r="R218" s="23" t="s">
        <v>876</v>
      </c>
      <c r="S218" s="23" t="s">
        <v>1116</v>
      </c>
      <c r="T218" s="23"/>
      <c r="U218" s="23"/>
      <c r="V218" s="23" t="s">
        <v>365</v>
      </c>
      <c r="W218" s="23" t="s">
        <v>366</v>
      </c>
      <c r="X218" s="23" t="s">
        <v>368</v>
      </c>
      <c r="Y218" s="23" t="s">
        <v>369</v>
      </c>
      <c r="Z218" s="23" t="s">
        <v>370</v>
      </c>
      <c r="AA218" s="23" t="s">
        <v>371</v>
      </c>
      <c r="AB218" s="23" t="s">
        <v>875</v>
      </c>
      <c r="AC218" s="23" t="s">
        <v>876</v>
      </c>
      <c r="AD218" s="23" t="s">
        <v>1116</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810</v>
      </c>
      <c r="J219" s="102" t="s">
        <v>374</v>
      </c>
      <c r="K219" s="135">
        <v>300</v>
      </c>
      <c r="L219" s="135">
        <v>300</v>
      </c>
      <c r="M219" s="135">
        <v>300</v>
      </c>
      <c r="N219" s="135">
        <v>0</v>
      </c>
      <c r="O219" s="135">
        <v>0</v>
      </c>
      <c r="P219" s="135">
        <v>0</v>
      </c>
      <c r="Q219" s="135">
        <v>0</v>
      </c>
      <c r="R219" s="135">
        <v>0</v>
      </c>
      <c r="S219" s="135">
        <v>0</v>
      </c>
      <c r="T219" s="87"/>
      <c r="U219" s="102" t="s">
        <v>372</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375</v>
      </c>
      <c r="K220" s="135">
        <v>300</v>
      </c>
      <c r="L220" s="135">
        <v>300</v>
      </c>
      <c r="M220" s="135">
        <v>300</v>
      </c>
      <c r="N220" s="135">
        <v>0</v>
      </c>
      <c r="O220" s="135">
        <v>0</v>
      </c>
      <c r="P220" s="135">
        <v>0</v>
      </c>
      <c r="Q220" s="135">
        <v>0</v>
      </c>
      <c r="R220" s="135">
        <v>0</v>
      </c>
      <c r="S220" s="135">
        <v>0</v>
      </c>
      <c r="T220" s="87"/>
      <c r="U220" s="102" t="s">
        <v>132</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376</v>
      </c>
      <c r="K221" s="135">
        <v>719.48225650216671</v>
      </c>
      <c r="L221" s="135">
        <v>719.48225650216671</v>
      </c>
      <c r="M221" s="135">
        <v>719.48225650216671</v>
      </c>
      <c r="N221" s="135">
        <v>0</v>
      </c>
      <c r="O221" s="135">
        <v>0</v>
      </c>
      <c r="P221" s="135">
        <v>0</v>
      </c>
      <c r="Q221" s="135">
        <v>0</v>
      </c>
      <c r="R221" s="135">
        <v>0</v>
      </c>
      <c r="S221" s="135">
        <v>0</v>
      </c>
      <c r="T221" s="87"/>
      <c r="U221" s="102" t="s">
        <v>133</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377</v>
      </c>
      <c r="K222" s="135">
        <v>1081.1486028111074</v>
      </c>
      <c r="L222" s="135">
        <v>1081.1486028111074</v>
      </c>
      <c r="M222" s="135">
        <v>1081.1486028111074</v>
      </c>
      <c r="N222" s="135">
        <v>0</v>
      </c>
      <c r="O222" s="135">
        <v>0</v>
      </c>
      <c r="P222" s="135">
        <v>0</v>
      </c>
      <c r="Q222" s="135">
        <v>0</v>
      </c>
      <c r="R222" s="135">
        <v>0</v>
      </c>
      <c r="S222" s="135">
        <v>0</v>
      </c>
      <c r="T222" s="87"/>
      <c r="U222" s="102" t="s">
        <v>134</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378</v>
      </c>
      <c r="K223" s="135">
        <v>1168.4340728896682</v>
      </c>
      <c r="L223" s="135">
        <v>1168.4340728896682</v>
      </c>
      <c r="M223" s="135">
        <v>1168.4340728896682</v>
      </c>
      <c r="N223" s="135">
        <v>0</v>
      </c>
      <c r="O223" s="135">
        <v>0</v>
      </c>
      <c r="P223" s="135">
        <v>0</v>
      </c>
      <c r="Q223" s="135">
        <v>0</v>
      </c>
      <c r="R223" s="135">
        <v>0</v>
      </c>
      <c r="S223" s="135">
        <v>0</v>
      </c>
      <c r="T223" s="87"/>
      <c r="U223" s="102" t="s">
        <v>135</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379</v>
      </c>
      <c r="K224" s="135">
        <v>1302.4224785415458</v>
      </c>
      <c r="L224" s="135">
        <v>1302.4224785415458</v>
      </c>
      <c r="M224" s="135">
        <v>1302.4224785415458</v>
      </c>
      <c r="N224" s="135">
        <v>0</v>
      </c>
      <c r="O224" s="135">
        <v>0</v>
      </c>
      <c r="P224" s="135">
        <v>0</v>
      </c>
      <c r="Q224" s="135">
        <v>0</v>
      </c>
      <c r="R224" s="135">
        <v>0</v>
      </c>
      <c r="S224" s="135">
        <v>0</v>
      </c>
      <c r="T224" s="87"/>
      <c r="U224" s="102" t="s">
        <v>136</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380</v>
      </c>
      <c r="K225" s="135">
        <v>1569.0196171525936</v>
      </c>
      <c r="L225" s="135">
        <v>1569.0196171525936</v>
      </c>
      <c r="M225" s="135">
        <v>1569.0196171525936</v>
      </c>
      <c r="N225" s="135">
        <v>0</v>
      </c>
      <c r="O225" s="135">
        <v>0</v>
      </c>
      <c r="P225" s="135">
        <v>0</v>
      </c>
      <c r="Q225" s="135">
        <v>0</v>
      </c>
      <c r="R225" s="135">
        <v>0</v>
      </c>
      <c r="S225" s="135">
        <v>0</v>
      </c>
      <c r="T225" s="87"/>
      <c r="U225" s="102" t="s">
        <v>137</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381</v>
      </c>
      <c r="K226" s="135">
        <v>100</v>
      </c>
      <c r="L226" s="135">
        <v>100</v>
      </c>
      <c r="M226" s="135">
        <v>100</v>
      </c>
      <c r="N226" s="135">
        <v>0</v>
      </c>
      <c r="O226" s="135">
        <v>0</v>
      </c>
      <c r="P226" s="135">
        <v>0</v>
      </c>
      <c r="Q226" s="135">
        <v>0</v>
      </c>
      <c r="R226" s="135">
        <v>0</v>
      </c>
      <c r="S226" s="135">
        <v>0</v>
      </c>
      <c r="T226" s="87"/>
      <c r="U226" s="102" t="s">
        <v>138</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382</v>
      </c>
      <c r="K227" s="135">
        <v>100</v>
      </c>
      <c r="L227" s="135">
        <v>100</v>
      </c>
      <c r="M227" s="135">
        <v>100</v>
      </c>
      <c r="N227" s="135">
        <v>0</v>
      </c>
      <c r="O227" s="135">
        <v>0</v>
      </c>
      <c r="P227" s="135">
        <v>0</v>
      </c>
      <c r="Q227" s="135">
        <v>0</v>
      </c>
      <c r="R227" s="135">
        <v>0</v>
      </c>
      <c r="S227" s="135">
        <v>0</v>
      </c>
      <c r="T227" s="87"/>
      <c r="U227" s="102" t="s">
        <v>139</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383</v>
      </c>
      <c r="K228" s="135">
        <v>100</v>
      </c>
      <c r="L228" s="135">
        <v>100</v>
      </c>
      <c r="M228" s="135">
        <v>100</v>
      </c>
      <c r="N228" s="135">
        <v>0</v>
      </c>
      <c r="O228" s="135">
        <v>0</v>
      </c>
      <c r="P228" s="135">
        <v>0</v>
      </c>
      <c r="Q228" s="135">
        <v>0</v>
      </c>
      <c r="R228" s="135">
        <v>0</v>
      </c>
      <c r="S228" s="135">
        <v>0</v>
      </c>
      <c r="T228" s="87"/>
      <c r="U228" s="102" t="s">
        <v>140</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387</v>
      </c>
      <c r="J229" s="102" t="s">
        <v>374</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372</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375</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132</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376</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133</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377</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134</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378</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135</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379</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136</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380</v>
      </c>
      <c r="K235" s="245">
        <f t="shared" si="5"/>
        <v>80</v>
      </c>
      <c r="L235" s="245">
        <f t="shared" si="5"/>
        <v>80</v>
      </c>
      <c r="M235" s="245">
        <f t="shared" si="5"/>
        <v>80</v>
      </c>
      <c r="N235" s="245">
        <f t="shared" si="5"/>
        <v>80</v>
      </c>
      <c r="O235" s="135">
        <v>80</v>
      </c>
      <c r="P235" s="135">
        <v>0</v>
      </c>
      <c r="Q235" s="135">
        <v>0</v>
      </c>
      <c r="R235" s="135">
        <v>0</v>
      </c>
      <c r="S235" s="135">
        <v>0</v>
      </c>
      <c r="T235" s="87"/>
      <c r="U235" s="102" t="s">
        <v>137</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381</v>
      </c>
      <c r="K236" s="245">
        <f t="shared" si="5"/>
        <v>80</v>
      </c>
      <c r="L236" s="245">
        <f t="shared" si="5"/>
        <v>80</v>
      </c>
      <c r="M236" s="245">
        <f t="shared" si="5"/>
        <v>80</v>
      </c>
      <c r="N236" s="245">
        <f t="shared" si="5"/>
        <v>80</v>
      </c>
      <c r="O236" s="135">
        <v>80</v>
      </c>
      <c r="P236" s="135">
        <v>0</v>
      </c>
      <c r="Q236" s="135">
        <v>0</v>
      </c>
      <c r="R236" s="135">
        <v>0</v>
      </c>
      <c r="S236" s="135">
        <v>0</v>
      </c>
      <c r="T236" s="87"/>
      <c r="U236" s="102" t="s">
        <v>138</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382</v>
      </c>
      <c r="K237" s="245">
        <f t="shared" si="5"/>
        <v>80</v>
      </c>
      <c r="L237" s="245">
        <f t="shared" si="5"/>
        <v>80</v>
      </c>
      <c r="M237" s="245">
        <f t="shared" si="5"/>
        <v>80</v>
      </c>
      <c r="N237" s="245">
        <f t="shared" si="5"/>
        <v>80</v>
      </c>
      <c r="O237" s="135">
        <v>80</v>
      </c>
      <c r="P237" s="135">
        <v>0</v>
      </c>
      <c r="Q237" s="135">
        <v>0</v>
      </c>
      <c r="R237" s="135">
        <v>0</v>
      </c>
      <c r="S237" s="135">
        <v>0</v>
      </c>
      <c r="T237" s="87"/>
      <c r="U237" s="102" t="s">
        <v>139</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383</v>
      </c>
      <c r="K238" s="245">
        <f t="shared" si="5"/>
        <v>80</v>
      </c>
      <c r="L238" s="245">
        <f t="shared" si="5"/>
        <v>80</v>
      </c>
      <c r="M238" s="245">
        <f t="shared" si="5"/>
        <v>80</v>
      </c>
      <c r="N238" s="245">
        <f t="shared" si="5"/>
        <v>80</v>
      </c>
      <c r="O238" s="135">
        <v>80</v>
      </c>
      <c r="P238" s="135">
        <v>0</v>
      </c>
      <c r="Q238" s="135">
        <v>0</v>
      </c>
      <c r="R238" s="135">
        <v>0</v>
      </c>
      <c r="S238" s="135">
        <v>0</v>
      </c>
      <c r="T238" s="87"/>
      <c r="U238" s="102" t="s">
        <v>140</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782</v>
      </c>
      <c r="J239" s="102" t="s">
        <v>374</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372</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375</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132</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376</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133</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377</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134</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378</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135</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379</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136</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380</v>
      </c>
      <c r="K245" s="245">
        <f t="shared" si="5"/>
        <v>80</v>
      </c>
      <c r="L245" s="245">
        <f t="shared" si="5"/>
        <v>80</v>
      </c>
      <c r="M245" s="245">
        <f t="shared" si="5"/>
        <v>80</v>
      </c>
      <c r="N245" s="245">
        <f t="shared" si="5"/>
        <v>80</v>
      </c>
      <c r="O245" s="135">
        <v>80</v>
      </c>
      <c r="P245" s="135">
        <v>0</v>
      </c>
      <c r="Q245" s="135">
        <v>0</v>
      </c>
      <c r="R245" s="135">
        <v>0</v>
      </c>
      <c r="S245" s="135">
        <v>0</v>
      </c>
      <c r="T245" s="87"/>
      <c r="U245" s="102" t="s">
        <v>137</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381</v>
      </c>
      <c r="K246" s="245">
        <f t="shared" si="5"/>
        <v>80</v>
      </c>
      <c r="L246" s="245">
        <f t="shared" si="5"/>
        <v>80</v>
      </c>
      <c r="M246" s="245">
        <f t="shared" si="5"/>
        <v>80</v>
      </c>
      <c r="N246" s="245">
        <f t="shared" si="5"/>
        <v>80</v>
      </c>
      <c r="O246" s="135">
        <v>80</v>
      </c>
      <c r="P246" s="135">
        <v>0</v>
      </c>
      <c r="Q246" s="135">
        <v>0</v>
      </c>
      <c r="R246" s="135">
        <v>0</v>
      </c>
      <c r="S246" s="135">
        <v>0</v>
      </c>
      <c r="T246" s="87"/>
      <c r="U246" s="102" t="s">
        <v>138</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382</v>
      </c>
      <c r="K247" s="245">
        <f t="shared" si="5"/>
        <v>80</v>
      </c>
      <c r="L247" s="245">
        <f t="shared" si="5"/>
        <v>80</v>
      </c>
      <c r="M247" s="245">
        <f t="shared" si="5"/>
        <v>80</v>
      </c>
      <c r="N247" s="245">
        <f t="shared" si="5"/>
        <v>80</v>
      </c>
      <c r="O247" s="135">
        <v>80</v>
      </c>
      <c r="P247" s="135">
        <v>0</v>
      </c>
      <c r="Q247" s="135">
        <v>0</v>
      </c>
      <c r="R247" s="135">
        <v>0</v>
      </c>
      <c r="S247" s="135">
        <v>0</v>
      </c>
      <c r="T247" s="87"/>
      <c r="U247" s="102" t="s">
        <v>139</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383</v>
      </c>
      <c r="K248" s="245">
        <f t="shared" si="5"/>
        <v>80</v>
      </c>
      <c r="L248" s="245">
        <f t="shared" si="5"/>
        <v>80</v>
      </c>
      <c r="M248" s="245">
        <f t="shared" si="5"/>
        <v>80</v>
      </c>
      <c r="N248" s="245">
        <f t="shared" si="5"/>
        <v>80</v>
      </c>
      <c r="O248" s="135">
        <v>80</v>
      </c>
      <c r="P248" s="135">
        <v>0</v>
      </c>
      <c r="Q248" s="135">
        <v>0</v>
      </c>
      <c r="R248" s="135">
        <v>0</v>
      </c>
      <c r="S248" s="135">
        <v>0</v>
      </c>
      <c r="T248" s="87"/>
      <c r="U248" s="102" t="s">
        <v>140</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783</v>
      </c>
      <c r="J249" s="102" t="s">
        <v>374</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372</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375</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132</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376</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133</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377</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134</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378</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135</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379</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136</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380</v>
      </c>
      <c r="K255" s="245">
        <f t="shared" si="5"/>
        <v>80</v>
      </c>
      <c r="L255" s="245">
        <f t="shared" si="5"/>
        <v>80</v>
      </c>
      <c r="M255" s="245">
        <f t="shared" si="5"/>
        <v>80</v>
      </c>
      <c r="N255" s="245">
        <f t="shared" si="5"/>
        <v>80</v>
      </c>
      <c r="O255" s="135">
        <v>80</v>
      </c>
      <c r="P255" s="135">
        <v>0</v>
      </c>
      <c r="Q255" s="135">
        <v>0</v>
      </c>
      <c r="R255" s="135">
        <v>0</v>
      </c>
      <c r="S255" s="135">
        <v>0</v>
      </c>
      <c r="T255" s="87"/>
      <c r="U255" s="102" t="s">
        <v>137</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381</v>
      </c>
      <c r="K256" s="245">
        <f t="shared" si="5"/>
        <v>80</v>
      </c>
      <c r="L256" s="245">
        <f t="shared" si="5"/>
        <v>80</v>
      </c>
      <c r="M256" s="245">
        <f t="shared" si="5"/>
        <v>80</v>
      </c>
      <c r="N256" s="245">
        <f t="shared" si="5"/>
        <v>80</v>
      </c>
      <c r="O256" s="135">
        <v>80</v>
      </c>
      <c r="P256" s="135">
        <v>0</v>
      </c>
      <c r="Q256" s="135">
        <v>0</v>
      </c>
      <c r="R256" s="135">
        <v>0</v>
      </c>
      <c r="S256" s="135">
        <v>0</v>
      </c>
      <c r="T256" s="87"/>
      <c r="U256" s="102" t="s">
        <v>138</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382</v>
      </c>
      <c r="K257" s="245">
        <f t="shared" si="5"/>
        <v>80</v>
      </c>
      <c r="L257" s="245">
        <f t="shared" si="5"/>
        <v>80</v>
      </c>
      <c r="M257" s="245">
        <f t="shared" si="5"/>
        <v>80</v>
      </c>
      <c r="N257" s="245">
        <f t="shared" si="5"/>
        <v>80</v>
      </c>
      <c r="O257" s="135">
        <v>80</v>
      </c>
      <c r="P257" s="135">
        <v>0</v>
      </c>
      <c r="Q257" s="135">
        <v>0</v>
      </c>
      <c r="R257" s="135">
        <v>0</v>
      </c>
      <c r="S257" s="135">
        <v>0</v>
      </c>
      <c r="T257" s="87"/>
      <c r="U257" s="102" t="s">
        <v>139</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383</v>
      </c>
      <c r="K258" s="245">
        <f t="shared" si="5"/>
        <v>80</v>
      </c>
      <c r="L258" s="245">
        <f t="shared" si="5"/>
        <v>80</v>
      </c>
      <c r="M258" s="245">
        <f t="shared" si="5"/>
        <v>80</v>
      </c>
      <c r="N258" s="245">
        <f t="shared" si="5"/>
        <v>80</v>
      </c>
      <c r="O258" s="135">
        <v>80</v>
      </c>
      <c r="P258" s="135">
        <v>0</v>
      </c>
      <c r="Q258" s="135">
        <v>0</v>
      </c>
      <c r="R258" s="135">
        <v>0</v>
      </c>
      <c r="S258" s="135">
        <v>0</v>
      </c>
      <c r="T258" s="87"/>
      <c r="U258" s="102" t="s">
        <v>140</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784</v>
      </c>
      <c r="J259" s="102" t="s">
        <v>374</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372</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375</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132</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376</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133</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377</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134</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378</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135</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379</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136</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380</v>
      </c>
      <c r="K265" s="245">
        <f t="shared" si="10"/>
        <v>80</v>
      </c>
      <c r="L265" s="245">
        <f t="shared" si="10"/>
        <v>80</v>
      </c>
      <c r="M265" s="245">
        <f t="shared" si="10"/>
        <v>80</v>
      </c>
      <c r="N265" s="245">
        <f t="shared" si="10"/>
        <v>80</v>
      </c>
      <c r="O265" s="135">
        <v>80</v>
      </c>
      <c r="P265" s="135">
        <v>0</v>
      </c>
      <c r="Q265" s="135">
        <v>0</v>
      </c>
      <c r="R265" s="135">
        <v>0</v>
      </c>
      <c r="S265" s="135">
        <v>0</v>
      </c>
      <c r="T265" s="87"/>
      <c r="U265" s="102" t="s">
        <v>137</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381</v>
      </c>
      <c r="K266" s="245">
        <f t="shared" si="10"/>
        <v>80</v>
      </c>
      <c r="L266" s="245">
        <f t="shared" si="10"/>
        <v>80</v>
      </c>
      <c r="M266" s="245">
        <f t="shared" si="10"/>
        <v>80</v>
      </c>
      <c r="N266" s="245">
        <f t="shared" si="10"/>
        <v>80</v>
      </c>
      <c r="O266" s="135">
        <v>80</v>
      </c>
      <c r="P266" s="135">
        <v>0</v>
      </c>
      <c r="Q266" s="135">
        <v>0</v>
      </c>
      <c r="R266" s="135">
        <v>0</v>
      </c>
      <c r="S266" s="135">
        <v>0</v>
      </c>
      <c r="T266" s="87"/>
      <c r="U266" s="102" t="s">
        <v>138</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382</v>
      </c>
      <c r="K267" s="245">
        <f t="shared" si="10"/>
        <v>80</v>
      </c>
      <c r="L267" s="245">
        <f t="shared" si="10"/>
        <v>80</v>
      </c>
      <c r="M267" s="245">
        <f t="shared" si="10"/>
        <v>80</v>
      </c>
      <c r="N267" s="245">
        <f t="shared" si="10"/>
        <v>80</v>
      </c>
      <c r="O267" s="135">
        <v>80</v>
      </c>
      <c r="P267" s="135">
        <v>0</v>
      </c>
      <c r="Q267" s="135">
        <v>0</v>
      </c>
      <c r="R267" s="135">
        <v>0</v>
      </c>
      <c r="S267" s="135">
        <v>0</v>
      </c>
      <c r="T267" s="87"/>
      <c r="U267" s="102" t="s">
        <v>139</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383</v>
      </c>
      <c r="K268" s="245">
        <f t="shared" si="10"/>
        <v>80</v>
      </c>
      <c r="L268" s="245">
        <f t="shared" si="10"/>
        <v>80</v>
      </c>
      <c r="M268" s="245">
        <f t="shared" si="10"/>
        <v>80</v>
      </c>
      <c r="N268" s="245">
        <f t="shared" si="10"/>
        <v>80</v>
      </c>
      <c r="O268" s="135">
        <v>80</v>
      </c>
      <c r="P268" s="135">
        <v>0</v>
      </c>
      <c r="Q268" s="135">
        <v>0</v>
      </c>
      <c r="R268" s="135">
        <v>0</v>
      </c>
      <c r="S268" s="135">
        <v>0</v>
      </c>
      <c r="T268" s="87"/>
      <c r="U268" s="102" t="s">
        <v>140</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785</v>
      </c>
      <c r="J269" s="102" t="s">
        <v>374</v>
      </c>
      <c r="K269" s="245">
        <f t="shared" si="10"/>
        <v>80</v>
      </c>
      <c r="L269" s="245">
        <f t="shared" si="10"/>
        <v>80</v>
      </c>
      <c r="M269" s="245">
        <f t="shared" si="10"/>
        <v>80</v>
      </c>
      <c r="N269" s="245">
        <f t="shared" si="10"/>
        <v>80</v>
      </c>
      <c r="O269" s="135">
        <v>80</v>
      </c>
      <c r="P269" s="135">
        <v>0</v>
      </c>
      <c r="Q269" s="135">
        <v>0</v>
      </c>
      <c r="R269" s="135">
        <v>0</v>
      </c>
      <c r="S269" s="135">
        <v>0</v>
      </c>
      <c r="T269" s="87"/>
      <c r="U269" s="102" t="s">
        <v>372</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375</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132</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376</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133</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377</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134</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378</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135</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379</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136</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380</v>
      </c>
      <c r="K275" s="245">
        <f t="shared" si="10"/>
        <v>80</v>
      </c>
      <c r="L275" s="245">
        <f t="shared" si="10"/>
        <v>80</v>
      </c>
      <c r="M275" s="245">
        <f t="shared" si="10"/>
        <v>80</v>
      </c>
      <c r="N275" s="245">
        <f t="shared" si="10"/>
        <v>80</v>
      </c>
      <c r="O275" s="135">
        <v>80</v>
      </c>
      <c r="P275" s="135">
        <v>0</v>
      </c>
      <c r="Q275" s="135">
        <v>0</v>
      </c>
      <c r="R275" s="135">
        <v>0</v>
      </c>
      <c r="S275" s="135">
        <v>0</v>
      </c>
      <c r="T275" s="87"/>
      <c r="U275" s="102" t="s">
        <v>137</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381</v>
      </c>
      <c r="K276" s="245">
        <f t="shared" si="10"/>
        <v>80</v>
      </c>
      <c r="L276" s="245">
        <f t="shared" si="10"/>
        <v>80</v>
      </c>
      <c r="M276" s="245">
        <f t="shared" si="10"/>
        <v>80</v>
      </c>
      <c r="N276" s="245">
        <f t="shared" si="10"/>
        <v>80</v>
      </c>
      <c r="O276" s="135">
        <v>80</v>
      </c>
      <c r="P276" s="135">
        <v>0</v>
      </c>
      <c r="Q276" s="135">
        <v>0</v>
      </c>
      <c r="R276" s="135">
        <v>0</v>
      </c>
      <c r="S276" s="135">
        <v>0</v>
      </c>
      <c r="T276" s="87"/>
      <c r="U276" s="102" t="s">
        <v>138</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382</v>
      </c>
      <c r="K277" s="245">
        <f t="shared" si="10"/>
        <v>80</v>
      </c>
      <c r="L277" s="245">
        <f t="shared" si="10"/>
        <v>80</v>
      </c>
      <c r="M277" s="245">
        <f t="shared" si="10"/>
        <v>80</v>
      </c>
      <c r="N277" s="245">
        <f t="shared" si="10"/>
        <v>80</v>
      </c>
      <c r="O277" s="135">
        <v>80</v>
      </c>
      <c r="P277" s="135">
        <v>0</v>
      </c>
      <c r="Q277" s="135">
        <v>0</v>
      </c>
      <c r="R277" s="135">
        <v>0</v>
      </c>
      <c r="S277" s="135">
        <v>0</v>
      </c>
      <c r="T277" s="87"/>
      <c r="U277" s="102" t="s">
        <v>139</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383</v>
      </c>
      <c r="K278" s="245">
        <f t="shared" si="10"/>
        <v>80</v>
      </c>
      <c r="L278" s="245">
        <f t="shared" si="10"/>
        <v>80</v>
      </c>
      <c r="M278" s="245">
        <f t="shared" si="10"/>
        <v>80</v>
      </c>
      <c r="N278" s="245">
        <f t="shared" si="10"/>
        <v>80</v>
      </c>
      <c r="O278" s="135">
        <v>80</v>
      </c>
      <c r="P278" s="135">
        <v>0</v>
      </c>
      <c r="Q278" s="135">
        <v>0</v>
      </c>
      <c r="R278" s="135">
        <v>0</v>
      </c>
      <c r="S278" s="135">
        <v>0</v>
      </c>
      <c r="T278" s="87"/>
      <c r="U278" s="102" t="s">
        <v>140</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786</v>
      </c>
      <c r="J279" s="102" t="s">
        <v>374</v>
      </c>
      <c r="K279" s="245">
        <f t="shared" si="10"/>
        <v>80</v>
      </c>
      <c r="L279" s="245">
        <f t="shared" si="10"/>
        <v>80</v>
      </c>
      <c r="M279" s="245">
        <f t="shared" si="10"/>
        <v>80</v>
      </c>
      <c r="N279" s="245">
        <f t="shared" si="10"/>
        <v>80</v>
      </c>
      <c r="O279" s="135">
        <v>80</v>
      </c>
      <c r="P279" s="135">
        <v>0</v>
      </c>
      <c r="Q279" s="135">
        <v>0</v>
      </c>
      <c r="R279" s="135">
        <v>0</v>
      </c>
      <c r="S279" s="135">
        <v>0</v>
      </c>
      <c r="T279" s="87"/>
      <c r="U279" s="102" t="s">
        <v>372</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375</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132</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376</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133</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377</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134</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378</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135</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379</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136</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380</v>
      </c>
      <c r="K285" s="245">
        <f t="shared" si="10"/>
        <v>80</v>
      </c>
      <c r="L285" s="245">
        <f t="shared" si="10"/>
        <v>80</v>
      </c>
      <c r="M285" s="245">
        <f t="shared" si="10"/>
        <v>80</v>
      </c>
      <c r="N285" s="245">
        <f t="shared" si="10"/>
        <v>80</v>
      </c>
      <c r="O285" s="135">
        <v>80</v>
      </c>
      <c r="P285" s="135">
        <v>0</v>
      </c>
      <c r="Q285" s="135">
        <v>0</v>
      </c>
      <c r="R285" s="135">
        <v>0</v>
      </c>
      <c r="S285" s="135">
        <v>0</v>
      </c>
      <c r="T285" s="87"/>
      <c r="U285" s="102" t="s">
        <v>137</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381</v>
      </c>
      <c r="K286" s="245">
        <f t="shared" si="10"/>
        <v>80</v>
      </c>
      <c r="L286" s="245">
        <f t="shared" si="10"/>
        <v>80</v>
      </c>
      <c r="M286" s="245">
        <f t="shared" si="10"/>
        <v>80</v>
      </c>
      <c r="N286" s="245">
        <f t="shared" si="10"/>
        <v>80</v>
      </c>
      <c r="O286" s="135">
        <v>80</v>
      </c>
      <c r="P286" s="135">
        <v>0</v>
      </c>
      <c r="Q286" s="135">
        <v>0</v>
      </c>
      <c r="R286" s="135">
        <v>0</v>
      </c>
      <c r="S286" s="135">
        <v>0</v>
      </c>
      <c r="T286" s="87"/>
      <c r="U286" s="102" t="s">
        <v>138</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382</v>
      </c>
      <c r="K287" s="245">
        <f t="shared" si="10"/>
        <v>80</v>
      </c>
      <c r="L287" s="245">
        <f t="shared" si="10"/>
        <v>80</v>
      </c>
      <c r="M287" s="245">
        <f t="shared" si="10"/>
        <v>80</v>
      </c>
      <c r="N287" s="245">
        <f t="shared" si="10"/>
        <v>80</v>
      </c>
      <c r="O287" s="135">
        <v>80</v>
      </c>
      <c r="P287" s="135">
        <v>0</v>
      </c>
      <c r="Q287" s="135">
        <v>0</v>
      </c>
      <c r="R287" s="135">
        <v>0</v>
      </c>
      <c r="S287" s="135">
        <v>0</v>
      </c>
      <c r="T287" s="87"/>
      <c r="U287" s="102" t="s">
        <v>139</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383</v>
      </c>
      <c r="K288" s="245">
        <f t="shared" si="10"/>
        <v>80</v>
      </c>
      <c r="L288" s="245">
        <f t="shared" si="10"/>
        <v>80</v>
      </c>
      <c r="M288" s="245">
        <f t="shared" si="10"/>
        <v>80</v>
      </c>
      <c r="N288" s="245">
        <f t="shared" si="10"/>
        <v>80</v>
      </c>
      <c r="O288" s="135">
        <v>80</v>
      </c>
      <c r="P288" s="135">
        <v>0</v>
      </c>
      <c r="Q288" s="135">
        <v>0</v>
      </c>
      <c r="R288" s="135">
        <v>0</v>
      </c>
      <c r="S288" s="135">
        <v>0</v>
      </c>
      <c r="T288" s="87"/>
      <c r="U288" s="102" t="s">
        <v>140</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787</v>
      </c>
      <c r="J289" s="102" t="s">
        <v>374</v>
      </c>
      <c r="K289" s="245">
        <f t="shared" si="10"/>
        <v>80</v>
      </c>
      <c r="L289" s="245">
        <f t="shared" si="10"/>
        <v>80</v>
      </c>
      <c r="M289" s="245">
        <f t="shared" si="10"/>
        <v>80</v>
      </c>
      <c r="N289" s="245">
        <f t="shared" si="10"/>
        <v>80</v>
      </c>
      <c r="O289" s="135">
        <v>80</v>
      </c>
      <c r="P289" s="135">
        <v>0</v>
      </c>
      <c r="Q289" s="135">
        <v>0</v>
      </c>
      <c r="R289" s="135">
        <v>0</v>
      </c>
      <c r="S289" s="135">
        <v>0</v>
      </c>
      <c r="T289" s="87"/>
      <c r="U289" s="102" t="s">
        <v>372</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375</v>
      </c>
      <c r="K290" s="245">
        <f t="shared" si="10"/>
        <v>80</v>
      </c>
      <c r="L290" s="245">
        <f t="shared" si="10"/>
        <v>80</v>
      </c>
      <c r="M290" s="245">
        <f t="shared" si="10"/>
        <v>80</v>
      </c>
      <c r="N290" s="245">
        <f t="shared" si="10"/>
        <v>80</v>
      </c>
      <c r="O290" s="135">
        <v>80</v>
      </c>
      <c r="P290" s="135">
        <v>0</v>
      </c>
      <c r="Q290" s="135">
        <v>0</v>
      </c>
      <c r="R290" s="135">
        <v>0</v>
      </c>
      <c r="S290" s="135">
        <v>0</v>
      </c>
      <c r="T290" s="87"/>
      <c r="U290" s="102" t="s">
        <v>132</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376</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133</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377</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134</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378</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135</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379</v>
      </c>
      <c r="K294" s="245">
        <f t="shared" si="11"/>
        <v>468</v>
      </c>
      <c r="L294" s="245">
        <f t="shared" si="11"/>
        <v>468</v>
      </c>
      <c r="M294" s="245">
        <f t="shared" si="11"/>
        <v>468</v>
      </c>
      <c r="N294" s="245">
        <f t="shared" si="11"/>
        <v>468</v>
      </c>
      <c r="O294" s="135">
        <v>468</v>
      </c>
      <c r="P294" s="135">
        <v>0</v>
      </c>
      <c r="Q294" s="135">
        <v>0</v>
      </c>
      <c r="R294" s="135">
        <v>0</v>
      </c>
      <c r="S294" s="135">
        <v>0</v>
      </c>
      <c r="T294" s="87"/>
      <c r="U294" s="102" t="s">
        <v>136</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380</v>
      </c>
      <c r="K295" s="245">
        <f t="shared" si="11"/>
        <v>80</v>
      </c>
      <c r="L295" s="245">
        <f t="shared" si="11"/>
        <v>80</v>
      </c>
      <c r="M295" s="245">
        <f t="shared" si="11"/>
        <v>80</v>
      </c>
      <c r="N295" s="245">
        <f t="shared" si="11"/>
        <v>80</v>
      </c>
      <c r="O295" s="135">
        <v>80</v>
      </c>
      <c r="P295" s="135">
        <v>0</v>
      </c>
      <c r="Q295" s="135">
        <v>0</v>
      </c>
      <c r="R295" s="135">
        <v>0</v>
      </c>
      <c r="S295" s="135">
        <v>0</v>
      </c>
      <c r="T295" s="87"/>
      <c r="U295" s="102" t="s">
        <v>137</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381</v>
      </c>
      <c r="K296" s="245">
        <f t="shared" si="11"/>
        <v>80</v>
      </c>
      <c r="L296" s="245">
        <f t="shared" si="11"/>
        <v>80</v>
      </c>
      <c r="M296" s="245">
        <f t="shared" si="11"/>
        <v>80</v>
      </c>
      <c r="N296" s="245">
        <f t="shared" si="11"/>
        <v>80</v>
      </c>
      <c r="O296" s="135">
        <v>80</v>
      </c>
      <c r="P296" s="135">
        <v>0</v>
      </c>
      <c r="Q296" s="135">
        <v>0</v>
      </c>
      <c r="R296" s="135">
        <v>0</v>
      </c>
      <c r="S296" s="135">
        <v>0</v>
      </c>
      <c r="T296" s="87"/>
      <c r="U296" s="102" t="s">
        <v>138</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382</v>
      </c>
      <c r="K297" s="245">
        <f t="shared" si="11"/>
        <v>80</v>
      </c>
      <c r="L297" s="245">
        <f t="shared" si="11"/>
        <v>80</v>
      </c>
      <c r="M297" s="245">
        <f t="shared" si="11"/>
        <v>80</v>
      </c>
      <c r="N297" s="245">
        <f t="shared" si="11"/>
        <v>80</v>
      </c>
      <c r="O297" s="135">
        <v>80</v>
      </c>
      <c r="P297" s="135">
        <v>0</v>
      </c>
      <c r="Q297" s="135">
        <v>0</v>
      </c>
      <c r="R297" s="135">
        <v>0</v>
      </c>
      <c r="S297" s="135">
        <v>0</v>
      </c>
      <c r="T297" s="87"/>
      <c r="U297" s="102" t="s">
        <v>139</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383</v>
      </c>
      <c r="K298" s="245">
        <f t="shared" si="11"/>
        <v>80</v>
      </c>
      <c r="L298" s="245">
        <f t="shared" si="11"/>
        <v>80</v>
      </c>
      <c r="M298" s="245">
        <f t="shared" si="11"/>
        <v>80</v>
      </c>
      <c r="N298" s="245">
        <f t="shared" si="11"/>
        <v>80</v>
      </c>
      <c r="O298" s="135">
        <v>80</v>
      </c>
      <c r="P298" s="135">
        <v>0</v>
      </c>
      <c r="Q298" s="135">
        <v>0</v>
      </c>
      <c r="R298" s="135">
        <v>0</v>
      </c>
      <c r="S298" s="135">
        <v>0</v>
      </c>
      <c r="T298" s="87"/>
      <c r="U298" s="102" t="s">
        <v>140</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788</v>
      </c>
      <c r="J299" s="102" t="s">
        <v>374</v>
      </c>
      <c r="K299" s="245">
        <f t="shared" si="11"/>
        <v>80</v>
      </c>
      <c r="L299" s="245">
        <f t="shared" si="11"/>
        <v>80</v>
      </c>
      <c r="M299" s="245">
        <f t="shared" si="11"/>
        <v>80</v>
      </c>
      <c r="N299" s="245">
        <f t="shared" si="11"/>
        <v>80</v>
      </c>
      <c r="O299" s="135">
        <v>80</v>
      </c>
      <c r="P299" s="135">
        <v>0</v>
      </c>
      <c r="Q299" s="135">
        <v>0</v>
      </c>
      <c r="R299" s="135">
        <v>0</v>
      </c>
      <c r="S299" s="135">
        <v>0</v>
      </c>
      <c r="T299" s="87"/>
      <c r="U299" s="102" t="s">
        <v>372</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375</v>
      </c>
      <c r="K300" s="245">
        <f t="shared" si="11"/>
        <v>80</v>
      </c>
      <c r="L300" s="245">
        <f t="shared" si="11"/>
        <v>80</v>
      </c>
      <c r="M300" s="245">
        <f t="shared" si="11"/>
        <v>80</v>
      </c>
      <c r="N300" s="245">
        <f t="shared" si="11"/>
        <v>80</v>
      </c>
      <c r="O300" s="135">
        <v>80</v>
      </c>
      <c r="P300" s="135">
        <v>0</v>
      </c>
      <c r="Q300" s="135">
        <v>0</v>
      </c>
      <c r="R300" s="135">
        <v>0</v>
      </c>
      <c r="S300" s="135">
        <v>0</v>
      </c>
      <c r="T300" s="87"/>
      <c r="U300" s="102" t="s">
        <v>132</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376</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133</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377</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134</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378</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135</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379</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136</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380</v>
      </c>
      <c r="K305" s="245">
        <f t="shared" si="11"/>
        <v>80</v>
      </c>
      <c r="L305" s="245">
        <f t="shared" si="11"/>
        <v>80</v>
      </c>
      <c r="M305" s="245">
        <f t="shared" si="11"/>
        <v>80</v>
      </c>
      <c r="N305" s="245">
        <f t="shared" si="11"/>
        <v>80</v>
      </c>
      <c r="O305" s="135">
        <v>80</v>
      </c>
      <c r="P305" s="135">
        <v>0</v>
      </c>
      <c r="Q305" s="135">
        <v>0</v>
      </c>
      <c r="R305" s="135">
        <v>0</v>
      </c>
      <c r="S305" s="135">
        <v>0</v>
      </c>
      <c r="T305" s="87"/>
      <c r="U305" s="102" t="s">
        <v>137</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381</v>
      </c>
      <c r="K306" s="245">
        <f t="shared" si="11"/>
        <v>80</v>
      </c>
      <c r="L306" s="245">
        <f t="shared" si="11"/>
        <v>80</v>
      </c>
      <c r="M306" s="245">
        <f t="shared" si="11"/>
        <v>80</v>
      </c>
      <c r="N306" s="245">
        <f t="shared" si="11"/>
        <v>80</v>
      </c>
      <c r="O306" s="135">
        <v>80</v>
      </c>
      <c r="P306" s="135">
        <v>0</v>
      </c>
      <c r="Q306" s="135">
        <v>0</v>
      </c>
      <c r="R306" s="135">
        <v>0</v>
      </c>
      <c r="S306" s="135">
        <v>0</v>
      </c>
      <c r="T306" s="87"/>
      <c r="U306" s="102" t="s">
        <v>138</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382</v>
      </c>
      <c r="K307" s="245">
        <f t="shared" si="11"/>
        <v>80</v>
      </c>
      <c r="L307" s="245">
        <f t="shared" si="11"/>
        <v>80</v>
      </c>
      <c r="M307" s="245">
        <f t="shared" si="11"/>
        <v>80</v>
      </c>
      <c r="N307" s="245">
        <f t="shared" si="11"/>
        <v>80</v>
      </c>
      <c r="O307" s="135">
        <v>80</v>
      </c>
      <c r="P307" s="135">
        <v>0</v>
      </c>
      <c r="Q307" s="135">
        <v>0</v>
      </c>
      <c r="R307" s="135">
        <v>0</v>
      </c>
      <c r="S307" s="135">
        <v>0</v>
      </c>
      <c r="T307" s="87"/>
      <c r="U307" s="102" t="s">
        <v>139</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383</v>
      </c>
      <c r="K308" s="245">
        <f t="shared" si="11"/>
        <v>80</v>
      </c>
      <c r="L308" s="245">
        <f t="shared" si="11"/>
        <v>80</v>
      </c>
      <c r="M308" s="245">
        <f t="shared" si="11"/>
        <v>80</v>
      </c>
      <c r="N308" s="245">
        <f t="shared" si="11"/>
        <v>80</v>
      </c>
      <c r="O308" s="135">
        <v>80</v>
      </c>
      <c r="P308" s="135">
        <v>0</v>
      </c>
      <c r="Q308" s="135">
        <v>0</v>
      </c>
      <c r="R308" s="135">
        <v>0</v>
      </c>
      <c r="S308" s="135">
        <v>0</v>
      </c>
      <c r="T308" s="87"/>
      <c r="U308" s="102" t="s">
        <v>140</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789</v>
      </c>
      <c r="J309" s="102" t="s">
        <v>374</v>
      </c>
      <c r="K309" s="245">
        <f t="shared" si="11"/>
        <v>80</v>
      </c>
      <c r="L309" s="245">
        <f t="shared" si="11"/>
        <v>80</v>
      </c>
      <c r="M309" s="245">
        <f t="shared" si="11"/>
        <v>80</v>
      </c>
      <c r="N309" s="245">
        <f t="shared" si="11"/>
        <v>80</v>
      </c>
      <c r="O309" s="135">
        <v>80</v>
      </c>
      <c r="P309" s="135">
        <v>0</v>
      </c>
      <c r="Q309" s="135">
        <v>0</v>
      </c>
      <c r="R309" s="135">
        <v>0</v>
      </c>
      <c r="S309" s="135">
        <v>0</v>
      </c>
      <c r="T309" s="87"/>
      <c r="U309" s="102" t="s">
        <v>372</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375</v>
      </c>
      <c r="K310" s="245">
        <f t="shared" si="11"/>
        <v>80</v>
      </c>
      <c r="L310" s="245">
        <f t="shared" si="11"/>
        <v>80</v>
      </c>
      <c r="M310" s="245">
        <f t="shared" si="11"/>
        <v>80</v>
      </c>
      <c r="N310" s="245">
        <f t="shared" si="11"/>
        <v>80</v>
      </c>
      <c r="O310" s="135">
        <v>80</v>
      </c>
      <c r="P310" s="135">
        <v>0</v>
      </c>
      <c r="Q310" s="135">
        <v>0</v>
      </c>
      <c r="R310" s="135">
        <v>0</v>
      </c>
      <c r="S310" s="135">
        <v>0</v>
      </c>
      <c r="T310" s="87"/>
      <c r="U310" s="102" t="s">
        <v>132</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376</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133</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377</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134</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378</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135</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379</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136</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380</v>
      </c>
      <c r="K315" s="245">
        <f t="shared" si="11"/>
        <v>80</v>
      </c>
      <c r="L315" s="245">
        <f t="shared" si="11"/>
        <v>80</v>
      </c>
      <c r="M315" s="245">
        <f t="shared" si="11"/>
        <v>80</v>
      </c>
      <c r="N315" s="245">
        <f t="shared" si="11"/>
        <v>80</v>
      </c>
      <c r="O315" s="135">
        <v>80</v>
      </c>
      <c r="P315" s="135">
        <v>0</v>
      </c>
      <c r="Q315" s="135">
        <v>0</v>
      </c>
      <c r="R315" s="135">
        <v>0</v>
      </c>
      <c r="S315" s="135">
        <v>0</v>
      </c>
      <c r="T315" s="87"/>
      <c r="U315" s="102" t="s">
        <v>137</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381</v>
      </c>
      <c r="K316" s="245">
        <f t="shared" si="11"/>
        <v>80</v>
      </c>
      <c r="L316" s="245">
        <f t="shared" si="11"/>
        <v>80</v>
      </c>
      <c r="M316" s="245">
        <f t="shared" si="11"/>
        <v>80</v>
      </c>
      <c r="N316" s="245">
        <f t="shared" si="11"/>
        <v>80</v>
      </c>
      <c r="O316" s="135">
        <v>80</v>
      </c>
      <c r="P316" s="135">
        <v>0</v>
      </c>
      <c r="Q316" s="135">
        <v>0</v>
      </c>
      <c r="R316" s="135">
        <v>0</v>
      </c>
      <c r="S316" s="135">
        <v>0</v>
      </c>
      <c r="T316" s="87"/>
      <c r="U316" s="102" t="s">
        <v>138</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382</v>
      </c>
      <c r="K317" s="245">
        <f t="shared" si="11"/>
        <v>80</v>
      </c>
      <c r="L317" s="245">
        <f t="shared" si="11"/>
        <v>80</v>
      </c>
      <c r="M317" s="245">
        <f t="shared" si="11"/>
        <v>80</v>
      </c>
      <c r="N317" s="245">
        <f t="shared" si="11"/>
        <v>80</v>
      </c>
      <c r="O317" s="135">
        <v>80</v>
      </c>
      <c r="P317" s="135">
        <v>0</v>
      </c>
      <c r="Q317" s="135">
        <v>0</v>
      </c>
      <c r="R317" s="135">
        <v>0</v>
      </c>
      <c r="S317" s="135">
        <v>0</v>
      </c>
      <c r="T317" s="87"/>
      <c r="U317" s="102" t="s">
        <v>139</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383</v>
      </c>
      <c r="K318" s="245">
        <f t="shared" si="11"/>
        <v>80</v>
      </c>
      <c r="L318" s="245">
        <f t="shared" si="11"/>
        <v>80</v>
      </c>
      <c r="M318" s="245">
        <f t="shared" si="11"/>
        <v>80</v>
      </c>
      <c r="N318" s="245">
        <f t="shared" si="11"/>
        <v>80</v>
      </c>
      <c r="O318" s="135">
        <v>80</v>
      </c>
      <c r="P318" s="135">
        <v>0</v>
      </c>
      <c r="Q318" s="135">
        <v>0</v>
      </c>
      <c r="R318" s="135">
        <v>0</v>
      </c>
      <c r="S318" s="135">
        <v>0</v>
      </c>
      <c r="T318" s="87"/>
      <c r="U318" s="102" t="s">
        <v>140</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116</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118</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323</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1024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447</v>
      </c>
      <c r="J331" s="23"/>
      <c r="K331" s="100" t="s">
        <v>169</v>
      </c>
      <c r="L331" s="100"/>
      <c r="M331" s="23"/>
      <c r="N331" s="23"/>
      <c r="O331" s="23"/>
      <c r="P331" s="23"/>
      <c r="Q331" s="23"/>
      <c r="R331" s="23"/>
      <c r="S331" s="23"/>
      <c r="T331" s="23"/>
      <c r="U331" s="23"/>
      <c r="V331" s="100" t="s">
        <v>170</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365</v>
      </c>
      <c r="L332" s="23" t="s">
        <v>366</v>
      </c>
      <c r="M332" s="23" t="s">
        <v>368</v>
      </c>
      <c r="N332" s="23" t="s">
        <v>369</v>
      </c>
      <c r="O332" s="23" t="s">
        <v>370</v>
      </c>
      <c r="P332" s="23" t="s">
        <v>371</v>
      </c>
      <c r="Q332" s="23" t="s">
        <v>875</v>
      </c>
      <c r="R332" s="23" t="s">
        <v>876</v>
      </c>
      <c r="S332" s="23" t="s">
        <v>1116</v>
      </c>
      <c r="T332" s="23"/>
      <c r="U332" s="23"/>
      <c r="V332" s="23" t="s">
        <v>365</v>
      </c>
      <c r="W332" s="23" t="s">
        <v>366</v>
      </c>
      <c r="X332" s="23" t="s">
        <v>368</v>
      </c>
      <c r="Y332" s="23" t="s">
        <v>369</v>
      </c>
      <c r="Z332" s="23" t="s">
        <v>370</v>
      </c>
      <c r="AA332" s="23" t="s">
        <v>371</v>
      </c>
      <c r="AB332" s="23" t="s">
        <v>875</v>
      </c>
      <c r="AC332" s="23" t="s">
        <v>876</v>
      </c>
      <c r="AD332" s="23" t="s">
        <v>1116</v>
      </c>
      <c r="AE332" s="23"/>
      <c r="AF332" s="843" t="s">
        <v>1124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810</v>
      </c>
      <c r="J333" s="102" t="s">
        <v>372</v>
      </c>
      <c r="K333" s="135">
        <v>450</v>
      </c>
      <c r="L333" s="135">
        <v>450</v>
      </c>
      <c r="M333" s="135">
        <v>450</v>
      </c>
      <c r="N333" s="135">
        <v>0</v>
      </c>
      <c r="O333" s="135">
        <v>0</v>
      </c>
      <c r="P333" s="135">
        <v>0</v>
      </c>
      <c r="Q333" s="135">
        <v>0</v>
      </c>
      <c r="R333" s="135">
        <v>0</v>
      </c>
      <c r="S333" s="135">
        <v>0</v>
      </c>
      <c r="T333" s="87"/>
      <c r="U333" s="102" t="s">
        <v>372</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132</v>
      </c>
      <c r="K334" s="135">
        <v>450</v>
      </c>
      <c r="L334" s="135">
        <v>450</v>
      </c>
      <c r="M334" s="135">
        <v>450</v>
      </c>
      <c r="N334" s="135">
        <v>0</v>
      </c>
      <c r="O334" s="135">
        <v>0</v>
      </c>
      <c r="P334" s="135">
        <v>0</v>
      </c>
      <c r="Q334" s="135">
        <v>0</v>
      </c>
      <c r="R334" s="135">
        <v>0</v>
      </c>
      <c r="S334" s="135">
        <v>0</v>
      </c>
      <c r="T334" s="87"/>
      <c r="U334" s="102" t="s">
        <v>132</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133</v>
      </c>
      <c r="K335" s="135">
        <v>1079.22338475325</v>
      </c>
      <c r="L335" s="135">
        <v>1079.22338475325</v>
      </c>
      <c r="M335" s="135">
        <v>1079.22338475325</v>
      </c>
      <c r="N335" s="135">
        <v>0</v>
      </c>
      <c r="O335" s="135">
        <v>0</v>
      </c>
      <c r="P335" s="135">
        <v>0</v>
      </c>
      <c r="Q335" s="135">
        <v>0</v>
      </c>
      <c r="R335" s="135">
        <v>0</v>
      </c>
      <c r="S335" s="135">
        <v>0</v>
      </c>
      <c r="T335" s="87"/>
      <c r="U335" s="102" t="s">
        <v>133</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134</v>
      </c>
      <c r="K336" s="135">
        <v>2027.1536302708264</v>
      </c>
      <c r="L336" s="135">
        <v>2027.1536302708264</v>
      </c>
      <c r="M336" s="135">
        <v>2027.1536302708264</v>
      </c>
      <c r="N336" s="135">
        <v>0</v>
      </c>
      <c r="O336" s="135">
        <v>0</v>
      </c>
      <c r="P336" s="135">
        <v>0</v>
      </c>
      <c r="Q336" s="135">
        <v>0</v>
      </c>
      <c r="R336" s="135">
        <v>0</v>
      </c>
      <c r="S336" s="135">
        <v>0</v>
      </c>
      <c r="T336" s="87"/>
      <c r="U336" s="102" t="s">
        <v>134</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135</v>
      </c>
      <c r="K337" s="135">
        <v>2921.0851822241707</v>
      </c>
      <c r="L337" s="135">
        <v>2921.0851822241707</v>
      </c>
      <c r="M337" s="135">
        <v>2921.0851822241707</v>
      </c>
      <c r="N337" s="135">
        <v>0</v>
      </c>
      <c r="O337" s="135">
        <v>0</v>
      </c>
      <c r="P337" s="135">
        <v>0</v>
      </c>
      <c r="Q337" s="135">
        <v>0</v>
      </c>
      <c r="R337" s="135">
        <v>0</v>
      </c>
      <c r="S337" s="135">
        <v>0</v>
      </c>
      <c r="T337" s="87"/>
      <c r="U337" s="102" t="s">
        <v>135</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136</v>
      </c>
      <c r="K338" s="135">
        <v>3907.2674356246375</v>
      </c>
      <c r="L338" s="135">
        <v>3907.2674356246375</v>
      </c>
      <c r="M338" s="135">
        <v>3907.2674356246375</v>
      </c>
      <c r="N338" s="135">
        <v>0</v>
      </c>
      <c r="O338" s="135">
        <v>0</v>
      </c>
      <c r="P338" s="135">
        <v>0</v>
      </c>
      <c r="Q338" s="135">
        <v>0</v>
      </c>
      <c r="R338" s="135">
        <v>0</v>
      </c>
      <c r="S338" s="135">
        <v>0</v>
      </c>
      <c r="T338" s="87"/>
      <c r="U338" s="102" t="s">
        <v>136</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137</v>
      </c>
      <c r="K339" s="135">
        <v>4707.0588514577812</v>
      </c>
      <c r="L339" s="135">
        <v>4707.0588514577812</v>
      </c>
      <c r="M339" s="135">
        <v>4707.0588514577812</v>
      </c>
      <c r="N339" s="135">
        <v>0</v>
      </c>
      <c r="O339" s="135">
        <v>0</v>
      </c>
      <c r="P339" s="135">
        <v>0</v>
      </c>
      <c r="Q339" s="135">
        <v>0</v>
      </c>
      <c r="R339" s="135">
        <v>0</v>
      </c>
      <c r="S339" s="135">
        <v>0</v>
      </c>
      <c r="T339" s="87"/>
      <c r="U339" s="102" t="s">
        <v>137</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138</v>
      </c>
      <c r="K340" s="135">
        <v>4707.0588514577812</v>
      </c>
      <c r="L340" s="135">
        <v>4707.0588514577812</v>
      </c>
      <c r="M340" s="135">
        <v>4707.0588514577812</v>
      </c>
      <c r="N340" s="135">
        <v>0</v>
      </c>
      <c r="O340" s="135">
        <v>0</v>
      </c>
      <c r="P340" s="135">
        <v>0</v>
      </c>
      <c r="Q340" s="135">
        <v>0</v>
      </c>
      <c r="R340" s="135">
        <v>0</v>
      </c>
      <c r="S340" s="135">
        <v>0</v>
      </c>
      <c r="T340" s="87"/>
      <c r="U340" s="102" t="s">
        <v>138</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139</v>
      </c>
      <c r="K341" s="135">
        <v>4707.0588514577812</v>
      </c>
      <c r="L341" s="135">
        <v>4707.0588514577812</v>
      </c>
      <c r="M341" s="135">
        <v>4707.0588514577812</v>
      </c>
      <c r="N341" s="135">
        <v>0</v>
      </c>
      <c r="O341" s="135">
        <v>0</v>
      </c>
      <c r="P341" s="135">
        <v>0</v>
      </c>
      <c r="Q341" s="135">
        <v>0</v>
      </c>
      <c r="R341" s="135">
        <v>0</v>
      </c>
      <c r="S341" s="135">
        <v>0</v>
      </c>
      <c r="T341" s="87"/>
      <c r="U341" s="102" t="s">
        <v>139</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140</v>
      </c>
      <c r="K342" s="135">
        <v>4707.0588514577812</v>
      </c>
      <c r="L342" s="135">
        <v>4707.0588514577812</v>
      </c>
      <c r="M342" s="135">
        <v>4707.0588514577812</v>
      </c>
      <c r="N342" s="135">
        <v>0</v>
      </c>
      <c r="O342" s="135">
        <v>0</v>
      </c>
      <c r="P342" s="135">
        <v>0</v>
      </c>
      <c r="Q342" s="135">
        <v>0</v>
      </c>
      <c r="R342" s="135">
        <v>0</v>
      </c>
      <c r="S342" s="135">
        <v>0</v>
      </c>
      <c r="T342" s="87"/>
      <c r="U342" s="102" t="s">
        <v>140</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387</v>
      </c>
      <c r="J343" s="102" t="s">
        <v>372</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372</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132</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132</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133</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133</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134</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134</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135</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135</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136</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136</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137</v>
      </c>
      <c r="K349" s="245">
        <f t="shared" si="16"/>
        <v>100</v>
      </c>
      <c r="L349" s="245">
        <f t="shared" si="16"/>
        <v>100</v>
      </c>
      <c r="M349" s="245">
        <f t="shared" si="16"/>
        <v>100</v>
      </c>
      <c r="N349" s="245">
        <f t="shared" si="16"/>
        <v>100</v>
      </c>
      <c r="O349" s="135">
        <v>100</v>
      </c>
      <c r="P349" s="135">
        <v>0</v>
      </c>
      <c r="Q349" s="135">
        <v>0</v>
      </c>
      <c r="R349" s="135">
        <v>0</v>
      </c>
      <c r="S349" s="135">
        <v>0</v>
      </c>
      <c r="T349" s="87"/>
      <c r="U349" s="102" t="s">
        <v>137</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138</v>
      </c>
      <c r="K350" s="245">
        <f t="shared" si="16"/>
        <v>100</v>
      </c>
      <c r="L350" s="245">
        <f t="shared" si="16"/>
        <v>100</v>
      </c>
      <c r="M350" s="245">
        <f t="shared" si="16"/>
        <v>100</v>
      </c>
      <c r="N350" s="245">
        <f t="shared" si="16"/>
        <v>100</v>
      </c>
      <c r="O350" s="135">
        <v>100</v>
      </c>
      <c r="P350" s="135">
        <v>0</v>
      </c>
      <c r="Q350" s="135">
        <v>0</v>
      </c>
      <c r="R350" s="135">
        <v>0</v>
      </c>
      <c r="S350" s="135">
        <v>0</v>
      </c>
      <c r="T350" s="87"/>
      <c r="U350" s="102" t="s">
        <v>138</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139</v>
      </c>
      <c r="K351" s="245">
        <f t="shared" si="16"/>
        <v>100</v>
      </c>
      <c r="L351" s="245">
        <f t="shared" si="16"/>
        <v>100</v>
      </c>
      <c r="M351" s="245">
        <f t="shared" si="16"/>
        <v>100</v>
      </c>
      <c r="N351" s="245">
        <f t="shared" si="16"/>
        <v>100</v>
      </c>
      <c r="O351" s="135">
        <v>100</v>
      </c>
      <c r="P351" s="135">
        <v>0</v>
      </c>
      <c r="Q351" s="135">
        <v>0</v>
      </c>
      <c r="R351" s="135">
        <v>0</v>
      </c>
      <c r="S351" s="135">
        <v>0</v>
      </c>
      <c r="T351" s="87"/>
      <c r="U351" s="102" t="s">
        <v>139</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140</v>
      </c>
      <c r="K352" s="245">
        <f t="shared" si="16"/>
        <v>100</v>
      </c>
      <c r="L352" s="245">
        <f t="shared" si="16"/>
        <v>100</v>
      </c>
      <c r="M352" s="245">
        <f t="shared" si="16"/>
        <v>100</v>
      </c>
      <c r="N352" s="245">
        <f t="shared" si="16"/>
        <v>100</v>
      </c>
      <c r="O352" s="135">
        <v>100</v>
      </c>
      <c r="P352" s="135">
        <v>0</v>
      </c>
      <c r="Q352" s="135">
        <v>0</v>
      </c>
      <c r="R352" s="135">
        <v>0</v>
      </c>
      <c r="S352" s="135">
        <v>0</v>
      </c>
      <c r="T352" s="87"/>
      <c r="U352" s="102" t="s">
        <v>140</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782</v>
      </c>
      <c r="J353" s="102" t="s">
        <v>372</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372</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132</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132</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133</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133</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134</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134</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135</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135</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136</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136</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137</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137</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138</v>
      </c>
      <c r="K360" s="245">
        <f t="shared" si="25"/>
        <v>100</v>
      </c>
      <c r="L360" s="245">
        <f t="shared" si="25"/>
        <v>100</v>
      </c>
      <c r="M360" s="245">
        <f t="shared" si="25"/>
        <v>100</v>
      </c>
      <c r="N360" s="245">
        <f t="shared" si="25"/>
        <v>100</v>
      </c>
      <c r="O360" s="135">
        <v>100</v>
      </c>
      <c r="P360" s="135">
        <v>0</v>
      </c>
      <c r="Q360" s="135">
        <v>0</v>
      </c>
      <c r="R360" s="135">
        <v>0</v>
      </c>
      <c r="S360" s="135">
        <v>0</v>
      </c>
      <c r="T360" s="87"/>
      <c r="U360" s="102" t="s">
        <v>138</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139</v>
      </c>
      <c r="K361" s="245">
        <f t="shared" si="25"/>
        <v>100</v>
      </c>
      <c r="L361" s="245">
        <f t="shared" si="25"/>
        <v>100</v>
      </c>
      <c r="M361" s="245">
        <f t="shared" si="25"/>
        <v>100</v>
      </c>
      <c r="N361" s="245">
        <f t="shared" si="25"/>
        <v>100</v>
      </c>
      <c r="O361" s="135">
        <v>100</v>
      </c>
      <c r="P361" s="135">
        <v>0</v>
      </c>
      <c r="Q361" s="135">
        <v>0</v>
      </c>
      <c r="R361" s="135">
        <v>0</v>
      </c>
      <c r="S361" s="135">
        <v>0</v>
      </c>
      <c r="T361" s="87"/>
      <c r="U361" s="102" t="s">
        <v>139</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140</v>
      </c>
      <c r="K362" s="245">
        <f t="shared" si="25"/>
        <v>100</v>
      </c>
      <c r="L362" s="245">
        <f t="shared" si="25"/>
        <v>100</v>
      </c>
      <c r="M362" s="245">
        <f t="shared" si="25"/>
        <v>100</v>
      </c>
      <c r="N362" s="245">
        <f t="shared" si="25"/>
        <v>100</v>
      </c>
      <c r="O362" s="135">
        <v>100</v>
      </c>
      <c r="P362" s="135">
        <v>0</v>
      </c>
      <c r="Q362" s="135">
        <v>0</v>
      </c>
      <c r="R362" s="135">
        <v>0</v>
      </c>
      <c r="S362" s="135">
        <v>0</v>
      </c>
      <c r="T362" s="87"/>
      <c r="U362" s="102" t="s">
        <v>140</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783</v>
      </c>
      <c r="J363" s="102" t="s">
        <v>372</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372</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132</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132</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133</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133</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134</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134</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135</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135</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136</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136</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137</v>
      </c>
      <c r="K369" s="245">
        <f t="shared" si="25"/>
        <v>100</v>
      </c>
      <c r="L369" s="245">
        <f t="shared" si="25"/>
        <v>100</v>
      </c>
      <c r="M369" s="245">
        <f t="shared" si="25"/>
        <v>100</v>
      </c>
      <c r="N369" s="245">
        <f t="shared" si="25"/>
        <v>100</v>
      </c>
      <c r="O369" s="135">
        <v>100</v>
      </c>
      <c r="P369" s="135">
        <v>0</v>
      </c>
      <c r="Q369" s="135">
        <v>0</v>
      </c>
      <c r="R369" s="135">
        <v>0</v>
      </c>
      <c r="S369" s="135">
        <v>0</v>
      </c>
      <c r="T369" s="87"/>
      <c r="U369" s="102" t="s">
        <v>137</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138</v>
      </c>
      <c r="K370" s="245">
        <f t="shared" si="25"/>
        <v>100</v>
      </c>
      <c r="L370" s="245">
        <f t="shared" si="25"/>
        <v>100</v>
      </c>
      <c r="M370" s="245">
        <f t="shared" si="25"/>
        <v>100</v>
      </c>
      <c r="N370" s="245">
        <f t="shared" si="25"/>
        <v>100</v>
      </c>
      <c r="O370" s="135">
        <v>100</v>
      </c>
      <c r="P370" s="135">
        <v>0</v>
      </c>
      <c r="Q370" s="135">
        <v>0</v>
      </c>
      <c r="R370" s="135">
        <v>0</v>
      </c>
      <c r="S370" s="135">
        <v>0</v>
      </c>
      <c r="T370" s="87"/>
      <c r="U370" s="102" t="s">
        <v>138</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139</v>
      </c>
      <c r="K371" s="245">
        <f t="shared" si="25"/>
        <v>100</v>
      </c>
      <c r="L371" s="245">
        <f t="shared" si="25"/>
        <v>100</v>
      </c>
      <c r="M371" s="245">
        <f t="shared" si="25"/>
        <v>100</v>
      </c>
      <c r="N371" s="245">
        <f t="shared" si="25"/>
        <v>100</v>
      </c>
      <c r="O371" s="135">
        <v>100</v>
      </c>
      <c r="P371" s="135">
        <v>0</v>
      </c>
      <c r="Q371" s="135">
        <v>0</v>
      </c>
      <c r="R371" s="135">
        <v>0</v>
      </c>
      <c r="S371" s="135">
        <v>0</v>
      </c>
      <c r="T371" s="87"/>
      <c r="U371" s="102" t="s">
        <v>139</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140</v>
      </c>
      <c r="K372" s="245">
        <f t="shared" si="25"/>
        <v>100</v>
      </c>
      <c r="L372" s="245">
        <f t="shared" si="25"/>
        <v>100</v>
      </c>
      <c r="M372" s="245">
        <f t="shared" si="25"/>
        <v>100</v>
      </c>
      <c r="N372" s="245">
        <f t="shared" si="25"/>
        <v>100</v>
      </c>
      <c r="O372" s="135">
        <v>100</v>
      </c>
      <c r="P372" s="135">
        <v>0</v>
      </c>
      <c r="Q372" s="135">
        <v>0</v>
      </c>
      <c r="R372" s="135">
        <v>0</v>
      </c>
      <c r="S372" s="135">
        <v>0</v>
      </c>
      <c r="T372" s="87"/>
      <c r="U372" s="102" t="s">
        <v>140</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784</v>
      </c>
      <c r="J373" s="102" t="s">
        <v>372</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372</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132</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132</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133</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133</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134</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134</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135</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135</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136</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136</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137</v>
      </c>
      <c r="K379" s="245">
        <f t="shared" si="25"/>
        <v>100</v>
      </c>
      <c r="L379" s="245">
        <f t="shared" si="25"/>
        <v>100</v>
      </c>
      <c r="M379" s="245">
        <f t="shared" si="25"/>
        <v>100</v>
      </c>
      <c r="N379" s="245">
        <f t="shared" si="25"/>
        <v>100</v>
      </c>
      <c r="O379" s="135">
        <v>100</v>
      </c>
      <c r="P379" s="135">
        <v>0</v>
      </c>
      <c r="Q379" s="135">
        <v>0</v>
      </c>
      <c r="R379" s="135">
        <v>0</v>
      </c>
      <c r="S379" s="135">
        <v>0</v>
      </c>
      <c r="T379" s="87"/>
      <c r="U379" s="102" t="s">
        <v>137</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138</v>
      </c>
      <c r="K380" s="245">
        <f t="shared" si="25"/>
        <v>100</v>
      </c>
      <c r="L380" s="245">
        <f t="shared" si="25"/>
        <v>100</v>
      </c>
      <c r="M380" s="245">
        <f t="shared" si="25"/>
        <v>100</v>
      </c>
      <c r="N380" s="245">
        <f t="shared" si="25"/>
        <v>100</v>
      </c>
      <c r="O380" s="135">
        <v>100</v>
      </c>
      <c r="P380" s="135">
        <v>0</v>
      </c>
      <c r="Q380" s="135">
        <v>0</v>
      </c>
      <c r="R380" s="135">
        <v>0</v>
      </c>
      <c r="S380" s="135">
        <v>0</v>
      </c>
      <c r="T380" s="87"/>
      <c r="U380" s="102" t="s">
        <v>138</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139</v>
      </c>
      <c r="K381" s="245">
        <f t="shared" si="25"/>
        <v>100</v>
      </c>
      <c r="L381" s="245">
        <f t="shared" si="25"/>
        <v>100</v>
      </c>
      <c r="M381" s="245">
        <f t="shared" si="25"/>
        <v>100</v>
      </c>
      <c r="N381" s="245">
        <f t="shared" si="25"/>
        <v>100</v>
      </c>
      <c r="O381" s="135">
        <v>100</v>
      </c>
      <c r="P381" s="135">
        <v>0</v>
      </c>
      <c r="Q381" s="135">
        <v>0</v>
      </c>
      <c r="R381" s="135">
        <v>0</v>
      </c>
      <c r="S381" s="135">
        <v>0</v>
      </c>
      <c r="T381" s="87"/>
      <c r="U381" s="102" t="s">
        <v>139</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140</v>
      </c>
      <c r="K382" s="245">
        <f t="shared" si="25"/>
        <v>100</v>
      </c>
      <c r="L382" s="245">
        <f t="shared" si="25"/>
        <v>100</v>
      </c>
      <c r="M382" s="245">
        <f t="shared" si="25"/>
        <v>100</v>
      </c>
      <c r="N382" s="245">
        <f t="shared" si="25"/>
        <v>100</v>
      </c>
      <c r="O382" s="135">
        <v>100</v>
      </c>
      <c r="P382" s="135">
        <v>0</v>
      </c>
      <c r="Q382" s="135">
        <v>0</v>
      </c>
      <c r="R382" s="135">
        <v>0</v>
      </c>
      <c r="S382" s="135">
        <v>0</v>
      </c>
      <c r="T382" s="87"/>
      <c r="U382" s="102" t="s">
        <v>140</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785</v>
      </c>
      <c r="J383" s="102" t="s">
        <v>372</v>
      </c>
      <c r="K383" s="245">
        <f t="shared" si="25"/>
        <v>100</v>
      </c>
      <c r="L383" s="245">
        <f t="shared" si="25"/>
        <v>100</v>
      </c>
      <c r="M383" s="245">
        <f t="shared" si="25"/>
        <v>100</v>
      </c>
      <c r="N383" s="245">
        <f t="shared" si="25"/>
        <v>100</v>
      </c>
      <c r="O383" s="135">
        <v>100</v>
      </c>
      <c r="P383" s="135">
        <v>0</v>
      </c>
      <c r="Q383" s="135">
        <v>0</v>
      </c>
      <c r="R383" s="135">
        <v>0</v>
      </c>
      <c r="S383" s="135">
        <v>0</v>
      </c>
      <c r="T383" s="87"/>
      <c r="U383" s="102" t="s">
        <v>372</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132</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132</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133</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133</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134</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134</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135</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135</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136</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136</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137</v>
      </c>
      <c r="K389" s="245">
        <f t="shared" si="25"/>
        <v>100</v>
      </c>
      <c r="L389" s="245">
        <f t="shared" si="25"/>
        <v>100</v>
      </c>
      <c r="M389" s="245">
        <f t="shared" si="25"/>
        <v>100</v>
      </c>
      <c r="N389" s="245">
        <f t="shared" si="25"/>
        <v>100</v>
      </c>
      <c r="O389" s="135">
        <v>100</v>
      </c>
      <c r="P389" s="135">
        <v>0</v>
      </c>
      <c r="Q389" s="135">
        <v>0</v>
      </c>
      <c r="R389" s="135">
        <v>0</v>
      </c>
      <c r="S389" s="135">
        <v>0</v>
      </c>
      <c r="T389" s="87"/>
      <c r="U389" s="102" t="s">
        <v>137</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138</v>
      </c>
      <c r="K390" s="245">
        <f t="shared" si="25"/>
        <v>100</v>
      </c>
      <c r="L390" s="245">
        <f t="shared" si="25"/>
        <v>100</v>
      </c>
      <c r="M390" s="245">
        <f t="shared" si="25"/>
        <v>100</v>
      </c>
      <c r="N390" s="245">
        <f t="shared" si="25"/>
        <v>100</v>
      </c>
      <c r="O390" s="135">
        <v>100</v>
      </c>
      <c r="P390" s="135">
        <v>0</v>
      </c>
      <c r="Q390" s="135">
        <v>0</v>
      </c>
      <c r="R390" s="135">
        <v>0</v>
      </c>
      <c r="S390" s="135">
        <v>0</v>
      </c>
      <c r="T390" s="87"/>
      <c r="U390" s="102" t="s">
        <v>138</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139</v>
      </c>
      <c r="K391" s="245">
        <f t="shared" si="25"/>
        <v>100</v>
      </c>
      <c r="L391" s="245">
        <f t="shared" si="25"/>
        <v>100</v>
      </c>
      <c r="M391" s="245">
        <f t="shared" si="25"/>
        <v>100</v>
      </c>
      <c r="N391" s="245">
        <f t="shared" si="25"/>
        <v>100</v>
      </c>
      <c r="O391" s="135">
        <v>100</v>
      </c>
      <c r="P391" s="135">
        <v>0</v>
      </c>
      <c r="Q391" s="135">
        <v>0</v>
      </c>
      <c r="R391" s="135">
        <v>0</v>
      </c>
      <c r="S391" s="135">
        <v>0</v>
      </c>
      <c r="T391" s="87"/>
      <c r="U391" s="102" t="s">
        <v>139</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140</v>
      </c>
      <c r="K392" s="245">
        <f t="shared" si="25"/>
        <v>100</v>
      </c>
      <c r="L392" s="245">
        <f t="shared" si="25"/>
        <v>100</v>
      </c>
      <c r="M392" s="245">
        <f t="shared" si="25"/>
        <v>100</v>
      </c>
      <c r="N392" s="245">
        <f t="shared" si="25"/>
        <v>100</v>
      </c>
      <c r="O392" s="135">
        <v>100</v>
      </c>
      <c r="P392" s="135">
        <v>0</v>
      </c>
      <c r="Q392" s="135">
        <v>0</v>
      </c>
      <c r="R392" s="135">
        <v>0</v>
      </c>
      <c r="S392" s="135">
        <v>0</v>
      </c>
      <c r="T392" s="87"/>
      <c r="U392" s="102" t="s">
        <v>140</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786</v>
      </c>
      <c r="J393" s="102" t="s">
        <v>372</v>
      </c>
      <c r="K393" s="245">
        <f t="shared" si="25"/>
        <v>100</v>
      </c>
      <c r="L393" s="245">
        <f t="shared" si="25"/>
        <v>100</v>
      </c>
      <c r="M393" s="245">
        <f t="shared" si="25"/>
        <v>100</v>
      </c>
      <c r="N393" s="245">
        <f t="shared" si="25"/>
        <v>100</v>
      </c>
      <c r="O393" s="135">
        <v>100</v>
      </c>
      <c r="P393" s="135">
        <v>0</v>
      </c>
      <c r="Q393" s="135">
        <v>0</v>
      </c>
      <c r="R393" s="135">
        <v>0</v>
      </c>
      <c r="S393" s="135">
        <v>0</v>
      </c>
      <c r="T393" s="87"/>
      <c r="U393" s="102" t="s">
        <v>372</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132</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132</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133</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133</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134</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134</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135</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135</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136</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136</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137</v>
      </c>
      <c r="K399" s="245">
        <f t="shared" si="25"/>
        <v>100</v>
      </c>
      <c r="L399" s="245">
        <f t="shared" si="25"/>
        <v>100</v>
      </c>
      <c r="M399" s="245">
        <f t="shared" si="25"/>
        <v>100</v>
      </c>
      <c r="N399" s="245">
        <f t="shared" si="25"/>
        <v>100</v>
      </c>
      <c r="O399" s="135">
        <v>100</v>
      </c>
      <c r="P399" s="135">
        <v>0</v>
      </c>
      <c r="Q399" s="135">
        <v>0</v>
      </c>
      <c r="R399" s="135">
        <v>0</v>
      </c>
      <c r="S399" s="135">
        <v>0</v>
      </c>
      <c r="T399" s="87"/>
      <c r="U399" s="102" t="s">
        <v>137</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138</v>
      </c>
      <c r="K400" s="245">
        <f t="shared" si="25"/>
        <v>100</v>
      </c>
      <c r="L400" s="245">
        <f t="shared" si="25"/>
        <v>100</v>
      </c>
      <c r="M400" s="245">
        <f t="shared" si="25"/>
        <v>100</v>
      </c>
      <c r="N400" s="245">
        <f t="shared" si="25"/>
        <v>100</v>
      </c>
      <c r="O400" s="135">
        <v>100</v>
      </c>
      <c r="P400" s="135">
        <v>0</v>
      </c>
      <c r="Q400" s="135">
        <v>0</v>
      </c>
      <c r="R400" s="135">
        <v>0</v>
      </c>
      <c r="S400" s="135">
        <v>0</v>
      </c>
      <c r="T400" s="87"/>
      <c r="U400" s="102" t="s">
        <v>138</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139</v>
      </c>
      <c r="K401" s="245">
        <f t="shared" si="25"/>
        <v>100</v>
      </c>
      <c r="L401" s="245">
        <f t="shared" si="25"/>
        <v>100</v>
      </c>
      <c r="M401" s="245">
        <f t="shared" si="25"/>
        <v>100</v>
      </c>
      <c r="N401" s="245">
        <f t="shared" si="25"/>
        <v>100</v>
      </c>
      <c r="O401" s="135">
        <v>100</v>
      </c>
      <c r="P401" s="135">
        <v>0</v>
      </c>
      <c r="Q401" s="135">
        <v>0</v>
      </c>
      <c r="R401" s="135">
        <v>0</v>
      </c>
      <c r="S401" s="135">
        <v>0</v>
      </c>
      <c r="T401" s="87"/>
      <c r="U401" s="102" t="s">
        <v>139</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140</v>
      </c>
      <c r="K402" s="245">
        <f t="shared" si="25"/>
        <v>100</v>
      </c>
      <c r="L402" s="245">
        <f t="shared" si="25"/>
        <v>100</v>
      </c>
      <c r="M402" s="245">
        <f t="shared" si="25"/>
        <v>100</v>
      </c>
      <c r="N402" s="245">
        <f t="shared" si="25"/>
        <v>100</v>
      </c>
      <c r="O402" s="135">
        <v>100</v>
      </c>
      <c r="P402" s="135">
        <v>0</v>
      </c>
      <c r="Q402" s="135">
        <v>0</v>
      </c>
      <c r="R402" s="135">
        <v>0</v>
      </c>
      <c r="S402" s="135">
        <v>0</v>
      </c>
      <c r="T402" s="87"/>
      <c r="U402" s="102" t="s">
        <v>140</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787</v>
      </c>
      <c r="J403" s="102" t="s">
        <v>372</v>
      </c>
      <c r="K403" s="245">
        <f t="shared" si="25"/>
        <v>100</v>
      </c>
      <c r="L403" s="245">
        <f t="shared" si="25"/>
        <v>100</v>
      </c>
      <c r="M403" s="245">
        <f t="shared" si="25"/>
        <v>100</v>
      </c>
      <c r="N403" s="245">
        <f t="shared" si="25"/>
        <v>100</v>
      </c>
      <c r="O403" s="135">
        <v>100</v>
      </c>
      <c r="P403" s="135">
        <v>0</v>
      </c>
      <c r="Q403" s="135">
        <v>0</v>
      </c>
      <c r="R403" s="135">
        <v>0</v>
      </c>
      <c r="S403" s="135">
        <v>0</v>
      </c>
      <c r="T403" s="87"/>
      <c r="U403" s="102" t="s">
        <v>372</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132</v>
      </c>
      <c r="K404" s="245">
        <f t="shared" si="25"/>
        <v>100</v>
      </c>
      <c r="L404" s="245">
        <f t="shared" si="25"/>
        <v>100</v>
      </c>
      <c r="M404" s="245">
        <f t="shared" si="25"/>
        <v>100</v>
      </c>
      <c r="N404" s="245">
        <f t="shared" si="25"/>
        <v>100</v>
      </c>
      <c r="O404" s="135">
        <v>100</v>
      </c>
      <c r="P404" s="135">
        <v>0</v>
      </c>
      <c r="Q404" s="135">
        <v>0</v>
      </c>
      <c r="R404" s="135">
        <v>0</v>
      </c>
      <c r="S404" s="135">
        <v>0</v>
      </c>
      <c r="T404" s="87"/>
      <c r="U404" s="102" t="s">
        <v>132</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133</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133</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134</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134</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135</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135</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136</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136</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137</v>
      </c>
      <c r="K409" s="245">
        <f t="shared" si="25"/>
        <v>100</v>
      </c>
      <c r="L409" s="245">
        <f t="shared" si="25"/>
        <v>100</v>
      </c>
      <c r="M409" s="245">
        <f t="shared" si="25"/>
        <v>100</v>
      </c>
      <c r="N409" s="245">
        <f t="shared" si="25"/>
        <v>100</v>
      </c>
      <c r="O409" s="135">
        <v>100</v>
      </c>
      <c r="P409" s="135">
        <v>0</v>
      </c>
      <c r="Q409" s="135">
        <v>0</v>
      </c>
      <c r="R409" s="135">
        <v>0</v>
      </c>
      <c r="S409" s="135">
        <v>0</v>
      </c>
      <c r="T409" s="87"/>
      <c r="U409" s="102" t="s">
        <v>137</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138</v>
      </c>
      <c r="K410" s="245">
        <f t="shared" si="25"/>
        <v>100</v>
      </c>
      <c r="L410" s="245">
        <f t="shared" si="25"/>
        <v>100</v>
      </c>
      <c r="M410" s="245">
        <f t="shared" si="25"/>
        <v>100</v>
      </c>
      <c r="N410" s="245">
        <f t="shared" si="25"/>
        <v>100</v>
      </c>
      <c r="O410" s="135">
        <v>100</v>
      </c>
      <c r="P410" s="135">
        <v>0</v>
      </c>
      <c r="Q410" s="135">
        <v>0</v>
      </c>
      <c r="R410" s="135">
        <v>0</v>
      </c>
      <c r="S410" s="135">
        <v>0</v>
      </c>
      <c r="T410" s="87"/>
      <c r="U410" s="102" t="s">
        <v>138</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139</v>
      </c>
      <c r="K411" s="245">
        <f t="shared" si="25"/>
        <v>100</v>
      </c>
      <c r="L411" s="245">
        <f t="shared" si="25"/>
        <v>100</v>
      </c>
      <c r="M411" s="245">
        <f t="shared" si="25"/>
        <v>100</v>
      </c>
      <c r="N411" s="245">
        <f t="shared" si="25"/>
        <v>100</v>
      </c>
      <c r="O411" s="135">
        <v>100</v>
      </c>
      <c r="P411" s="135">
        <v>0</v>
      </c>
      <c r="Q411" s="135">
        <v>0</v>
      </c>
      <c r="R411" s="135">
        <v>0</v>
      </c>
      <c r="S411" s="135">
        <v>0</v>
      </c>
      <c r="T411" s="87"/>
      <c r="U411" s="102" t="s">
        <v>139</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140</v>
      </c>
      <c r="K412" s="245">
        <f t="shared" si="25"/>
        <v>100</v>
      </c>
      <c r="L412" s="245">
        <f t="shared" si="25"/>
        <v>100</v>
      </c>
      <c r="M412" s="245">
        <f t="shared" si="25"/>
        <v>100</v>
      </c>
      <c r="N412" s="245">
        <f t="shared" si="25"/>
        <v>100</v>
      </c>
      <c r="O412" s="135">
        <v>100</v>
      </c>
      <c r="P412" s="135">
        <v>0</v>
      </c>
      <c r="Q412" s="135">
        <v>0</v>
      </c>
      <c r="R412" s="135">
        <v>0</v>
      </c>
      <c r="S412" s="135">
        <v>0</v>
      </c>
      <c r="T412" s="87"/>
      <c r="U412" s="102" t="s">
        <v>140</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788</v>
      </c>
      <c r="J413" s="102" t="s">
        <v>372</v>
      </c>
      <c r="K413" s="245">
        <f t="shared" si="25"/>
        <v>100</v>
      </c>
      <c r="L413" s="245">
        <f t="shared" si="25"/>
        <v>100</v>
      </c>
      <c r="M413" s="245">
        <f t="shared" si="25"/>
        <v>100</v>
      </c>
      <c r="N413" s="245">
        <f t="shared" si="25"/>
        <v>100</v>
      </c>
      <c r="O413" s="135">
        <v>100</v>
      </c>
      <c r="P413" s="135">
        <v>0</v>
      </c>
      <c r="Q413" s="135">
        <v>0</v>
      </c>
      <c r="R413" s="135">
        <v>0</v>
      </c>
      <c r="S413" s="135">
        <v>0</v>
      </c>
      <c r="T413" s="87"/>
      <c r="U413" s="102" t="s">
        <v>372</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132</v>
      </c>
      <c r="K414" s="245">
        <f t="shared" si="25"/>
        <v>100</v>
      </c>
      <c r="L414" s="245">
        <f t="shared" si="25"/>
        <v>100</v>
      </c>
      <c r="M414" s="245">
        <f t="shared" si="25"/>
        <v>100</v>
      </c>
      <c r="N414" s="245">
        <f t="shared" si="25"/>
        <v>100</v>
      </c>
      <c r="O414" s="135">
        <v>100</v>
      </c>
      <c r="P414" s="135">
        <v>0</v>
      </c>
      <c r="Q414" s="135">
        <v>0</v>
      </c>
      <c r="R414" s="135">
        <v>0</v>
      </c>
      <c r="S414" s="135">
        <v>0</v>
      </c>
      <c r="T414" s="87"/>
      <c r="U414" s="102" t="s">
        <v>132</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133</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133</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134</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134</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135</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135</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136</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136</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137</v>
      </c>
      <c r="K419" s="245">
        <f t="shared" si="25"/>
        <v>100</v>
      </c>
      <c r="L419" s="245">
        <f t="shared" si="25"/>
        <v>100</v>
      </c>
      <c r="M419" s="245">
        <f t="shared" si="25"/>
        <v>100</v>
      </c>
      <c r="N419" s="245">
        <f t="shared" si="25"/>
        <v>100</v>
      </c>
      <c r="O419" s="135">
        <v>100</v>
      </c>
      <c r="P419" s="135">
        <v>0</v>
      </c>
      <c r="Q419" s="135">
        <v>0</v>
      </c>
      <c r="R419" s="135">
        <v>0</v>
      </c>
      <c r="S419" s="135">
        <v>0</v>
      </c>
      <c r="T419" s="87"/>
      <c r="U419" s="102" t="s">
        <v>137</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138</v>
      </c>
      <c r="K420" s="245">
        <f t="shared" si="25"/>
        <v>100</v>
      </c>
      <c r="L420" s="245">
        <f t="shared" si="25"/>
        <v>100</v>
      </c>
      <c r="M420" s="245">
        <f t="shared" si="25"/>
        <v>100</v>
      </c>
      <c r="N420" s="245">
        <f t="shared" si="25"/>
        <v>100</v>
      </c>
      <c r="O420" s="135">
        <v>100</v>
      </c>
      <c r="P420" s="135">
        <v>0</v>
      </c>
      <c r="Q420" s="135">
        <v>0</v>
      </c>
      <c r="R420" s="135">
        <v>0</v>
      </c>
      <c r="S420" s="135">
        <v>0</v>
      </c>
      <c r="T420" s="87"/>
      <c r="U420" s="102" t="s">
        <v>138</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139</v>
      </c>
      <c r="K421" s="245">
        <f t="shared" si="25"/>
        <v>100</v>
      </c>
      <c r="L421" s="245">
        <f t="shared" si="25"/>
        <v>100</v>
      </c>
      <c r="M421" s="245">
        <f t="shared" si="25"/>
        <v>100</v>
      </c>
      <c r="N421" s="245">
        <f t="shared" si="25"/>
        <v>100</v>
      </c>
      <c r="O421" s="135">
        <v>100</v>
      </c>
      <c r="P421" s="135">
        <v>0</v>
      </c>
      <c r="Q421" s="135">
        <v>0</v>
      </c>
      <c r="R421" s="135">
        <v>0</v>
      </c>
      <c r="S421" s="135">
        <v>0</v>
      </c>
      <c r="T421" s="87"/>
      <c r="U421" s="102" t="s">
        <v>139</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140</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140</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789</v>
      </c>
      <c r="J423" s="102" t="s">
        <v>372</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372</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132</v>
      </c>
      <c r="K424" s="245">
        <f t="shared" si="41"/>
        <v>100</v>
      </c>
      <c r="L424" s="245">
        <f t="shared" si="41"/>
        <v>100</v>
      </c>
      <c r="M424" s="245">
        <f t="shared" si="41"/>
        <v>100</v>
      </c>
      <c r="N424" s="245">
        <f t="shared" si="40"/>
        <v>100</v>
      </c>
      <c r="O424" s="135">
        <v>100</v>
      </c>
      <c r="P424" s="135">
        <v>0</v>
      </c>
      <c r="Q424" s="135">
        <v>0</v>
      </c>
      <c r="R424" s="135">
        <v>0</v>
      </c>
      <c r="S424" s="135">
        <v>0</v>
      </c>
      <c r="T424" s="87"/>
      <c r="U424" s="102" t="s">
        <v>132</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133</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133</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134</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134</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135</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135</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136</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136</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137</v>
      </c>
      <c r="K429" s="245">
        <f t="shared" si="41"/>
        <v>100</v>
      </c>
      <c r="L429" s="245">
        <f t="shared" si="41"/>
        <v>100</v>
      </c>
      <c r="M429" s="245">
        <f t="shared" si="41"/>
        <v>100</v>
      </c>
      <c r="N429" s="245">
        <f t="shared" si="40"/>
        <v>100</v>
      </c>
      <c r="O429" s="135">
        <v>100</v>
      </c>
      <c r="P429" s="135">
        <v>0</v>
      </c>
      <c r="Q429" s="135">
        <v>0</v>
      </c>
      <c r="R429" s="135">
        <v>0</v>
      </c>
      <c r="S429" s="135">
        <v>0</v>
      </c>
      <c r="T429" s="87"/>
      <c r="U429" s="102" t="s">
        <v>137</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138</v>
      </c>
      <c r="K430" s="245">
        <f t="shared" si="41"/>
        <v>100</v>
      </c>
      <c r="L430" s="245">
        <f t="shared" si="41"/>
        <v>100</v>
      </c>
      <c r="M430" s="245">
        <f t="shared" si="41"/>
        <v>100</v>
      </c>
      <c r="N430" s="245">
        <f t="shared" si="40"/>
        <v>100</v>
      </c>
      <c r="O430" s="135">
        <v>100</v>
      </c>
      <c r="P430" s="135">
        <v>0</v>
      </c>
      <c r="Q430" s="135">
        <v>0</v>
      </c>
      <c r="R430" s="135">
        <v>0</v>
      </c>
      <c r="S430" s="135">
        <v>0</v>
      </c>
      <c r="T430" s="87"/>
      <c r="U430" s="102" t="s">
        <v>138</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139</v>
      </c>
      <c r="K431" s="245">
        <f t="shared" si="41"/>
        <v>100</v>
      </c>
      <c r="L431" s="245">
        <f t="shared" si="41"/>
        <v>100</v>
      </c>
      <c r="M431" s="245">
        <f t="shared" si="41"/>
        <v>100</v>
      </c>
      <c r="N431" s="245">
        <f t="shared" si="40"/>
        <v>100</v>
      </c>
      <c r="O431" s="135">
        <v>100</v>
      </c>
      <c r="P431" s="135">
        <v>0</v>
      </c>
      <c r="Q431" s="135">
        <v>0</v>
      </c>
      <c r="R431" s="135">
        <v>0</v>
      </c>
      <c r="S431" s="135">
        <v>0</v>
      </c>
      <c r="T431" s="87"/>
      <c r="U431" s="102" t="s">
        <v>139</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140</v>
      </c>
      <c r="K432" s="245">
        <f t="shared" si="41"/>
        <v>100</v>
      </c>
      <c r="L432" s="245">
        <f t="shared" si="41"/>
        <v>100</v>
      </c>
      <c r="M432" s="245">
        <f t="shared" si="41"/>
        <v>100</v>
      </c>
      <c r="N432" s="245">
        <f t="shared" si="40"/>
        <v>100</v>
      </c>
      <c r="O432" s="135">
        <v>100</v>
      </c>
      <c r="P432" s="135">
        <v>0</v>
      </c>
      <c r="Q432" s="135">
        <v>0</v>
      </c>
      <c r="R432" s="135">
        <v>0</v>
      </c>
      <c r="S432" s="135">
        <v>0</v>
      </c>
      <c r="T432" s="87"/>
      <c r="U432" s="102" t="s">
        <v>140</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116</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118</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109</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171</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172</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174</v>
      </c>
      <c r="L445" s="23"/>
      <c r="M445" s="23" t="s">
        <v>822</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176</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112</v>
      </c>
      <c r="D447" s="17"/>
      <c r="E447" s="17"/>
      <c r="F447" s="17"/>
      <c r="G447" s="23"/>
      <c r="H447" s="23"/>
      <c r="I447" s="23"/>
      <c r="J447" s="85" t="s">
        <v>113</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372</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132</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133</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134</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135</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219</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177</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220</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221</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178</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116</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117</v>
      </c>
      <c r="AE466" s="41" t="s">
        <v>118</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109</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179</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180</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1138</v>
      </c>
      <c r="K476" s="599"/>
      <c r="L476" s="100"/>
      <c r="M476" s="100"/>
      <c r="N476" s="100"/>
      <c r="O476" s="599"/>
      <c r="P476" s="100"/>
      <c r="Q476" s="100"/>
      <c r="R476" s="100"/>
      <c r="S476" s="22"/>
      <c r="T476" s="22"/>
      <c r="U476" s="133" t="s">
        <v>798</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154</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112</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374</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375</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376</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377</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378</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379</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380</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381</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382</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383</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116</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117</v>
      </c>
      <c r="W492" s="95"/>
      <c r="X492" s="95"/>
      <c r="Y492" s="95"/>
      <c r="Z492" s="95"/>
      <c r="AA492" s="95"/>
      <c r="AB492" s="95"/>
      <c r="AC492" s="95"/>
      <c r="AD492" s="95"/>
      <c r="AE492" s="41" t="s">
        <v>118</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185</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819</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187</v>
      </c>
      <c r="U501" s="22"/>
      <c r="V501" s="22" t="s">
        <v>186</v>
      </c>
      <c r="W501" s="22"/>
      <c r="X501" s="22"/>
      <c r="Y501" s="22"/>
      <c r="Z501" s="22"/>
      <c r="AA501" s="22"/>
      <c r="AB501" s="22"/>
      <c r="AC501" s="243" t="s">
        <v>878</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818</v>
      </c>
      <c r="K502" s="17"/>
      <c r="L502" s="22"/>
      <c r="M502" s="22"/>
      <c r="N502" s="22"/>
      <c r="O502" s="22"/>
      <c r="P502" s="22"/>
      <c r="Q502" s="22"/>
      <c r="R502" s="22"/>
      <c r="S502" s="22"/>
      <c r="T502" s="23" t="s">
        <v>188</v>
      </c>
      <c r="U502" s="22"/>
      <c r="V502" s="22" t="s">
        <v>821</v>
      </c>
      <c r="W502" s="22"/>
      <c r="X502" s="23" t="s">
        <v>189</v>
      </c>
      <c r="Y502" s="23"/>
      <c r="Z502" s="24"/>
      <c r="AA502" s="24"/>
      <c r="AB502" s="24"/>
      <c r="AC502" s="585" t="s">
        <v>801</v>
      </c>
      <c r="AD502" s="585" t="s">
        <v>879</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801</v>
      </c>
      <c r="I503" s="586" t="s">
        <v>154</v>
      </c>
      <c r="J503" s="586" t="s">
        <v>373</v>
      </c>
      <c r="K503" s="586" t="s">
        <v>57</v>
      </c>
      <c r="L503" s="586" t="s">
        <v>58</v>
      </c>
      <c r="M503" s="586" t="s">
        <v>59</v>
      </c>
      <c r="N503" s="586" t="s">
        <v>60</v>
      </c>
      <c r="O503" s="586" t="s">
        <v>872</v>
      </c>
      <c r="P503" s="586" t="s">
        <v>873</v>
      </c>
      <c r="Q503" s="586" t="s">
        <v>874</v>
      </c>
      <c r="R503" s="586" t="s">
        <v>1115</v>
      </c>
      <c r="S503" s="585"/>
      <c r="T503" s="585" t="s">
        <v>190</v>
      </c>
      <c r="U503" s="585"/>
      <c r="V503" s="585" t="s">
        <v>820</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810</v>
      </c>
      <c r="I504" s="104" t="s">
        <v>374</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375</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376</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377</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378</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379</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380</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381</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382</v>
      </c>
      <c r="J512" s="97">
        <v>0.7</v>
      </c>
      <c r="K512" s="97">
        <v>0.7</v>
      </c>
      <c r="L512" s="97">
        <v>0.7</v>
      </c>
      <c r="M512" s="97">
        <v>0.7</v>
      </c>
      <c r="N512" s="97">
        <v>0.7</v>
      </c>
      <c r="O512" s="97">
        <v>0.7</v>
      </c>
      <c r="P512" s="97">
        <v>0.7</v>
      </c>
      <c r="Q512" s="97">
        <v>0.7</v>
      </c>
      <c r="R512" s="97">
        <v>0.7</v>
      </c>
      <c r="S512" s="587"/>
      <c r="T512" s="97">
        <v>-0.1</v>
      </c>
      <c r="U512" s="92"/>
      <c r="V512" s="845">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383</v>
      </c>
      <c r="J513" s="844">
        <v>0.7</v>
      </c>
      <c r="K513" s="844">
        <v>0.7</v>
      </c>
      <c r="L513" s="844">
        <v>0.7</v>
      </c>
      <c r="M513" s="844">
        <v>0.7</v>
      </c>
      <c r="N513" s="844">
        <v>0.7</v>
      </c>
      <c r="O513" s="844">
        <v>0.7</v>
      </c>
      <c r="P513" s="844">
        <v>0.7</v>
      </c>
      <c r="Q513" s="844">
        <v>0.7</v>
      </c>
      <c r="R513" s="844">
        <v>0.7</v>
      </c>
      <c r="S513" s="587"/>
      <c r="T513" s="844">
        <v>-0.1</v>
      </c>
      <c r="U513" s="92"/>
      <c r="V513" s="844">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387</v>
      </c>
      <c r="I514" s="104" t="s">
        <v>374</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375</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376</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377</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378</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379</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380</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381</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382</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383</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782</v>
      </c>
      <c r="I524" s="104" t="s">
        <v>374</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375</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376</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377</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378</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379</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380</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381</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382</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383</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783</v>
      </c>
      <c r="I534" s="104" t="s">
        <v>374</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375</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376</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377</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378</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379</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380</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381</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382</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383</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784</v>
      </c>
      <c r="I544" s="104" t="s">
        <v>374</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375</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376</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377</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378</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379</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380</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381</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382</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383</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785</v>
      </c>
      <c r="I554" s="104" t="s">
        <v>374</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375</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376</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377</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378</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379</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380</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381</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382</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383</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786</v>
      </c>
      <c r="I564" s="104" t="s">
        <v>374</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375</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376</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377</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378</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379</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380</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381</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382</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383</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787</v>
      </c>
      <c r="I574" s="104" t="s">
        <v>374</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375</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376</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377</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378</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379</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380</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381</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382</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383</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788</v>
      </c>
      <c r="I584" s="104" t="s">
        <v>374</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375</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376</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377</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378</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379</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380</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381</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382</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383</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789</v>
      </c>
      <c r="I594" s="104" t="s">
        <v>374</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375</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376</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377</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378</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379</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380</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381</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382</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383</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116</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118</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109</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1004</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1007</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447</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154</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112</v>
      </c>
      <c r="D618" s="17"/>
      <c r="E618" s="17"/>
      <c r="F618" s="17"/>
      <c r="G618" s="23"/>
      <c r="H618" s="23"/>
      <c r="I618" s="23"/>
      <c r="J618" s="85" t="s">
        <v>113</v>
      </c>
      <c r="K618" s="85" t="s">
        <v>113</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1005</v>
      </c>
      <c r="J620" s="87"/>
      <c r="K620" s="87"/>
      <c r="L620" s="87" t="s">
        <v>1025</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1006</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116</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184</v>
      </c>
      <c r="S625" s="39"/>
      <c r="T625" s="94"/>
      <c r="U625" s="94"/>
      <c r="V625" s="95" t="s">
        <v>117</v>
      </c>
      <c r="W625" s="95"/>
      <c r="X625" s="95"/>
      <c r="Y625" s="95"/>
      <c r="Z625" s="95"/>
      <c r="AA625" s="95"/>
      <c r="AB625" s="95"/>
      <c r="AC625" s="95"/>
      <c r="AD625" s="95"/>
      <c r="AE625" s="41" t="s">
        <v>118</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109</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191</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192</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826</v>
      </c>
      <c r="O634" s="142"/>
      <c r="P634" s="46" t="s">
        <v>823</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825</v>
      </c>
      <c r="O635" s="17"/>
      <c r="P635" s="46" t="s">
        <v>824</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799</v>
      </c>
      <c r="O636" s="23"/>
      <c r="P636" s="23" t="s">
        <v>800</v>
      </c>
      <c r="Q636" s="22"/>
      <c r="R636" s="23"/>
      <c r="S636" s="100" t="s">
        <v>195</v>
      </c>
      <c r="T636" s="100"/>
      <c r="U636" s="23"/>
      <c r="V636" s="24" t="s">
        <v>189</v>
      </c>
      <c r="W636" s="24"/>
      <c r="X636" s="24"/>
      <c r="Y636" s="24"/>
      <c r="Z636" s="24"/>
      <c r="AA636" s="24"/>
      <c r="AB636" s="24"/>
      <c r="AC636" s="243" t="s">
        <v>878</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795</v>
      </c>
      <c r="I637" s="23" t="s">
        <v>154</v>
      </c>
      <c r="J637" s="23" t="s">
        <v>196</v>
      </c>
      <c r="K637" s="23" t="s">
        <v>197</v>
      </c>
      <c r="L637" s="23" t="s">
        <v>199</v>
      </c>
      <c r="M637" s="23"/>
      <c r="N637" s="23" t="s">
        <v>198</v>
      </c>
      <c r="O637" s="23"/>
      <c r="P637" s="23" t="s">
        <v>198</v>
      </c>
      <c r="Q637" s="22"/>
      <c r="R637" s="23"/>
      <c r="S637" s="23" t="s">
        <v>201</v>
      </c>
      <c r="T637" s="23" t="s">
        <v>200</v>
      </c>
      <c r="U637" s="23"/>
      <c r="V637" s="24"/>
      <c r="W637" s="24"/>
      <c r="X637" s="24"/>
      <c r="Y637" s="24"/>
      <c r="Z637" s="24"/>
      <c r="AA637" s="24"/>
      <c r="AB637" s="24"/>
      <c r="AC637" s="24" t="s">
        <v>801</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112</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810</v>
      </c>
      <c r="I640" s="102" t="s">
        <v>374</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375</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376</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377</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378</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379</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380</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381</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382</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383</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387</v>
      </c>
      <c r="I650" s="102" t="s">
        <v>374</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375</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376</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377</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378</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379</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380</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381</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382</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383</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782</v>
      </c>
      <c r="I660" s="102" t="s">
        <v>374</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375</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376</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377</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378</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379</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380</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381</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382</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383</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783</v>
      </c>
      <c r="I670" s="102" t="s">
        <v>374</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375</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376</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377</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378</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379</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380</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381</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382</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383</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784</v>
      </c>
      <c r="I680" s="102" t="s">
        <v>374</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375</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376</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377</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378</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379</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380</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381</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382</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383</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785</v>
      </c>
      <c r="I690" s="102" t="s">
        <v>374</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375</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376</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377</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378</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379</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380</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381</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382</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383</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786</v>
      </c>
      <c r="I700" s="102" t="s">
        <v>374</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375</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376</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377</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378</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379</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380</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381</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382</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383</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787</v>
      </c>
      <c r="I710" s="102" t="s">
        <v>374</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375</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376</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377</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378</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379</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380</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381</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382</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383</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788</v>
      </c>
      <c r="I720" s="102" t="s">
        <v>374</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375</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376</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377</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378</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379</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380</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381</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382</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383</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789</v>
      </c>
      <c r="I730" s="102" t="s">
        <v>374</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375</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376</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377</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378</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379</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380</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381</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382</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383</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116</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117</v>
      </c>
      <c r="W744" s="95"/>
      <c r="X744" s="95"/>
      <c r="Y744" s="95"/>
      <c r="Z744" s="95"/>
      <c r="AA744" s="95"/>
      <c r="AB744" s="95"/>
      <c r="AC744" s="95"/>
      <c r="AD744" s="95"/>
      <c r="AE744" s="41" t="s">
        <v>118</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109</v>
      </c>
      <c r="AE748" s="11"/>
      <c r="AF748" s="8"/>
    </row>
    <row r="749" spans="1:62" ht="13.4" customHeight="1" outlineLevel="1" collapsed="1" x14ac:dyDescent="0.35">
      <c r="A749" s="6"/>
      <c r="B749" s="96"/>
      <c r="C749" s="12"/>
      <c r="D749" s="12">
        <v>0</v>
      </c>
      <c r="E749" s="12" t="s">
        <v>1</v>
      </c>
      <c r="F749" s="70"/>
      <c r="G749" s="71" t="s">
        <v>202</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203</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204</v>
      </c>
      <c r="H756" s="133"/>
      <c r="I756" s="133"/>
      <c r="J756" s="133"/>
      <c r="K756" s="133"/>
      <c r="L756" s="133"/>
      <c r="M756" s="133" t="s">
        <v>205</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112</v>
      </c>
      <c r="D757" s="17"/>
      <c r="E757" s="17"/>
      <c r="F757" s="17"/>
      <c r="G757" s="17"/>
      <c r="H757" s="17"/>
      <c r="I757" s="23"/>
      <c r="J757" s="147"/>
      <c r="K757" s="147"/>
      <c r="L757" s="111" t="s">
        <v>113</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361</v>
      </c>
      <c r="M759" s="104" t="s">
        <v>373</v>
      </c>
      <c r="N759" s="104" t="s">
        <v>57</v>
      </c>
      <c r="O759" s="104" t="s">
        <v>58</v>
      </c>
      <c r="P759" s="104" t="s">
        <v>59</v>
      </c>
      <c r="Q759" s="104" t="s">
        <v>60</v>
      </c>
      <c r="R759" s="104" t="s">
        <v>872</v>
      </c>
      <c r="S759" s="104" t="s">
        <v>873</v>
      </c>
      <c r="T759" s="104" t="s">
        <v>874</v>
      </c>
      <c r="U759" s="104" t="s">
        <v>1115</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810</v>
      </c>
      <c r="L760" s="102" t="s">
        <v>372</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132</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133</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134</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135</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136</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137</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138</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139</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140</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387</v>
      </c>
      <c r="L770" s="102" t="s">
        <v>372</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132</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133</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134</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135</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136</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137</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138</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139</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140</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782</v>
      </c>
      <c r="L780" s="102" t="s">
        <v>372</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132</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133</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134</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135</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136</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137</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138</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139</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140</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783</v>
      </c>
      <c r="L790" s="102" t="s">
        <v>372</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132</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133</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134</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135</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136</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137</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138</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139</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140</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784</v>
      </c>
      <c r="L800" s="102" t="s">
        <v>372</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132</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133</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134</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135</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136</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137</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138</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139</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140</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785</v>
      </c>
      <c r="L810" s="102" t="s">
        <v>372</v>
      </c>
      <c r="M810" s="728">
        <v>0</v>
      </c>
      <c r="N810" s="728">
        <v>0</v>
      </c>
      <c r="O810" s="728">
        <v>0</v>
      </c>
      <c r="P810" s="728">
        <v>0</v>
      </c>
      <c r="Q810" s="728">
        <v>0</v>
      </c>
      <c r="R810" s="728">
        <v>0</v>
      </c>
      <c r="S810" s="728">
        <v>0</v>
      </c>
      <c r="T810" s="728">
        <v>0</v>
      </c>
      <c r="U810" s="728">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132</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133</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134</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135</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136</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137</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138</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139</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140</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786</v>
      </c>
      <c r="L820" s="102" t="s">
        <v>372</v>
      </c>
      <c r="M820" s="728">
        <v>0</v>
      </c>
      <c r="N820" s="728">
        <v>0</v>
      </c>
      <c r="O820" s="728">
        <v>0</v>
      </c>
      <c r="P820" s="728">
        <v>0</v>
      </c>
      <c r="Q820" s="728">
        <v>0</v>
      </c>
      <c r="R820" s="728">
        <v>0</v>
      </c>
      <c r="S820" s="728">
        <v>0</v>
      </c>
      <c r="T820" s="728">
        <v>0</v>
      </c>
      <c r="U820" s="728">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132</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133</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134</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135</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136</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137</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138</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139</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140</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787</v>
      </c>
      <c r="L830" s="102" t="s">
        <v>372</v>
      </c>
      <c r="M830" s="728">
        <v>0</v>
      </c>
      <c r="N830" s="728">
        <v>0</v>
      </c>
      <c r="O830" s="728">
        <v>0</v>
      </c>
      <c r="P830" s="728">
        <v>0</v>
      </c>
      <c r="Q830" s="728">
        <v>0</v>
      </c>
      <c r="R830" s="728">
        <v>0</v>
      </c>
      <c r="S830" s="728">
        <v>0</v>
      </c>
      <c r="T830" s="728">
        <v>0</v>
      </c>
      <c r="U830" s="728">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132</v>
      </c>
      <c r="M831" s="728">
        <v>0</v>
      </c>
      <c r="N831" s="728">
        <v>0</v>
      </c>
      <c r="O831" s="728">
        <v>0</v>
      </c>
      <c r="P831" s="728">
        <v>0</v>
      </c>
      <c r="Q831" s="728">
        <v>0</v>
      </c>
      <c r="R831" s="728">
        <v>0</v>
      </c>
      <c r="S831" s="728">
        <v>0</v>
      </c>
      <c r="T831" s="728">
        <v>0</v>
      </c>
      <c r="U831" s="728">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133</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134</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135</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136</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137</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138</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139</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140</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788</v>
      </c>
      <c r="L840" s="102" t="s">
        <v>372</v>
      </c>
      <c r="M840" s="728">
        <v>0</v>
      </c>
      <c r="N840" s="728">
        <v>0</v>
      </c>
      <c r="O840" s="728">
        <v>0</v>
      </c>
      <c r="P840" s="728">
        <v>0</v>
      </c>
      <c r="Q840" s="728">
        <v>0</v>
      </c>
      <c r="R840" s="728">
        <v>0</v>
      </c>
      <c r="S840" s="728">
        <v>0</v>
      </c>
      <c r="T840" s="728">
        <v>0</v>
      </c>
      <c r="U840" s="728">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132</v>
      </c>
      <c r="M841" s="728">
        <v>0</v>
      </c>
      <c r="N841" s="728">
        <v>0</v>
      </c>
      <c r="O841" s="728">
        <v>0</v>
      </c>
      <c r="P841" s="728">
        <v>0</v>
      </c>
      <c r="Q841" s="728">
        <v>0</v>
      </c>
      <c r="R841" s="728">
        <v>0</v>
      </c>
      <c r="S841" s="728">
        <v>0</v>
      </c>
      <c r="T841" s="728">
        <v>0</v>
      </c>
      <c r="U841" s="728">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133</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134</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135</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136</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137</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138</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139</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140</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789</v>
      </c>
      <c r="L850" s="102" t="s">
        <v>372</v>
      </c>
      <c r="M850" s="728">
        <v>0</v>
      </c>
      <c r="N850" s="728">
        <v>0</v>
      </c>
      <c r="O850" s="728">
        <v>0</v>
      </c>
      <c r="P850" s="728">
        <v>0</v>
      </c>
      <c r="Q850" s="728">
        <v>0</v>
      </c>
      <c r="R850" s="728">
        <v>0</v>
      </c>
      <c r="S850" s="728">
        <v>0</v>
      </c>
      <c r="T850" s="728">
        <v>0</v>
      </c>
      <c r="U850" s="728">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132</v>
      </c>
      <c r="M851" s="728">
        <v>0</v>
      </c>
      <c r="N851" s="728">
        <v>0</v>
      </c>
      <c r="O851" s="728">
        <v>0</v>
      </c>
      <c r="P851" s="728">
        <v>0</v>
      </c>
      <c r="Q851" s="728">
        <v>0</v>
      </c>
      <c r="R851" s="728">
        <v>0</v>
      </c>
      <c r="S851" s="728">
        <v>0</v>
      </c>
      <c r="T851" s="728">
        <v>0</v>
      </c>
      <c r="U851" s="728">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133</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134</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135</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136</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137</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138</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139</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140</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116</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116</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117</v>
      </c>
      <c r="AE864" s="41" t="s">
        <v>118</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206</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207</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209</v>
      </c>
      <c r="J874" s="17"/>
      <c r="K874" s="22"/>
      <c r="L874" s="22"/>
      <c r="M874" s="22"/>
      <c r="N874" s="22"/>
      <c r="O874" s="22"/>
      <c r="P874" s="22"/>
      <c r="Q874" s="22"/>
      <c r="R874" s="22"/>
      <c r="S874" s="22"/>
      <c r="T874" s="23" t="s">
        <v>210</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208</v>
      </c>
      <c r="H875" s="17"/>
      <c r="I875" s="23" t="s">
        <v>211</v>
      </c>
      <c r="J875" s="23"/>
      <c r="K875" s="23"/>
      <c r="L875" s="23"/>
      <c r="M875" s="23"/>
      <c r="N875" s="23"/>
      <c r="O875" s="23"/>
      <c r="P875" s="23"/>
      <c r="Q875" s="23"/>
      <c r="R875" s="23"/>
      <c r="S875" s="22"/>
      <c r="T875" s="23" t="s">
        <v>212</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113</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374</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375</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376</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377</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378</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379</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380</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381</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382</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383</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116</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118</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883</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213</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208</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214</v>
      </c>
      <c r="K904" s="23" t="s">
        <v>373</v>
      </c>
      <c r="L904" s="23" t="s">
        <v>57</v>
      </c>
      <c r="M904" s="23" t="s">
        <v>58</v>
      </c>
      <c r="N904" s="23" t="s">
        <v>59</v>
      </c>
      <c r="O904" s="23" t="s">
        <v>60</v>
      </c>
      <c r="P904" s="23" t="s">
        <v>872</v>
      </c>
      <c r="Q904" s="23" t="s">
        <v>873</v>
      </c>
      <c r="R904" s="23" t="s">
        <v>874</v>
      </c>
      <c r="S904" s="23" t="s">
        <v>1115</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810</v>
      </c>
      <c r="J905" s="149" t="s">
        <v>374</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375</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376</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377</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378</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379</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380</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381</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382</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383</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387</v>
      </c>
      <c r="J915" s="102" t="s">
        <v>372</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132</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133</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134</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135</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136</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137</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138</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139</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140</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782</v>
      </c>
      <c r="J925" s="102" t="s">
        <v>372</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132</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133</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134</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135</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136</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137</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138</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139</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140</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783</v>
      </c>
      <c r="J935" s="102" t="s">
        <v>372</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132</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133</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134</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135</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136</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137</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138</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139</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140</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784</v>
      </c>
      <c r="J945" s="102" t="s">
        <v>372</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132</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133</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134</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135</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136</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137</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138</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139</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140</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785</v>
      </c>
      <c r="J955" s="102" t="s">
        <v>372</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132</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133</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134</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135</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136</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137</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138</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139</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140</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786</v>
      </c>
      <c r="J965" s="102" t="s">
        <v>372</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132</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133</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134</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135</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136</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137</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138</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139</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140</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787</v>
      </c>
      <c r="J975" s="102" t="s">
        <v>372</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132</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133</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134</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135</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136</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137</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138</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139</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140</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788</v>
      </c>
      <c r="J985" s="102" t="s">
        <v>372</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132</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133</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134</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135</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136</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137</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138</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139</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140</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789</v>
      </c>
      <c r="J995" s="102" t="s">
        <v>372</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132</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133</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134</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135</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136</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137</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138</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139</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140</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116</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118</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109</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736</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740</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930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738</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737</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901</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215</v>
      </c>
      <c r="M1020" s="100" t="s">
        <v>351</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154</v>
      </c>
      <c r="L1021" s="116" t="s">
        <v>216</v>
      </c>
      <c r="M1021" s="479" t="s">
        <v>194</v>
      </c>
      <c r="N1021" s="479" t="s">
        <v>363</v>
      </c>
      <c r="O1021" s="479" t="s">
        <v>362</v>
      </c>
      <c r="P1021" s="479" t="s">
        <v>193</v>
      </c>
      <c r="Q1021" s="23" t="s">
        <v>735</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374</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375</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376</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377</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378</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379</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380</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381</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382</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383</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902</v>
      </c>
      <c r="H1033" s="86"/>
      <c r="I1033" s="86"/>
      <c r="J1033" s="86"/>
      <c r="K1033" s="86"/>
      <c r="L1033" s="229">
        <v>6.5</v>
      </c>
      <c r="M1033" s="86" t="s">
        <v>741</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116</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117</v>
      </c>
      <c r="AE1036" s="41" t="s">
        <v>118</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2" zoomScaleNormal="82" workbookViewId="0">
      <pane xSplit="10" ySplit="23" topLeftCell="R689" activePane="bottomRight" state="frozen"/>
      <selection pane="topRight" activeCell="K1" sqref="K1"/>
      <selection pane="bottomLeft" activeCell="A24" sqref="A24"/>
      <selection pane="bottomRight" activeCell="AI751" sqref="AI75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390</v>
      </c>
      <c r="F6" s="326">
        <v>2</v>
      </c>
      <c r="G6" s="264"/>
      <c r="H6" s="637" t="s">
        <v>391</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392</v>
      </c>
      <c r="F7" s="332">
        <v>1</v>
      </c>
      <c r="G7" s="268"/>
      <c r="H7" s="269" t="s">
        <v>393</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396</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399</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400</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401</v>
      </c>
      <c r="I11" s="488">
        <v>44910.676767824101</v>
      </c>
      <c r="J11" s="887" t="s">
        <v>1175</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402</v>
      </c>
      <c r="I12" s="376">
        <v>45081.513448032398</v>
      </c>
      <c r="J12" s="890" t="s">
        <v>1178</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403</v>
      </c>
      <c r="AR13" s="262"/>
      <c r="AS13" s="250"/>
      <c r="AT13" s="250"/>
      <c r="AU13" s="250"/>
    </row>
    <row r="14" spans="1:47" ht="5.15" hidden="1" customHeight="1" outlineLevel="3" x14ac:dyDescent="0.35">
      <c r="A14" s="250"/>
      <c r="B14" s="259"/>
      <c r="C14" s="252">
        <f>INT($C$6)+3.005</f>
        <v>4.0049999999999999</v>
      </c>
      <c r="D14" s="275" t="s">
        <v>399</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404</v>
      </c>
      <c r="I15" s="282" t="s">
        <v>405</v>
      </c>
      <c r="J15" s="283">
        <v>15</v>
      </c>
      <c r="K15" s="282" t="s">
        <v>406</v>
      </c>
      <c r="L15" s="283">
        <v>8.43</v>
      </c>
      <c r="M15" s="280" t="s">
        <v>407</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408</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409</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410</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411</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403</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118</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390</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392</v>
      </c>
      <c r="F30" s="332">
        <v>1</v>
      </c>
      <c r="G30" s="268"/>
      <c r="H30" s="269" t="s">
        <v>412</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396</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397</v>
      </c>
      <c r="C38" s="252">
        <f>INT(MAX($C$40:$C$169))+1</f>
        <v>5</v>
      </c>
      <c r="D38" s="275" t="s">
        <v>398</v>
      </c>
      <c r="E38" s="332"/>
      <c r="F38" s="332"/>
      <c r="G38" s="275"/>
      <c r="AQ38" s="275"/>
      <c r="AR38" s="262"/>
      <c r="AS38" s="250"/>
      <c r="AT38" s="250"/>
      <c r="AU38" s="250"/>
    </row>
    <row r="39" spans="1:47" outlineLevel="1" x14ac:dyDescent="0.35">
      <c r="A39" s="250"/>
      <c r="B39" s="259"/>
      <c r="C39" s="252">
        <f>INT($C$29)+1</f>
        <v>2</v>
      </c>
      <c r="D39" s="275"/>
      <c r="E39" s="332"/>
      <c r="F39" s="332"/>
      <c r="G39" s="275"/>
      <c r="H39" s="292" t="s">
        <v>413</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399</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414</v>
      </c>
      <c r="I41" s="296"/>
      <c r="J41" s="297">
        <v>4</v>
      </c>
      <c r="K41" s="280"/>
      <c r="L41" s="280" t="s">
        <v>881</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415</v>
      </c>
      <c r="I42" s="296"/>
      <c r="J42" s="297">
        <v>0</v>
      </c>
      <c r="K42" s="280"/>
      <c r="L42" s="280" t="s">
        <v>416</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417</v>
      </c>
      <c r="I43" s="296" t="s">
        <v>418</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419</v>
      </c>
      <c r="I44" s="296" t="s">
        <v>418</v>
      </c>
      <c r="J44" s="297">
        <v>5</v>
      </c>
      <c r="K44" s="280"/>
      <c r="L44" s="280" t="s">
        <v>420</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421</v>
      </c>
      <c r="I45" s="296"/>
      <c r="J45" s="297">
        <v>0</v>
      </c>
      <c r="K45" s="280"/>
      <c r="L45" s="280" t="s">
        <v>422</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423</v>
      </c>
      <c r="I46" s="299" t="s">
        <v>424</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425</v>
      </c>
      <c r="I47" s="296"/>
      <c r="J47" s="297">
        <v>1</v>
      </c>
      <c r="K47" s="280"/>
      <c r="L47" s="280" t="s">
        <v>426</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427</v>
      </c>
      <c r="I48" s="296" t="s">
        <v>428</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429</v>
      </c>
      <c r="I49" s="280"/>
      <c r="J49" s="283">
        <v>35</v>
      </c>
      <c r="K49" s="280"/>
      <c r="L49" s="280" t="s">
        <v>949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430</v>
      </c>
      <c r="I50" s="296" t="s">
        <v>424</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1117</v>
      </c>
      <c r="I51" s="842" t="s">
        <v>1118</v>
      </c>
      <c r="J51" s="318">
        <v>0</v>
      </c>
      <c r="K51" s="280"/>
      <c r="L51" s="280" t="s">
        <v>1119</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431</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432</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433</v>
      </c>
      <c r="J55" s="303"/>
      <c r="K55" s="303" t="s">
        <v>434</v>
      </c>
      <c r="L55" s="303"/>
      <c r="M55" s="303" t="s">
        <v>435</v>
      </c>
      <c r="N55" s="303"/>
      <c r="O55" s="303" t="s">
        <v>436</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437</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437</v>
      </c>
      <c r="I57" s="721">
        <f t="shared" ref="I57:P57" si="0">MIN(363,INT((I56 - DATE(YEAR(I56),1,1))))+364*(YEAR(I56)-i_startyear)</f>
        <v>0</v>
      </c>
      <c r="J57" s="721">
        <f t="shared" si="0"/>
        <v>0</v>
      </c>
      <c r="K57" s="721">
        <f t="shared" si="0"/>
        <v>0</v>
      </c>
      <c r="L57" s="721">
        <f t="shared" si="0"/>
        <v>0</v>
      </c>
      <c r="M57" s="721">
        <f t="shared" si="0"/>
        <v>0</v>
      </c>
      <c r="N57" s="721">
        <f t="shared" si="0"/>
        <v>0</v>
      </c>
      <c r="O57" s="721">
        <f t="shared" si="0"/>
        <v>0</v>
      </c>
      <c r="P57" s="721">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403</v>
      </c>
      <c r="AR58" s="262"/>
      <c r="AS58" s="250"/>
      <c r="AT58" s="250"/>
      <c r="AU58" s="250"/>
    </row>
    <row r="59" spans="1:47" outlineLevel="1" x14ac:dyDescent="0.35">
      <c r="A59" s="250"/>
      <c r="B59" s="259"/>
      <c r="C59" s="252">
        <f>INT($C$29)+1</f>
        <v>2</v>
      </c>
      <c r="D59" s="275"/>
      <c r="E59" s="332"/>
      <c r="F59" s="332"/>
      <c r="G59" s="275"/>
      <c r="H59" s="292" t="s">
        <v>438</v>
      </c>
      <c r="I59" s="293"/>
      <c r="J59" s="294"/>
      <c r="K59" s="306" t="s">
        <v>439</v>
      </c>
      <c r="L59" s="306" t="s">
        <v>440</v>
      </c>
      <c r="M59" s="307"/>
      <c r="N59" s="308"/>
      <c r="O59" s="265" t="s">
        <v>441</v>
      </c>
      <c r="P59" s="265"/>
      <c r="Q59" s="265" t="s">
        <v>442</v>
      </c>
      <c r="R59" s="265"/>
      <c r="S59" s="309" t="s">
        <v>22</v>
      </c>
      <c r="T59" s="294"/>
      <c r="U59" s="644" t="s">
        <v>443</v>
      </c>
      <c r="V59" s="265" t="s">
        <v>953</v>
      </c>
      <c r="W59" s="294"/>
      <c r="X59" s="308" t="s">
        <v>445</v>
      </c>
      <c r="Y59" s="310" t="s">
        <v>444</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446</v>
      </c>
      <c r="I60" s="309" t="s">
        <v>447</v>
      </c>
      <c r="J60" s="308"/>
      <c r="K60" s="306"/>
      <c r="L60" s="306" t="s">
        <v>448</v>
      </c>
      <c r="M60" s="307"/>
      <c r="N60" s="308"/>
      <c r="O60" s="309" t="s">
        <v>450</v>
      </c>
      <c r="P60" s="309" t="s">
        <v>451</v>
      </c>
      <c r="Q60" s="309" t="s">
        <v>450</v>
      </c>
      <c r="R60" s="309" t="s">
        <v>451</v>
      </c>
      <c r="S60" s="309" t="s">
        <v>449</v>
      </c>
      <c r="T60" s="308" t="s">
        <v>452</v>
      </c>
      <c r="U60" s="308" t="s">
        <v>453</v>
      </c>
      <c r="V60" s="309" t="s">
        <v>954</v>
      </c>
      <c r="W60" s="308"/>
      <c r="X60" s="308" t="s">
        <v>454</v>
      </c>
      <c r="Y60" s="581" t="s">
        <v>433</v>
      </c>
      <c r="Z60" s="581"/>
      <c r="AA60" s="581"/>
      <c r="AB60" s="581" t="s">
        <v>434</v>
      </c>
      <c r="AC60" s="581"/>
      <c r="AD60" s="581"/>
      <c r="AE60" s="581" t="s">
        <v>436</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399</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734</v>
      </c>
      <c r="Y62" s="280"/>
      <c r="Z62" s="280"/>
      <c r="AA62" s="280"/>
      <c r="AB62" s="280"/>
      <c r="AC62" s="280"/>
      <c r="AD62" s="280"/>
      <c r="AE62" s="280"/>
      <c r="AF62" s="280"/>
      <c r="AG62" s="280"/>
      <c r="AH62" s="280" t="s">
        <v>1030</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733</v>
      </c>
      <c r="Z63" s="302"/>
      <c r="AA63" s="302"/>
      <c r="AB63" s="302"/>
      <c r="AC63" s="302"/>
      <c r="AD63" s="474"/>
      <c r="AE63" s="367"/>
      <c r="AF63" s="280"/>
      <c r="AG63" s="280"/>
      <c r="AH63" s="296"/>
      <c r="AI63" s="302" t="s">
        <v>1139</v>
      </c>
      <c r="AJ63" s="302"/>
      <c r="AK63" s="296"/>
      <c r="AL63" s="296"/>
      <c r="AM63" s="296"/>
      <c r="AN63" s="302" t="s">
        <v>1140</v>
      </c>
      <c r="AO63" s="302"/>
      <c r="AP63" s="302"/>
      <c r="AQ63" s="275"/>
      <c r="AR63" s="262"/>
      <c r="AS63" s="250"/>
      <c r="AT63" s="250"/>
      <c r="AU63" s="250"/>
    </row>
    <row r="64" spans="1:47" ht="45" customHeight="1" outlineLevel="2" x14ac:dyDescent="0.35">
      <c r="A64" s="250"/>
      <c r="B64" s="259"/>
      <c r="C64" s="252">
        <f>INT($C$29)+2</f>
        <v>3</v>
      </c>
      <c r="D64" s="275"/>
      <c r="E64" s="848" t="s">
        <v>1150</v>
      </c>
      <c r="F64" s="848" t="s">
        <v>1151</v>
      </c>
      <c r="G64" s="275"/>
      <c r="H64" s="280"/>
      <c r="I64" s="296" t="s">
        <v>447</v>
      </c>
      <c r="J64" s="296" t="s">
        <v>154</v>
      </c>
      <c r="K64" s="296" t="s">
        <v>153</v>
      </c>
      <c r="L64" s="296" t="s">
        <v>440</v>
      </c>
      <c r="M64" s="280"/>
      <c r="N64" s="526" t="s">
        <v>814</v>
      </c>
      <c r="O64" s="674" t="s">
        <v>813</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7" t="s">
        <v>1141</v>
      </c>
      <c r="AI64" s="296" t="s">
        <v>1142</v>
      </c>
      <c r="AJ64" s="296" t="s">
        <v>1143</v>
      </c>
      <c r="AK64" s="526" t="s">
        <v>1144</v>
      </c>
      <c r="AL64" s="526" t="s">
        <v>1145</v>
      </c>
      <c r="AM64" s="526" t="s">
        <v>1146</v>
      </c>
      <c r="AN64" s="526" t="s">
        <v>1147</v>
      </c>
      <c r="AO64" s="526" t="s">
        <v>1148</v>
      </c>
      <c r="AP64" s="526" t="s">
        <v>1149</v>
      </c>
      <c r="AQ64" s="275"/>
      <c r="AR64" s="262"/>
      <c r="AS64" s="250"/>
      <c r="AT64" s="250"/>
      <c r="AU64" s="250"/>
    </row>
    <row r="65" spans="1:47" outlineLevel="2" x14ac:dyDescent="0.35">
      <c r="A65" s="250"/>
      <c r="B65" s="259"/>
      <c r="C65" s="252">
        <f>INT($C$29)+2</f>
        <v>3</v>
      </c>
      <c r="D65" s="275"/>
      <c r="E65" s="332">
        <v>-1</v>
      </c>
      <c r="F65" s="849">
        <f>$K65+364*($K65&lt;$AN65)</f>
        <v>43549</v>
      </c>
      <c r="G65" s="275"/>
      <c r="H65" s="296"/>
      <c r="I65" s="296" t="s">
        <v>810</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1">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9">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1">
        <f>INDEX(Periods!$F$21:$O$31,INDEX(Annual!EndGS,1,$E66+2)+1,$E66+2)</f>
        <v>43886</v>
      </c>
      <c r="AQ66" s="275"/>
      <c r="AR66" s="262"/>
      <c r="AS66" s="250"/>
      <c r="AT66" s="250"/>
      <c r="AU66" s="250"/>
    </row>
    <row r="67" spans="1:47" outlineLevel="2" x14ac:dyDescent="0.35">
      <c r="A67" s="250"/>
      <c r="B67" s="259"/>
      <c r="C67" s="252">
        <f t="shared" si="3"/>
        <v>3</v>
      </c>
      <c r="D67" s="275"/>
      <c r="E67" s="332">
        <v>-1</v>
      </c>
      <c r="F67" s="849">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1">
        <f>INDEX(Periods!$F$21:$O$31,INDEX(Annual!EndGS,1,$E67+2)+1,$E67+2)</f>
        <v>43886</v>
      </c>
      <c r="AQ67" s="275"/>
      <c r="AR67" s="262"/>
      <c r="AS67" s="250"/>
      <c r="AT67" s="250"/>
      <c r="AU67" s="250"/>
    </row>
    <row r="68" spans="1:47" outlineLevel="2" x14ac:dyDescent="0.35">
      <c r="A68" s="250"/>
      <c r="B68" s="259"/>
      <c r="C68" s="252">
        <f t="shared" si="3"/>
        <v>3</v>
      </c>
      <c r="D68" s="275"/>
      <c r="E68" s="332">
        <v>-1</v>
      </c>
      <c r="F68" s="849">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1">
        <f>INDEX(Periods!$F$21:$O$31,INDEX(Annual!EndGS,1,$E68+2)+1,$E68+2)</f>
        <v>43886</v>
      </c>
      <c r="AQ68" s="275"/>
      <c r="AR68" s="262"/>
      <c r="AS68" s="250"/>
      <c r="AT68" s="250"/>
      <c r="AU68" s="250"/>
    </row>
    <row r="69" spans="1:47" outlineLevel="2" x14ac:dyDescent="0.35">
      <c r="A69" s="250"/>
      <c r="B69" s="259"/>
      <c r="C69" s="252">
        <f t="shared" si="3"/>
        <v>3</v>
      </c>
      <c r="D69" s="275"/>
      <c r="E69" s="332">
        <v>-1</v>
      </c>
      <c r="F69" s="849">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1">
        <f>INDEX(Periods!$F$21:$O$31,INDEX(Annual!EndGS,1,$E69+2)+1,$E69+2)</f>
        <v>43886</v>
      </c>
      <c r="AQ69" s="275"/>
      <c r="AR69" s="262"/>
      <c r="AS69" s="250"/>
      <c r="AT69" s="250"/>
      <c r="AU69" s="250"/>
    </row>
    <row r="70" spans="1:47" outlineLevel="2" x14ac:dyDescent="0.35">
      <c r="A70" s="250"/>
      <c r="B70" s="259"/>
      <c r="C70" s="252">
        <f t="shared" si="3"/>
        <v>3</v>
      </c>
      <c r="D70" s="275"/>
      <c r="E70" s="332">
        <v>-1</v>
      </c>
      <c r="F70" s="849">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1">
        <f>INDEX(Periods!$F$21:$O$31,INDEX(Annual!EndGS,1,$E70+2)+1,$E70+2)</f>
        <v>43886</v>
      </c>
      <c r="AQ70" s="275"/>
      <c r="AR70" s="262"/>
      <c r="AS70" s="250"/>
      <c r="AT70" s="250"/>
      <c r="AU70" s="250"/>
    </row>
    <row r="71" spans="1:47" outlineLevel="2" x14ac:dyDescent="0.35">
      <c r="A71" s="250"/>
      <c r="B71" s="259"/>
      <c r="C71" s="252">
        <f t="shared" si="3"/>
        <v>3</v>
      </c>
      <c r="D71" s="275"/>
      <c r="E71" s="332">
        <v>-1</v>
      </c>
      <c r="F71" s="849">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1">
        <f>INDEX(Periods!$F$21:$O$31,INDEX(Annual!EndGS,1,$E71+2)+1,$E71+2)</f>
        <v>43886</v>
      </c>
      <c r="AQ71" s="275"/>
      <c r="AR71" s="262"/>
      <c r="AS71" s="250"/>
      <c r="AT71" s="250"/>
      <c r="AU71" s="250"/>
    </row>
    <row r="72" spans="1:47" outlineLevel="2" x14ac:dyDescent="0.35">
      <c r="A72" s="250"/>
      <c r="B72" s="259"/>
      <c r="C72" s="252">
        <f t="shared" si="3"/>
        <v>3</v>
      </c>
      <c r="D72" s="275"/>
      <c r="E72" s="332">
        <v>-1</v>
      </c>
      <c r="F72" s="849">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1">
        <f>INDEX(Periods!$F$21:$O$31,INDEX(Annual!EndGS,1,$E72+2)+1,$E72+2)</f>
        <v>43886</v>
      </c>
      <c r="AQ72" s="275"/>
      <c r="AR72" s="262"/>
      <c r="AS72" s="250"/>
      <c r="AT72" s="250"/>
      <c r="AU72" s="250"/>
    </row>
    <row r="73" spans="1:47" outlineLevel="2" x14ac:dyDescent="0.35">
      <c r="A73" s="250"/>
      <c r="B73" s="259"/>
      <c r="C73" s="252">
        <f t="shared" si="3"/>
        <v>3</v>
      </c>
      <c r="D73" s="275"/>
      <c r="E73" s="332">
        <v>-1</v>
      </c>
      <c r="F73" s="849">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1">
        <f>INDEX(Periods!$F$21:$O$31,INDEX(Annual!EndGS,1,$E73+2)+1,$E73+2)</f>
        <v>43886</v>
      </c>
      <c r="AQ73" s="275"/>
      <c r="AR73" s="262"/>
      <c r="AS73" s="250"/>
      <c r="AT73" s="250"/>
      <c r="AU73" s="250"/>
    </row>
    <row r="74" spans="1:47" outlineLevel="2" x14ac:dyDescent="0.35">
      <c r="A74" s="250"/>
      <c r="B74" s="259"/>
      <c r="C74" s="252">
        <f t="shared" si="3"/>
        <v>3</v>
      </c>
      <c r="D74" s="275"/>
      <c r="E74" s="332">
        <v>-1</v>
      </c>
      <c r="F74" s="849">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1">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9">
        <f t="shared" si="4"/>
        <v>43572</v>
      </c>
      <c r="G75" s="275"/>
      <c r="H75" s="296"/>
      <c r="I75" s="514" t="s">
        <v>754</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50">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9">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50">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9">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50">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9">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50">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9">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50">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9">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50">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9">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50">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9">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50">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9">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50">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9">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50">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9">
        <f t="shared" si="4"/>
        <v>43572</v>
      </c>
      <c r="G85" s="275"/>
      <c r="H85" s="296"/>
      <c r="I85" s="514" t="s">
        <v>746</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50">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9">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50">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9">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50">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9">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50">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9">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50">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9">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50">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9">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50">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9">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50">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9">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50">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9">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50">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9">
        <f t="shared" si="4"/>
        <v>43572</v>
      </c>
      <c r="G95" s="275"/>
      <c r="H95" s="296"/>
      <c r="I95" s="514" t="s">
        <v>747</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50">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9">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50">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9">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50">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9">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50">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9">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50">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9">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50">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9">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50">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9">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50">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9">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50">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9">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50">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9">
        <f t="shared" si="4"/>
        <v>43572</v>
      </c>
      <c r="G105" s="275"/>
      <c r="H105" s="296"/>
      <c r="I105" s="514" t="s">
        <v>748</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50">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9">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50">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9">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50">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9">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50">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9">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50">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9">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50">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9">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50">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9">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50">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9">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50">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9">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50">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9">
        <f t="shared" si="4"/>
        <v>43936</v>
      </c>
      <c r="G115" s="275"/>
      <c r="H115" s="296"/>
      <c r="I115" s="514" t="s">
        <v>749</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50">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9">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50">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9">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50">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9">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50">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9">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50">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9">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50">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9">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50">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9">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50">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9">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50">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9">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50">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9">
        <f t="shared" si="4"/>
        <v>43936</v>
      </c>
      <c r="G125" s="275"/>
      <c r="H125" s="296"/>
      <c r="I125" s="514" t="s">
        <v>750</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50">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9">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50">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9">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50">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9">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50">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9">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50">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9">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50">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9">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50">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9">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50">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9">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50">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9">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50">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9">
        <f t="shared" si="25"/>
        <v>43936</v>
      </c>
      <c r="G135" s="275"/>
      <c r="H135" s="296"/>
      <c r="I135" s="514" t="s">
        <v>751</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50">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9">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50">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9">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50">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9">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50">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9">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50">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9">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50">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9">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50">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9">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50">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9">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50">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9">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50">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9">
        <f t="shared" si="25"/>
        <v>43936</v>
      </c>
      <c r="G145" s="275"/>
      <c r="H145" s="296"/>
      <c r="I145" s="514" t="s">
        <v>752</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50">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9">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50">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9">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50">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9">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50">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9">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50">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9">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50">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9">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50">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9">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50">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9">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50">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9">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50">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9">
        <f t="shared" si="25"/>
        <v>43936</v>
      </c>
      <c r="G155" s="275"/>
      <c r="H155" s="296"/>
      <c r="I155" s="514" t="s">
        <v>753</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50">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9">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50">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9">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50">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9">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50">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9">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50">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9">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50">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9">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50">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9">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50">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9">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50">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9">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50">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403</v>
      </c>
      <c r="AR166" s="262"/>
      <c r="AS166" s="250"/>
      <c r="AT166" s="250"/>
      <c r="AU166" s="250"/>
    </row>
    <row r="167" spans="1:47" ht="5.15" hidden="1" customHeight="1" outlineLevel="3" x14ac:dyDescent="0.35">
      <c r="A167" s="250"/>
      <c r="B167" s="259"/>
      <c r="C167" s="252">
        <f>INT($C$29)+3.005</f>
        <v>4.0049999999999999</v>
      </c>
      <c r="D167" s="275" t="s">
        <v>399</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455</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403</v>
      </c>
      <c r="AR169" s="262"/>
      <c r="AS169" s="250"/>
      <c r="AT169" s="250"/>
      <c r="AU169" s="250"/>
    </row>
    <row r="170" spans="1:47" outlineLevel="1" x14ac:dyDescent="0.35">
      <c r="A170" s="250"/>
      <c r="B170" s="259"/>
      <c r="C170" s="252">
        <f>INT($C$29)+1</f>
        <v>2</v>
      </c>
      <c r="D170" s="275"/>
      <c r="E170" s="332"/>
      <c r="F170" s="332"/>
      <c r="G170" s="275"/>
      <c r="H170" s="292" t="s">
        <v>456</v>
      </c>
      <c r="I170" s="316"/>
      <c r="J170" s="309" t="s">
        <v>457</v>
      </c>
      <c r="K170" s="265" t="s">
        <v>458</v>
      </c>
      <c r="L170" s="265"/>
      <c r="M170" s="265"/>
      <c r="N170" s="309"/>
      <c r="O170" s="265" t="s">
        <v>459</v>
      </c>
      <c r="P170" s="265"/>
      <c r="Q170" s="265"/>
      <c r="R170" s="265"/>
      <c r="S170" s="265"/>
      <c r="T170" s="265"/>
      <c r="U170" s="265" t="s">
        <v>460</v>
      </c>
      <c r="V170" s="265"/>
      <c r="W170" s="265"/>
      <c r="X170" s="265"/>
      <c r="Y170" s="310"/>
      <c r="Z170" s="310"/>
      <c r="AA170" s="310"/>
      <c r="AB170" s="317"/>
      <c r="AC170" s="310" t="s">
        <v>1158</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461</v>
      </c>
      <c r="P171" s="309" t="s">
        <v>462</v>
      </c>
      <c r="Q171" s="309" t="s">
        <v>463</v>
      </c>
      <c r="R171" s="309" t="s">
        <v>880</v>
      </c>
      <c r="S171" s="309" t="s">
        <v>464</v>
      </c>
      <c r="T171" s="309" t="s">
        <v>465</v>
      </c>
      <c r="U171" s="265" t="s">
        <v>466</v>
      </c>
      <c r="V171" s="265"/>
      <c r="W171" s="265"/>
      <c r="X171" s="265"/>
      <c r="Y171" s="310"/>
      <c r="Z171" s="310"/>
      <c r="AA171" s="310"/>
      <c r="AB171" s="317"/>
      <c r="AC171" s="317" t="s">
        <v>1159</v>
      </c>
      <c r="AD171" s="317" t="s">
        <v>1160</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399</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467</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468</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469</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470</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471</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472</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473</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474</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475</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476</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477</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478</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403</v>
      </c>
      <c r="AR185" s="262"/>
      <c r="AS185" s="250"/>
      <c r="AT185" s="250"/>
      <c r="AU185" s="250"/>
    </row>
    <row r="186" spans="1:47" ht="5.15" hidden="1" customHeight="1" outlineLevel="3" x14ac:dyDescent="0.35">
      <c r="A186" s="250"/>
      <c r="B186" s="259"/>
      <c r="C186" s="252">
        <f>INT($C$29)+3.005</f>
        <v>4.0049999999999999</v>
      </c>
      <c r="D186" s="275" t="s">
        <v>399</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882</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403</v>
      </c>
      <c r="AR188" s="262"/>
      <c r="AS188" s="250"/>
      <c r="AT188" s="250"/>
      <c r="AU188" s="250"/>
    </row>
    <row r="189" spans="1:47" outlineLevel="1" x14ac:dyDescent="0.35">
      <c r="A189" s="250"/>
      <c r="B189" s="259"/>
      <c r="C189" s="252">
        <f>INT($C$29)+1</f>
        <v>2</v>
      </c>
      <c r="D189" s="275"/>
      <c r="E189" s="332"/>
      <c r="F189" s="332"/>
      <c r="G189" s="275"/>
      <c r="H189" s="292" t="s">
        <v>479</v>
      </c>
      <c r="I189" s="293"/>
      <c r="J189" s="320" t="s">
        <v>372</v>
      </c>
      <c r="K189" s="320" t="s">
        <v>132</v>
      </c>
      <c r="L189" s="320" t="s">
        <v>133</v>
      </c>
      <c r="M189" s="320" t="s">
        <v>134</v>
      </c>
      <c r="N189" s="320" t="s">
        <v>135</v>
      </c>
      <c r="O189" s="320" t="s">
        <v>136</v>
      </c>
      <c r="P189" s="320" t="s">
        <v>137</v>
      </c>
      <c r="Q189" s="320" t="s">
        <v>138</v>
      </c>
      <c r="R189" s="320" t="s">
        <v>139</v>
      </c>
      <c r="S189" s="320" t="s">
        <v>140</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399</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481</v>
      </c>
      <c r="I191" s="296"/>
      <c r="J191" s="321">
        <v>50</v>
      </c>
      <c r="K191" s="280"/>
      <c r="L191" s="280"/>
      <c r="M191" s="280" t="s">
        <v>482</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483</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484</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485</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486</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487</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488</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489</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490</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491</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492</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403</v>
      </c>
      <c r="AR203" s="262"/>
      <c r="AS203" s="250"/>
      <c r="AT203" s="250"/>
      <c r="AU203" s="250"/>
    </row>
    <row r="204" spans="1:47" outlineLevel="1" x14ac:dyDescent="0.35">
      <c r="A204" s="250"/>
      <c r="B204" s="259"/>
      <c r="C204" s="252">
        <f>INT($C$29)+1</f>
        <v>2</v>
      </c>
      <c r="D204" s="275"/>
      <c r="E204" s="332"/>
      <c r="F204" s="332"/>
      <c r="G204" s="275"/>
      <c r="H204" s="292" t="s">
        <v>493</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399</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494</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403</v>
      </c>
      <c r="AR207" s="262"/>
      <c r="AS207" s="250"/>
      <c r="AT207" s="250"/>
      <c r="AU207" s="250"/>
    </row>
    <row r="208" spans="1:47" outlineLevel="1" x14ac:dyDescent="0.35">
      <c r="A208" s="250"/>
      <c r="B208" s="259"/>
      <c r="C208" s="252">
        <f>INT($C$29)+1</f>
        <v>2</v>
      </c>
      <c r="D208" s="275"/>
      <c r="E208" s="332"/>
      <c r="F208" s="332"/>
      <c r="G208" s="275"/>
      <c r="H208" s="292" t="s">
        <v>495</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399</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2"/>
      <c r="F210" s="332"/>
      <c r="G210" s="275"/>
      <c r="H210" s="280" t="s">
        <v>496</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2"/>
      <c r="F212" s="332"/>
      <c r="G212" s="275"/>
      <c r="H212" s="280" t="s">
        <v>497</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2"/>
      <c r="F213" s="332"/>
      <c r="G213" s="275"/>
      <c r="H213" s="280"/>
      <c r="I213" s="296" t="s">
        <v>498</v>
      </c>
      <c r="J213" s="296" t="s">
        <v>499</v>
      </c>
      <c r="K213" s="296" t="s">
        <v>744</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2"/>
      <c r="F214" s="332"/>
      <c r="G214" s="275"/>
      <c r="H214" s="280"/>
      <c r="I214" s="322">
        <v>15</v>
      </c>
      <c r="J214" s="322">
        <v>15</v>
      </c>
      <c r="K214" s="322">
        <v>15</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403</v>
      </c>
      <c r="AR215" s="262"/>
      <c r="AS215" s="250"/>
      <c r="AT215" s="250"/>
      <c r="AU215" s="250"/>
    </row>
    <row r="216" spans="1:47" ht="30" customHeight="1" outlineLevel="1" x14ac:dyDescent="0.35">
      <c r="A216" s="250"/>
      <c r="B216" s="259"/>
      <c r="C216" s="252">
        <f>INT($C$29)+1</f>
        <v>2</v>
      </c>
      <c r="D216" s="275"/>
      <c r="E216" s="332"/>
      <c r="F216" s="332"/>
      <c r="G216" s="275"/>
      <c r="H216" s="292" t="s">
        <v>939</v>
      </c>
      <c r="I216" s="293"/>
      <c r="J216" s="924" t="s">
        <v>941</v>
      </c>
      <c r="K216" s="924"/>
      <c r="L216" s="924" t="s">
        <v>940</v>
      </c>
      <c r="M216" s="924"/>
      <c r="N216" s="309"/>
      <c r="O216" s="309" t="s">
        <v>963</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399</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2"/>
      <c r="F218" s="332"/>
      <c r="G218" s="275"/>
      <c r="H218" s="280" t="str">
        <f>H251</f>
        <v>Aut</v>
      </c>
      <c r="I218" s="296"/>
      <c r="J218" s="376">
        <f>DATE(i_startyear,MONTH(MAX($N$685:$U$687)+21),DAY(MAX($N$685:$U$687)+21))</f>
        <v>43805</v>
      </c>
      <c r="K218" s="721">
        <f>MIN(363,INT((J218 - DATE(YEAR(J218),1,1))))+364*(YEAR(J218)-i_startyear)</f>
        <v>339</v>
      </c>
      <c r="L218" s="376">
        <f>DATE(i_startyear,MONTH(MIN($N$685:$U$687)-21),DAY(MIN($N$685:$U$687)-21))</f>
        <v>43763</v>
      </c>
      <c r="M218" s="721">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2">INT($C$29)+2</f>
        <v>3</v>
      </c>
      <c r="D219" s="275"/>
      <c r="E219" s="332"/>
      <c r="F219" s="332"/>
      <c r="G219" s="275"/>
      <c r="H219" s="280" t="str">
        <f t="shared" ref="H219:H220" si="43">H252</f>
        <v>Win</v>
      </c>
      <c r="I219" s="296"/>
      <c r="J219" s="376">
        <f>DATE(i_startyear,MONTH(MAX($N$709:$U$711)+21),DAY(MAX($N$709:$U$711)+21))</f>
        <v>43470</v>
      </c>
      <c r="K219" s="721">
        <f>MIN(363,INT((J219 - DATE(YEAR(J219),1,1))))+364*(YEAR(J219)-i_startyear)</f>
        <v>4</v>
      </c>
      <c r="L219" s="376">
        <f>DATE(i_startyear,MONTH(MIN($N$709:$U$711)-21),DAY(MIN($N$709:$U$711)-21))</f>
        <v>43793</v>
      </c>
      <c r="M219" s="721">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2"/>
        <v>3</v>
      </c>
      <c r="D220" s="275"/>
      <c r="E220" s="332"/>
      <c r="F220" s="332"/>
      <c r="G220" s="275"/>
      <c r="H220" s="280" t="str">
        <f t="shared" si="43"/>
        <v>Spr</v>
      </c>
      <c r="I220" s="296"/>
      <c r="J220" s="376">
        <f>DATE(i_startyear,MONTH(MAX($N$733:$U$735)+21),DAY(MAX($N$733:$U$735)+21))</f>
        <v>43501</v>
      </c>
      <c r="K220" s="721">
        <f>MIN(363,INT((J220 - DATE(YEAR(J220),1,1))))+364*(YEAR(J220)-i_startyear)</f>
        <v>35</v>
      </c>
      <c r="L220" s="376">
        <f>DATE(i_startyear,MONTH(MIN($N$733:$U$735)-21),DAY(MIN($N$733:$U$735)-21))</f>
        <v>43824</v>
      </c>
      <c r="M220" s="721">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2"/>
        <v>3</v>
      </c>
      <c r="D221" s="275"/>
      <c r="E221" s="332"/>
      <c r="F221" s="332"/>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2"/>
        <v>3</v>
      </c>
      <c r="D222" s="275"/>
      <c r="E222" s="332"/>
      <c r="F222" s="332"/>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403</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118</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5" t="s">
        <v>390</v>
      </c>
      <c r="F232" s="326"/>
      <c r="G232" s="264"/>
      <c r="H232" s="636"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7"/>
      <c r="Z232" s="327"/>
      <c r="AA232" s="327"/>
      <c r="AB232" s="327"/>
      <c r="AC232" s="327"/>
      <c r="AD232" s="327"/>
      <c r="AE232" s="327"/>
      <c r="AF232" s="327"/>
      <c r="AG232" s="327"/>
      <c r="AH232" s="327"/>
      <c r="AI232" s="327"/>
      <c r="AJ232" s="327"/>
      <c r="AK232" s="327"/>
      <c r="AL232" s="327"/>
      <c r="AM232" s="327"/>
      <c r="AN232" s="327"/>
      <c r="AO232" s="327"/>
      <c r="AP232" s="327"/>
      <c r="AQ232" s="328"/>
      <c r="AR232" s="262"/>
      <c r="AS232" s="250"/>
      <c r="AT232" s="250"/>
      <c r="AU232" s="250"/>
    </row>
    <row r="233" spans="1:47" ht="20.149999999999999" customHeight="1" outlineLevel="1" x14ac:dyDescent="0.35">
      <c r="A233" s="250"/>
      <c r="B233" s="259"/>
      <c r="C233" s="252">
        <f>INT($C$232)+1.02</f>
        <v>2.02</v>
      </c>
      <c r="D233" s="263"/>
      <c r="E233" s="325" t="s">
        <v>392</v>
      </c>
      <c r="F233" s="329">
        <v>1</v>
      </c>
      <c r="G233" s="268"/>
      <c r="H233" s="269" t="s">
        <v>501</v>
      </c>
      <c r="I233" s="270"/>
      <c r="J233" s="270"/>
      <c r="K233" s="270"/>
      <c r="L233" s="270"/>
      <c r="M233" s="270"/>
      <c r="N233" s="270"/>
      <c r="O233" s="270"/>
      <c r="P233" s="270"/>
      <c r="Q233" s="270"/>
      <c r="R233" s="270"/>
      <c r="S233" s="270"/>
      <c r="T233" s="270"/>
      <c r="U233" s="270"/>
      <c r="V233" s="270"/>
      <c r="W233" s="270"/>
      <c r="X233" s="270"/>
      <c r="Y233" s="330"/>
      <c r="Z233" s="330"/>
      <c r="AA233" s="330"/>
      <c r="AB233" s="330"/>
      <c r="AC233" s="330"/>
      <c r="AD233" s="330"/>
      <c r="AE233" s="330"/>
      <c r="AF233" s="330"/>
      <c r="AG233" s="330"/>
      <c r="AH233" s="330"/>
      <c r="AI233" s="330"/>
      <c r="AJ233" s="330"/>
      <c r="AK233" s="330"/>
      <c r="AL233" s="330"/>
      <c r="AM233" s="330"/>
      <c r="AN233" s="330"/>
      <c r="AO233" s="330"/>
      <c r="AP233" s="330"/>
      <c r="AQ233" s="331"/>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2"/>
      <c r="F235" s="332"/>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2"/>
      <c r="F236" s="332"/>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2"/>
      <c r="F237" s="332"/>
      <c r="G237" s="260"/>
      <c r="H237" s="274"/>
      <c r="I237" s="274"/>
      <c r="J237" s="274"/>
      <c r="K237" s="333" t="s">
        <v>433</v>
      </c>
      <c r="L237" s="333"/>
      <c r="M237" s="333"/>
      <c r="N237" s="333" t="s">
        <v>434</v>
      </c>
      <c r="O237" s="333"/>
      <c r="P237" s="333"/>
      <c r="Q237" s="333"/>
      <c r="R237" s="333" t="s">
        <v>436</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0"/>
      <c r="AR237" s="262"/>
      <c r="AS237" s="250"/>
      <c r="AT237" s="250"/>
      <c r="AU237" s="250"/>
    </row>
    <row r="238" spans="1:47" outlineLevel="2" x14ac:dyDescent="0.35">
      <c r="A238" s="250"/>
      <c r="B238" s="259"/>
      <c r="C238" s="252">
        <f>INT($C$232)+2</f>
        <v>3</v>
      </c>
      <c r="D238" s="260"/>
      <c r="E238" s="332"/>
      <c r="F238" s="332"/>
      <c r="G238" s="260"/>
      <c r="H238" s="274"/>
      <c r="I238" s="274"/>
      <c r="J238" s="274"/>
      <c r="K238" s="322" t="s">
        <v>14</v>
      </c>
      <c r="L238" s="322" t="s">
        <v>502</v>
      </c>
      <c r="M238" s="322" t="s">
        <v>4</v>
      </c>
      <c r="N238" s="322" t="s">
        <v>503</v>
      </c>
      <c r="O238" s="322" t="s">
        <v>504</v>
      </c>
      <c r="P238" s="322" t="s">
        <v>505</v>
      </c>
      <c r="Q238" s="322" t="s">
        <v>506</v>
      </c>
      <c r="R238" s="322" t="s">
        <v>503</v>
      </c>
      <c r="S238" s="322" t="s">
        <v>504</v>
      </c>
      <c r="T238" s="322" t="s">
        <v>505</v>
      </c>
      <c r="U238" s="322" t="s">
        <v>506</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396</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2"/>
      <c r="F240" s="332"/>
      <c r="G240" s="275"/>
      <c r="H240" s="332" t="s">
        <v>507</v>
      </c>
      <c r="I240" s="332"/>
      <c r="J240" s="332"/>
      <c r="K240" s="283">
        <v>0</v>
      </c>
      <c r="L240" s="283">
        <v>0</v>
      </c>
      <c r="M240" s="283">
        <v>0</v>
      </c>
      <c r="N240" s="283">
        <v>0</v>
      </c>
      <c r="O240" s="283">
        <v>0</v>
      </c>
      <c r="P240" s="283">
        <v>0</v>
      </c>
      <c r="Q240" s="283">
        <v>1</v>
      </c>
      <c r="R240" s="283">
        <v>0</v>
      </c>
      <c r="S240" s="283">
        <v>1</v>
      </c>
      <c r="T240" s="283">
        <v>2</v>
      </c>
      <c r="U240" s="283">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5"/>
      <c r="AR240" s="262"/>
      <c r="AS240" s="250"/>
      <c r="AT240" s="250"/>
      <c r="AU240" s="250"/>
    </row>
    <row r="241" spans="1:47" hidden="1" outlineLevel="4" x14ac:dyDescent="0.35">
      <c r="A241" s="250"/>
      <c r="B241" s="259" t="s">
        <v>397</v>
      </c>
      <c r="C241" s="252">
        <f>INT(MAX($C$244:$C$357))+1</f>
        <v>5</v>
      </c>
      <c r="D241" s="275" t="s">
        <v>398</v>
      </c>
      <c r="E241" s="332"/>
      <c r="F241" s="332"/>
      <c r="G241" s="275"/>
      <c r="H241" s="332" t="s">
        <v>508</v>
      </c>
      <c r="I241" s="332"/>
      <c r="J241" s="332"/>
      <c r="K241" s="332"/>
      <c r="L241" s="332"/>
      <c r="M241" s="332"/>
      <c r="N241" s="283">
        <v>0</v>
      </c>
      <c r="O241" s="283">
        <v>1</v>
      </c>
      <c r="P241" s="283">
        <v>2</v>
      </c>
      <c r="Q241" s="283">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5"/>
      <c r="AR241" s="262"/>
      <c r="AS241" s="250"/>
      <c r="AT241" s="250"/>
      <c r="AU241" s="250"/>
    </row>
    <row r="242" spans="1:47" hidden="1" outlineLevel="4" x14ac:dyDescent="0.35">
      <c r="A242" s="250"/>
      <c r="B242" s="259" t="s">
        <v>397</v>
      </c>
      <c r="C242" s="252">
        <f>INT(MAX($C$244:$C$357))+1</f>
        <v>5</v>
      </c>
      <c r="D242" s="275" t="s">
        <v>398</v>
      </c>
      <c r="E242" s="332"/>
      <c r="F242" s="332"/>
      <c r="G242" s="275"/>
      <c r="H242" s="332" t="s">
        <v>989</v>
      </c>
      <c r="I242" s="332"/>
      <c r="J242" s="332"/>
      <c r="K242" s="332"/>
      <c r="L242" s="332"/>
      <c r="M242" s="332"/>
      <c r="N242" s="332"/>
      <c r="O242" s="332"/>
      <c r="P242" s="332"/>
      <c r="Q242" s="332"/>
      <c r="R242" s="283">
        <v>0</v>
      </c>
      <c r="S242" s="283">
        <v>3</v>
      </c>
      <c r="T242" s="283">
        <v>4</v>
      </c>
      <c r="U242" s="283">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5"/>
      <c r="AR242" s="262"/>
      <c r="AS242" s="250"/>
      <c r="AT242" s="250"/>
      <c r="AU242" s="250"/>
    </row>
    <row r="243" spans="1:47" outlineLevel="1" x14ac:dyDescent="0.35">
      <c r="A243" s="250"/>
      <c r="B243" s="259"/>
      <c r="C243" s="252">
        <f>INT($C$232)+1</f>
        <v>2</v>
      </c>
      <c r="D243" s="275"/>
      <c r="E243" s="332"/>
      <c r="F243" s="332"/>
      <c r="G243" s="275"/>
      <c r="H243" s="335" t="s">
        <v>509</v>
      </c>
      <c r="I243" s="293"/>
      <c r="J243" s="293"/>
      <c r="K243" s="265"/>
      <c r="L243" s="265"/>
      <c r="M243" s="265"/>
      <c r="N243" s="265"/>
      <c r="O243" s="265"/>
      <c r="P243" s="265"/>
      <c r="Q243" s="265"/>
      <c r="R243" s="265"/>
      <c r="S243" s="265"/>
      <c r="T243" s="265"/>
      <c r="U243" s="265"/>
      <c r="V243" s="265"/>
      <c r="W243" s="265"/>
      <c r="X243" s="265"/>
      <c r="Y243" s="265"/>
      <c r="Z243" s="324"/>
      <c r="AA243" s="324"/>
      <c r="AB243" s="324"/>
      <c r="AC243" s="324"/>
      <c r="AD243" s="324"/>
      <c r="AE243" s="324"/>
      <c r="AF243" s="324"/>
      <c r="AG243" s="324"/>
      <c r="AH243" s="324"/>
      <c r="AI243" s="324"/>
      <c r="AJ243" s="324"/>
      <c r="AK243" s="324"/>
      <c r="AL243" s="324"/>
      <c r="AM243" s="324"/>
      <c r="AN243" s="324"/>
      <c r="AO243" s="324"/>
      <c r="AP243" s="324"/>
      <c r="AQ243" s="275"/>
      <c r="AR243" s="262"/>
      <c r="AS243" s="250"/>
      <c r="AT243" s="250"/>
      <c r="AU243" s="250"/>
    </row>
    <row r="244" spans="1:47" ht="5.15" hidden="1" customHeight="1" outlineLevel="3" x14ac:dyDescent="0.35">
      <c r="A244" s="250"/>
      <c r="B244" s="259"/>
      <c r="C244" s="252">
        <f>INT($C$232)+3.005</f>
        <v>4.0049999999999999</v>
      </c>
      <c r="D244" s="275" t="s">
        <v>399</v>
      </c>
      <c r="E244" s="275"/>
      <c r="F244" s="275"/>
      <c r="G244" s="275"/>
      <c r="H244" s="336"/>
      <c r="I244" s="336"/>
      <c r="J244" s="336"/>
      <c r="K244" s="336"/>
      <c r="L244" s="336"/>
      <c r="M244" s="336"/>
      <c r="N244" s="336"/>
      <c r="O244" s="336"/>
      <c r="P244" s="336"/>
      <c r="Q244" s="336"/>
      <c r="R244" s="336"/>
      <c r="S244" s="336"/>
      <c r="T244" s="336"/>
      <c r="U244" s="336"/>
      <c r="V244" s="336"/>
      <c r="W244" s="336"/>
      <c r="X244" s="336"/>
      <c r="Y244" s="336"/>
      <c r="Z244" s="336"/>
      <c r="AA244" s="336"/>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2"/>
      <c r="F245" s="332"/>
      <c r="G245" s="275"/>
      <c r="H245" s="279" t="s">
        <v>510</v>
      </c>
      <c r="I245" s="279"/>
      <c r="J245" s="279"/>
      <c r="K245" s="322">
        <v>0</v>
      </c>
      <c r="L245" s="322">
        <v>6</v>
      </c>
      <c r="M245" s="322">
        <v>7</v>
      </c>
      <c r="N245" s="279"/>
      <c r="O245" s="279"/>
      <c r="P245" s="279"/>
      <c r="Q245" s="279"/>
      <c r="R245" s="279"/>
      <c r="S245" s="279"/>
      <c r="T245" s="279"/>
      <c r="U245" s="279"/>
      <c r="V245" s="279"/>
      <c r="W245" s="279"/>
      <c r="X245" s="279"/>
      <c r="Y245" s="279"/>
      <c r="Z245" s="279"/>
      <c r="AA245" s="279"/>
      <c r="AB245" s="337"/>
      <c r="AC245" s="337"/>
      <c r="AD245" s="337"/>
      <c r="AE245" s="337"/>
      <c r="AF245" s="337"/>
      <c r="AG245" s="337"/>
      <c r="AH245" s="337"/>
      <c r="AI245" s="337"/>
      <c r="AJ245" s="337"/>
      <c r="AK245" s="337"/>
      <c r="AL245" s="337"/>
      <c r="AM245" s="337"/>
      <c r="AN245" s="337"/>
      <c r="AO245" s="337"/>
      <c r="AP245" s="337"/>
      <c r="AQ245" s="275"/>
      <c r="AR245" s="262"/>
      <c r="AS245" s="250"/>
      <c r="AT245" s="250"/>
      <c r="AU245" s="250"/>
    </row>
    <row r="246" spans="1:47" outlineLevel="2" collapsed="1" x14ac:dyDescent="0.35">
      <c r="A246" s="250"/>
      <c r="B246" s="259"/>
      <c r="C246" s="252">
        <f>INT($C$232)+2</f>
        <v>3</v>
      </c>
      <c r="D246" s="275"/>
      <c r="E246" s="332"/>
      <c r="F246" s="332"/>
      <c r="G246" s="275"/>
      <c r="H246" s="280" t="s">
        <v>511</v>
      </c>
      <c r="I246" s="280"/>
      <c r="J246" s="280"/>
      <c r="K246" s="280"/>
      <c r="L246" s="280"/>
      <c r="M246" s="280"/>
      <c r="N246" s="280"/>
      <c r="O246" s="280"/>
      <c r="P246" s="280"/>
      <c r="Q246" s="280"/>
      <c r="R246" s="322" t="b">
        <v>1</v>
      </c>
      <c r="S246" s="322" t="b">
        <v>0</v>
      </c>
      <c r="T246" s="322" t="b">
        <v>0</v>
      </c>
      <c r="U246" s="322"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2"/>
      <c r="F247" s="332"/>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403</v>
      </c>
      <c r="AR248" s="262"/>
      <c r="AS248" s="250"/>
      <c r="AT248" s="250"/>
      <c r="AU248" s="250"/>
    </row>
    <row r="249" spans="1:47" outlineLevel="1" x14ac:dyDescent="0.35">
      <c r="A249" s="250"/>
      <c r="B249" s="259"/>
      <c r="C249" s="252">
        <f>INT($C$232)+1</f>
        <v>2</v>
      </c>
      <c r="D249" s="275"/>
      <c r="E249" s="332"/>
      <c r="F249" s="332"/>
      <c r="G249" s="275"/>
      <c r="H249" s="335" t="s">
        <v>512</v>
      </c>
      <c r="I249" s="265" t="s">
        <v>513</v>
      </c>
      <c r="J249" s="338"/>
      <c r="K249" s="265" t="s">
        <v>514</v>
      </c>
      <c r="L249" s="265"/>
      <c r="M249" s="265"/>
      <c r="N249" s="265"/>
      <c r="O249" s="265"/>
      <c r="P249" s="265"/>
      <c r="Q249" s="265"/>
      <c r="R249" s="324"/>
      <c r="S249" s="265"/>
      <c r="T249" s="265"/>
      <c r="U249" s="265"/>
      <c r="V249" s="265"/>
      <c r="W249" s="265"/>
      <c r="X249" s="265"/>
      <c r="Y249" s="265"/>
      <c r="Z249" s="324"/>
      <c r="AA249" s="324"/>
      <c r="AB249" s="324"/>
      <c r="AC249" s="324"/>
      <c r="AD249" s="324"/>
      <c r="AE249" s="324"/>
      <c r="AF249" s="324"/>
      <c r="AG249" s="324"/>
      <c r="AH249" s="324"/>
      <c r="AI249" s="324"/>
      <c r="AJ249" s="324"/>
      <c r="AK249" s="324"/>
      <c r="AL249" s="324"/>
      <c r="AM249" s="324"/>
      <c r="AN249" s="324"/>
      <c r="AO249" s="324"/>
      <c r="AP249" s="324"/>
      <c r="AQ249" s="275"/>
      <c r="AR249" s="262"/>
      <c r="AS249" s="250"/>
      <c r="AT249" s="250"/>
      <c r="AU249" s="250"/>
    </row>
    <row r="250" spans="1:47" ht="5.15" hidden="1" customHeight="1" outlineLevel="3" x14ac:dyDescent="0.35">
      <c r="A250" s="250"/>
      <c r="B250" s="259"/>
      <c r="C250" s="252">
        <f>INT($C$232)+3.005</f>
        <v>4.0049999999999999</v>
      </c>
      <c r="D250" s="275" t="s">
        <v>399</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2"/>
      <c r="F251" s="332"/>
      <c r="G251" s="275"/>
      <c r="H251" s="339" t="s">
        <v>840</v>
      </c>
      <c r="I251" s="340" t="b">
        <v>0</v>
      </c>
      <c r="J251" s="340" t="b">
        <v>0</v>
      </c>
      <c r="K251" s="341">
        <f t="shared" ref="K251:Q251" si="44">DATE($I$254,MONTH(INDEX($N$260:$Q$260,1,K$240+1)),DAY(INDEX($N$260:$Q$260,1,K$240+1)))</f>
        <v>43586</v>
      </c>
      <c r="L251" s="341">
        <f t="shared" si="44"/>
        <v>43586</v>
      </c>
      <c r="M251" s="341">
        <f t="shared" si="44"/>
        <v>43586</v>
      </c>
      <c r="N251" s="341">
        <f t="shared" si="44"/>
        <v>43586</v>
      </c>
      <c r="O251" s="341">
        <f t="shared" si="44"/>
        <v>43586</v>
      </c>
      <c r="P251" s="341">
        <f t="shared" si="44"/>
        <v>43586</v>
      </c>
      <c r="Q251" s="341">
        <f t="shared" si="44"/>
        <v>43586</v>
      </c>
      <c r="R251" s="280"/>
      <c r="S251" s="280"/>
      <c r="T251" s="280"/>
      <c r="U251" s="280"/>
      <c r="V251" s="280"/>
      <c r="W251" s="302"/>
      <c r="X251" s="302"/>
      <c r="Y251" s="302"/>
      <c r="Z251" s="302"/>
      <c r="AA251" s="302"/>
      <c r="AB251" s="280"/>
      <c r="AC251" s="891" t="s">
        <v>516</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2"/>
      <c r="F252" s="332"/>
      <c r="G252" s="275"/>
      <c r="H252" s="541" t="s">
        <v>839</v>
      </c>
      <c r="I252" s="340" t="b">
        <v>0</v>
      </c>
      <c r="J252" s="340" t="b">
        <v>0</v>
      </c>
      <c r="K252" s="344">
        <f>DATE($I$254,MONTH(INDEX($N$268:$Q$268,1,K$240+1)),DAY(INDEX($N$268:$Q$268,1,K$240+1)))</f>
        <v>43641</v>
      </c>
      <c r="L252" s="344">
        <f t="shared" ref="L252:Q252" si="45">DATE($I$254,MONTH(INDEX($N$268:$Q$268,1,L$240+1)),DAY(INDEX($N$268:$Q$268,1,L$240+1)))</f>
        <v>43641</v>
      </c>
      <c r="M252" s="344">
        <f t="shared" si="45"/>
        <v>43641</v>
      </c>
      <c r="N252" s="344">
        <f t="shared" si="45"/>
        <v>43641</v>
      </c>
      <c r="O252" s="344">
        <f t="shared" si="45"/>
        <v>43641</v>
      </c>
      <c r="P252" s="344">
        <f t="shared" si="45"/>
        <v>43641</v>
      </c>
      <c r="Q252" s="344">
        <f t="shared" si="45"/>
        <v>43641</v>
      </c>
      <c r="R252" s="280"/>
      <c r="S252" s="280"/>
      <c r="T252" s="280"/>
      <c r="U252" s="280"/>
      <c r="V252" s="280"/>
      <c r="W252" s="302"/>
      <c r="X252" s="302"/>
      <c r="Y252" s="302"/>
      <c r="Z252" s="302"/>
      <c r="AA252" s="302"/>
      <c r="AB252" s="280"/>
      <c r="AC252" s="894"/>
      <c r="AD252" s="895"/>
      <c r="AE252" s="895"/>
      <c r="AF252" s="896"/>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2"/>
      <c r="F253" s="332"/>
      <c r="G253" s="275"/>
      <c r="H253" s="342" t="s">
        <v>838</v>
      </c>
      <c r="I253" s="343" t="b">
        <f>NOT(OR(I251,I252))</f>
        <v>1</v>
      </c>
      <c r="J253" s="297" t="b">
        <v>1</v>
      </c>
      <c r="K253" s="354">
        <f t="shared" ref="K253:Q253" si="46">DATE($I$254,MONTH(INDEX($N$276:$Q$276,1,K$240+1)),DAY(INDEX($N$276:$Q$276,1,K$240+1)))</f>
        <v>43684</v>
      </c>
      <c r="L253" s="354">
        <f t="shared" si="46"/>
        <v>43684</v>
      </c>
      <c r="M253" s="354">
        <f t="shared" si="46"/>
        <v>43684</v>
      </c>
      <c r="N253" s="354">
        <f t="shared" si="46"/>
        <v>43684</v>
      </c>
      <c r="O253" s="354">
        <f t="shared" si="46"/>
        <v>43684</v>
      </c>
      <c r="P253" s="354">
        <f t="shared" si="46"/>
        <v>43684</v>
      </c>
      <c r="Q253" s="354">
        <f t="shared" si="46"/>
        <v>43684</v>
      </c>
      <c r="R253" s="280"/>
      <c r="S253" s="280"/>
      <c r="T253" s="280"/>
      <c r="U253" s="280"/>
      <c r="V253" s="280"/>
      <c r="W253" s="296"/>
      <c r="X253" s="296"/>
      <c r="Y253" s="296"/>
      <c r="Z253" s="296"/>
      <c r="AA253" s="296"/>
      <c r="AB253" s="296"/>
      <c r="AC253" s="897"/>
      <c r="AD253" s="898"/>
      <c r="AE253" s="898"/>
      <c r="AF253" s="899"/>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2"/>
      <c r="F254" s="332"/>
      <c r="G254" s="275"/>
      <c r="H254" s="279" t="s">
        <v>517</v>
      </c>
      <c r="I254" s="416">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91" t="s">
        <v>1040</v>
      </c>
      <c r="AD254" s="892"/>
      <c r="AE254" s="892"/>
      <c r="AF254" s="893"/>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2"/>
      <c r="F255" s="332"/>
      <c r="G255" s="275"/>
      <c r="H255" s="280" t="s">
        <v>518</v>
      </c>
      <c r="I255" s="280">
        <f>YEAR(MIN(N251:Q253)+MIN(R354:U356))</f>
        <v>2019</v>
      </c>
      <c r="J255" s="280"/>
      <c r="K255" s="280"/>
      <c r="L255" s="280"/>
      <c r="M255" s="280"/>
      <c r="N255" s="280"/>
      <c r="O255" s="280"/>
      <c r="P255" s="280"/>
      <c r="Q255" s="280"/>
      <c r="R255" s="280"/>
      <c r="S255" s="280"/>
      <c r="T255" s="280"/>
      <c r="U255" s="280"/>
      <c r="V255" s="280"/>
      <c r="W255" s="579" t="s">
        <v>515</v>
      </c>
      <c r="X255" s="280"/>
      <c r="Y255" s="280"/>
      <c r="Z255" s="280"/>
      <c r="AA255" s="280"/>
      <c r="AB255" s="280"/>
      <c r="AC255" s="897"/>
      <c r="AD255" s="898"/>
      <c r="AE255" s="898"/>
      <c r="AF255" s="899"/>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2" t="s">
        <v>519</v>
      </c>
      <c r="F256" s="332"/>
      <c r="G256" s="275"/>
      <c r="H256" s="345" t="s">
        <v>520</v>
      </c>
      <c r="I256" s="303" t="s">
        <v>521</v>
      </c>
      <c r="J256" s="346"/>
      <c r="K256" s="283">
        <f>COUNTA($H$257:$H$312)</f>
        <v>3</v>
      </c>
      <c r="L256" s="283">
        <f>COUNTA($I$257:$I$312)/K256</f>
        <v>8</v>
      </c>
      <c r="M256" s="347">
        <v>-8</v>
      </c>
      <c r="N256" s="303" t="s">
        <v>802</v>
      </c>
      <c r="O256" s="303"/>
      <c r="P256" s="303"/>
      <c r="Q256" s="303"/>
      <c r="R256" s="303" t="s">
        <v>522</v>
      </c>
      <c r="S256" s="303"/>
      <c r="T256" s="303"/>
      <c r="U256" s="303"/>
      <c r="V256" s="280"/>
      <c r="W256" s="348" t="s">
        <v>523</v>
      </c>
      <c r="X256" s="348" t="s">
        <v>524</v>
      </c>
      <c r="Y256" s="348" t="s">
        <v>525</v>
      </c>
      <c r="Z256" s="348" t="s">
        <v>526</v>
      </c>
      <c r="AA256" s="349"/>
      <c r="AB256" s="280"/>
      <c r="AC256" s="348" t="s">
        <v>523</v>
      </c>
      <c r="AD256" s="348" t="s">
        <v>524</v>
      </c>
      <c r="AE256" s="348" t="s">
        <v>525</v>
      </c>
      <c r="AF256" s="348" t="s">
        <v>526</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2">
        <v>1</v>
      </c>
      <c r="F257" s="332"/>
      <c r="G257" s="275"/>
      <c r="H257" s="296" t="str">
        <f>H$251</f>
        <v>Aut</v>
      </c>
      <c r="I257" s="350">
        <v>0</v>
      </c>
      <c r="J257" s="351" t="s">
        <v>527</v>
      </c>
      <c r="K257" s="352"/>
      <c r="L257" s="352"/>
      <c r="M257" s="280"/>
      <c r="N257" s="353">
        <v>43952</v>
      </c>
      <c r="O257" s="353">
        <v>43952</v>
      </c>
      <c r="P257" s="353">
        <v>43952</v>
      </c>
      <c r="Q257" s="353">
        <v>43952</v>
      </c>
      <c r="R257" s="354">
        <f t="shared" ref="R257:U280" si="47">DATE($I$254,MONTH(INDEX($N257:$Q257,1,R$240+1)),DAY(INDEX($N257:$Q257,1,R$240+1)))</f>
        <v>43586</v>
      </c>
      <c r="S257" s="354">
        <f t="shared" si="47"/>
        <v>43586</v>
      </c>
      <c r="T257" s="354">
        <f t="shared" si="47"/>
        <v>43586</v>
      </c>
      <c r="U257" s="354">
        <f t="shared" si="47"/>
        <v>43586</v>
      </c>
      <c r="V257" s="280"/>
      <c r="W257" s="355">
        <f>((N257-150)-INDEX(N$251:N$253,$E257,1))/30.5</f>
        <v>7.081967213114754</v>
      </c>
      <c r="X257" s="355">
        <f t="shared" ref="X257:X280" si="48">((O257-150)-INDEX(O$251:O$253,$E257,1))/30.5</f>
        <v>7.081967213114754</v>
      </c>
      <c r="Y257" s="355">
        <f t="shared" ref="Y257:Y280" si="49">((P257-150)-INDEX(P$251:P$253,$E257,1))/30.5</f>
        <v>7.081967213114754</v>
      </c>
      <c r="Z257" s="355">
        <f t="shared" ref="Z257:Z280" si="50">((Q257-150)-INDEX(Q$251:Q$253,$E257,1))/30.5</f>
        <v>7.081967213114754</v>
      </c>
      <c r="AA257" s="356"/>
      <c r="AB257" s="280"/>
      <c r="AC257" s="357">
        <v>0</v>
      </c>
      <c r="AD257" s="358">
        <v>0</v>
      </c>
      <c r="AE257" s="358">
        <v>0</v>
      </c>
      <c r="AF257" s="359">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2">
        <v>1</v>
      </c>
      <c r="F258" s="332"/>
      <c r="G258" s="275"/>
      <c r="H258" s="280"/>
      <c r="I258" s="350">
        <v>1</v>
      </c>
      <c r="J258" s="360" t="s">
        <v>528</v>
      </c>
      <c r="K258" s="352"/>
      <c r="L258" s="352"/>
      <c r="M258" s="280"/>
      <c r="N258" s="353">
        <v>44317</v>
      </c>
      <c r="O258" s="353">
        <v>44317</v>
      </c>
      <c r="P258" s="353">
        <v>44317</v>
      </c>
      <c r="Q258" s="353">
        <v>44317</v>
      </c>
      <c r="R258" s="354">
        <f t="shared" si="47"/>
        <v>43586</v>
      </c>
      <c r="S258" s="354">
        <f t="shared" si="47"/>
        <v>43586</v>
      </c>
      <c r="T258" s="354">
        <f t="shared" si="47"/>
        <v>43586</v>
      </c>
      <c r="U258" s="354">
        <f t="shared" si="47"/>
        <v>43586</v>
      </c>
      <c r="V258" s="280"/>
      <c r="W258" s="361">
        <f t="shared" ref="W258:W280" si="51">((N258-150)-INDEX(N$251:N$253,$E258,1))/30.5</f>
        <v>19.049180327868854</v>
      </c>
      <c r="X258" s="361">
        <f t="shared" si="48"/>
        <v>19.049180327868854</v>
      </c>
      <c r="Y258" s="361">
        <f t="shared" si="49"/>
        <v>19.049180327868854</v>
      </c>
      <c r="Z258" s="361">
        <f t="shared" si="50"/>
        <v>19.049180327868854</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2">INT($C$232+3)</f>
        <v>4</v>
      </c>
      <c r="D259" s="275"/>
      <c r="E259" s="332">
        <v>1</v>
      </c>
      <c r="F259" s="332"/>
      <c r="G259" s="275"/>
      <c r="H259" s="280"/>
      <c r="I259" s="350">
        <v>2</v>
      </c>
      <c r="J259" s="366" t="s">
        <v>529</v>
      </c>
      <c r="K259" s="367"/>
      <c r="L259" s="280"/>
      <c r="M259" s="280"/>
      <c r="N259" s="368">
        <f t="shared" ref="N259:Q264" si="53">DATEVALUE(DAY(N258)&amp;"/"&amp;MONTH(N258)&amp;"/"&amp;YEAR(N258)+1)</f>
        <v>44682</v>
      </c>
      <c r="O259" s="368">
        <f t="shared" si="53"/>
        <v>44682</v>
      </c>
      <c r="P259" s="368">
        <f t="shared" si="53"/>
        <v>44682</v>
      </c>
      <c r="Q259" s="368">
        <f t="shared" si="53"/>
        <v>44682</v>
      </c>
      <c r="R259" s="354">
        <f t="shared" si="47"/>
        <v>43586</v>
      </c>
      <c r="S259" s="354">
        <f t="shared" si="47"/>
        <v>43586</v>
      </c>
      <c r="T259" s="354">
        <f t="shared" si="47"/>
        <v>43586</v>
      </c>
      <c r="U259" s="354">
        <f t="shared" si="47"/>
        <v>43586</v>
      </c>
      <c r="V259" s="280"/>
      <c r="W259" s="361">
        <f t="shared" si="51"/>
        <v>31.016393442622952</v>
      </c>
      <c r="X259" s="361">
        <f t="shared" si="48"/>
        <v>31.016393442622952</v>
      </c>
      <c r="Y259" s="361">
        <f t="shared" si="49"/>
        <v>31.016393442622952</v>
      </c>
      <c r="Z259" s="361">
        <f t="shared" si="50"/>
        <v>31.016393442622952</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3</v>
      </c>
      <c r="J260" s="279" t="s">
        <v>530</v>
      </c>
      <c r="K260" s="280"/>
      <c r="L260" s="280"/>
      <c r="M260" s="280"/>
      <c r="N260" s="368">
        <f t="shared" si="53"/>
        <v>45047</v>
      </c>
      <c r="O260" s="368">
        <f t="shared" si="53"/>
        <v>45047</v>
      </c>
      <c r="P260" s="368">
        <f t="shared" si="53"/>
        <v>45047</v>
      </c>
      <c r="Q260" s="368">
        <f t="shared" si="53"/>
        <v>45047</v>
      </c>
      <c r="R260" s="354">
        <f t="shared" si="47"/>
        <v>43586</v>
      </c>
      <c r="S260" s="354">
        <f t="shared" si="47"/>
        <v>43586</v>
      </c>
      <c r="T260" s="354">
        <f t="shared" si="47"/>
        <v>43586</v>
      </c>
      <c r="U260" s="354">
        <f t="shared" si="47"/>
        <v>43586</v>
      </c>
      <c r="V260" s="280"/>
      <c r="W260" s="361">
        <f t="shared" si="51"/>
        <v>42.983606557377051</v>
      </c>
      <c r="X260" s="361">
        <f t="shared" si="48"/>
        <v>42.983606557377051</v>
      </c>
      <c r="Y260" s="361">
        <f t="shared" si="49"/>
        <v>42.983606557377051</v>
      </c>
      <c r="Z260" s="361">
        <f t="shared" si="50"/>
        <v>42.983606557377051</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4</v>
      </c>
      <c r="J261" s="280" t="s">
        <v>531</v>
      </c>
      <c r="K261" s="280"/>
      <c r="L261" s="280"/>
      <c r="M261" s="280"/>
      <c r="N261" s="368">
        <f t="shared" si="53"/>
        <v>45413</v>
      </c>
      <c r="O261" s="368">
        <f t="shared" si="53"/>
        <v>45413</v>
      </c>
      <c r="P261" s="368">
        <f t="shared" si="53"/>
        <v>45413</v>
      </c>
      <c r="Q261" s="368">
        <f t="shared" si="53"/>
        <v>45413</v>
      </c>
      <c r="R261" s="354">
        <f t="shared" si="47"/>
        <v>43586</v>
      </c>
      <c r="S261" s="354">
        <f>DATE($I$254,MONTH(INDEX($N261:$Q261,1,S$240+1)),DAY(INDEX($N261:$Q261,1,S$240+1)))</f>
        <v>43586</v>
      </c>
      <c r="T261" s="354">
        <f t="shared" si="47"/>
        <v>43586</v>
      </c>
      <c r="U261" s="354">
        <f t="shared" si="47"/>
        <v>43586</v>
      </c>
      <c r="V261" s="280"/>
      <c r="W261" s="361">
        <f t="shared" si="51"/>
        <v>54.983606557377051</v>
      </c>
      <c r="X261" s="361">
        <f t="shared" si="48"/>
        <v>54.983606557377051</v>
      </c>
      <c r="Y261" s="361">
        <f t="shared" si="49"/>
        <v>54.983606557377051</v>
      </c>
      <c r="Z261" s="361">
        <f t="shared" si="50"/>
        <v>54.983606557377051</v>
      </c>
      <c r="AA261" s="362"/>
      <c r="AB261" s="280"/>
      <c r="AC261" s="363">
        <v>0</v>
      </c>
      <c r="AD261" s="364">
        <v>0</v>
      </c>
      <c r="AE261" s="364">
        <v>0</v>
      </c>
      <c r="AF261" s="365">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2"/>
        <v>4</v>
      </c>
      <c r="D262" s="275"/>
      <c r="E262" s="332">
        <v>1</v>
      </c>
      <c r="F262" s="332"/>
      <c r="G262" s="275"/>
      <c r="H262" s="280"/>
      <c r="I262" s="280">
        <v>5</v>
      </c>
      <c r="J262" s="280" t="s">
        <v>532</v>
      </c>
      <c r="K262" s="280"/>
      <c r="L262" s="280"/>
      <c r="M262" s="280"/>
      <c r="N262" s="368">
        <f t="shared" si="53"/>
        <v>45778</v>
      </c>
      <c r="O262" s="368">
        <f t="shared" si="53"/>
        <v>45778</v>
      </c>
      <c r="P262" s="368">
        <f t="shared" si="53"/>
        <v>45778</v>
      </c>
      <c r="Q262" s="368">
        <f t="shared" si="53"/>
        <v>45778</v>
      </c>
      <c r="R262" s="354">
        <f t="shared" si="47"/>
        <v>43586</v>
      </c>
      <c r="S262" s="354">
        <f>DATE($I$254,MONTH(INDEX($N262:$Q262,1,S$240+1)),DAY(INDEX($N262:$Q262,1,S$240+1)))</f>
        <v>43586</v>
      </c>
      <c r="T262" s="354">
        <f t="shared" si="47"/>
        <v>43586</v>
      </c>
      <c r="U262" s="354">
        <f t="shared" si="47"/>
        <v>43586</v>
      </c>
      <c r="V262" s="280"/>
      <c r="W262" s="361">
        <f t="shared" si="51"/>
        <v>66.950819672131146</v>
      </c>
      <c r="X262" s="361">
        <f t="shared" si="48"/>
        <v>66.950819672131146</v>
      </c>
      <c r="Y262" s="361">
        <f t="shared" si="49"/>
        <v>66.950819672131146</v>
      </c>
      <c r="Z262" s="361">
        <f t="shared" si="50"/>
        <v>66.950819672131146</v>
      </c>
      <c r="AA262" s="362"/>
      <c r="AB262" s="280"/>
      <c r="AC262" s="363">
        <v>0</v>
      </c>
      <c r="AD262" s="364">
        <v>0</v>
      </c>
      <c r="AE262" s="364">
        <v>0</v>
      </c>
      <c r="AF262" s="365">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2"/>
        <v>4</v>
      </c>
      <c r="D263" s="275"/>
      <c r="E263" s="332">
        <v>1</v>
      </c>
      <c r="F263" s="332"/>
      <c r="G263" s="275"/>
      <c r="H263" s="280"/>
      <c r="I263" s="280">
        <v>6</v>
      </c>
      <c r="J263" s="280" t="s">
        <v>533</v>
      </c>
      <c r="K263" s="280"/>
      <c r="L263" s="280"/>
      <c r="M263" s="280"/>
      <c r="N263" s="368">
        <f t="shared" si="53"/>
        <v>46143</v>
      </c>
      <c r="O263" s="368">
        <f t="shared" si="53"/>
        <v>46143</v>
      </c>
      <c r="P263" s="368">
        <f t="shared" si="53"/>
        <v>46143</v>
      </c>
      <c r="Q263" s="368">
        <f t="shared" si="53"/>
        <v>46143</v>
      </c>
      <c r="R263" s="354">
        <f t="shared" si="47"/>
        <v>43586</v>
      </c>
      <c r="S263" s="354">
        <f t="shared" si="47"/>
        <v>43586</v>
      </c>
      <c r="T263" s="354">
        <f t="shared" si="47"/>
        <v>43586</v>
      </c>
      <c r="U263" s="354">
        <f t="shared" si="47"/>
        <v>43586</v>
      </c>
      <c r="V263" s="280"/>
      <c r="W263" s="361">
        <f t="shared" si="51"/>
        <v>78.918032786885249</v>
      </c>
      <c r="X263" s="361">
        <f t="shared" si="48"/>
        <v>78.918032786885249</v>
      </c>
      <c r="Y263" s="361">
        <f t="shared" si="49"/>
        <v>78.918032786885249</v>
      </c>
      <c r="Z263" s="361">
        <f t="shared" si="50"/>
        <v>78.918032786885249</v>
      </c>
      <c r="AA263" s="362"/>
      <c r="AB263" s="280"/>
      <c r="AC263" s="363">
        <v>0</v>
      </c>
      <c r="AD263" s="364">
        <v>0</v>
      </c>
      <c r="AE263" s="364">
        <v>0</v>
      </c>
      <c r="AF263" s="365">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2"/>
        <v>4</v>
      </c>
      <c r="D264" s="275"/>
      <c r="E264" s="332">
        <v>1</v>
      </c>
      <c r="F264" s="332"/>
      <c r="G264" s="275"/>
      <c r="H264" s="280"/>
      <c r="I264" s="280">
        <v>7</v>
      </c>
      <c r="J264" s="280" t="s">
        <v>534</v>
      </c>
      <c r="K264" s="280"/>
      <c r="L264" s="280"/>
      <c r="M264" s="280"/>
      <c r="N264" s="368">
        <f t="shared" si="53"/>
        <v>46508</v>
      </c>
      <c r="O264" s="368">
        <f t="shared" si="53"/>
        <v>46508</v>
      </c>
      <c r="P264" s="368">
        <f t="shared" si="53"/>
        <v>46508</v>
      </c>
      <c r="Q264" s="368">
        <f t="shared" si="53"/>
        <v>46508</v>
      </c>
      <c r="R264" s="354">
        <f t="shared" si="47"/>
        <v>43586</v>
      </c>
      <c r="S264" s="354">
        <f t="shared" si="47"/>
        <v>43586</v>
      </c>
      <c r="T264" s="354">
        <f t="shared" si="47"/>
        <v>43586</v>
      </c>
      <c r="U264" s="354">
        <f t="shared" si="47"/>
        <v>43586</v>
      </c>
      <c r="V264" s="280"/>
      <c r="W264" s="369">
        <f t="shared" si="51"/>
        <v>90.885245901639351</v>
      </c>
      <c r="X264" s="369">
        <f t="shared" si="48"/>
        <v>90.885245901639351</v>
      </c>
      <c r="Y264" s="369">
        <f t="shared" si="49"/>
        <v>90.885245901639351</v>
      </c>
      <c r="Z264" s="369">
        <f t="shared" si="50"/>
        <v>90.885245901639351</v>
      </c>
      <c r="AA264" s="370"/>
      <c r="AB264" s="280"/>
      <c r="AC264" s="371">
        <v>0</v>
      </c>
      <c r="AD264" s="372">
        <v>0</v>
      </c>
      <c r="AE264" s="372">
        <v>0</v>
      </c>
      <c r="AF264" s="373">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2">
        <v>2</v>
      </c>
      <c r="F265" s="332"/>
      <c r="G265" s="275"/>
      <c r="H265" s="296" t="str">
        <f>H$252</f>
        <v>Win</v>
      </c>
      <c r="I265" s="280">
        <v>0</v>
      </c>
      <c r="J265" s="351" t="s">
        <v>527</v>
      </c>
      <c r="K265" s="352"/>
      <c r="L265" s="352"/>
      <c r="M265" s="280"/>
      <c r="N265" s="353">
        <v>44007</v>
      </c>
      <c r="O265" s="353">
        <v>44007</v>
      </c>
      <c r="P265" s="353">
        <v>44007</v>
      </c>
      <c r="Q265" s="353">
        <v>44007</v>
      </c>
      <c r="R265" s="354">
        <f t="shared" si="47"/>
        <v>43641</v>
      </c>
      <c r="S265" s="354">
        <f t="shared" si="47"/>
        <v>43641</v>
      </c>
      <c r="T265" s="354">
        <f t="shared" si="47"/>
        <v>43641</v>
      </c>
      <c r="U265" s="354">
        <f t="shared" si="47"/>
        <v>43641</v>
      </c>
      <c r="V265" s="280"/>
      <c r="W265" s="355">
        <f t="shared" si="51"/>
        <v>7.081967213114754</v>
      </c>
      <c r="X265" s="355">
        <f t="shared" si="48"/>
        <v>7.081967213114754</v>
      </c>
      <c r="Y265" s="355">
        <f t="shared" si="49"/>
        <v>7.081967213114754</v>
      </c>
      <c r="Z265" s="355">
        <f t="shared" si="50"/>
        <v>7.081967213114754</v>
      </c>
      <c r="AA265" s="356"/>
      <c r="AB265" s="280"/>
      <c r="AC265" s="357">
        <v>1</v>
      </c>
      <c r="AD265" s="358">
        <v>1</v>
      </c>
      <c r="AE265" s="358">
        <v>1</v>
      </c>
      <c r="AF265" s="359">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2">
        <v>2</v>
      </c>
      <c r="F266" s="332"/>
      <c r="G266" s="275"/>
      <c r="H266" s="280"/>
      <c r="I266" s="280">
        <v>1</v>
      </c>
      <c r="J266" s="360" t="s">
        <v>528</v>
      </c>
      <c r="K266" s="352"/>
      <c r="L266" s="352"/>
      <c r="M266" s="280"/>
      <c r="N266" s="353">
        <v>44372</v>
      </c>
      <c r="O266" s="353">
        <v>44372</v>
      </c>
      <c r="P266" s="353">
        <v>44372</v>
      </c>
      <c r="Q266" s="353">
        <v>44372</v>
      </c>
      <c r="R266" s="354">
        <f t="shared" si="47"/>
        <v>43641</v>
      </c>
      <c r="S266" s="354">
        <f t="shared" si="47"/>
        <v>43641</v>
      </c>
      <c r="T266" s="354">
        <f t="shared" si="47"/>
        <v>43641</v>
      </c>
      <c r="U266" s="354">
        <f t="shared" si="47"/>
        <v>43641</v>
      </c>
      <c r="V266" s="280"/>
      <c r="W266" s="361">
        <f t="shared" si="51"/>
        <v>19.049180327868854</v>
      </c>
      <c r="X266" s="361">
        <f t="shared" si="48"/>
        <v>19.049180327868854</v>
      </c>
      <c r="Y266" s="361">
        <f t="shared" si="49"/>
        <v>19.049180327868854</v>
      </c>
      <c r="Z266" s="361">
        <f t="shared" si="50"/>
        <v>19.049180327868854</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4">INT($C$232+3)</f>
        <v>4</v>
      </c>
      <c r="D267" s="275"/>
      <c r="E267" s="332">
        <v>2</v>
      </c>
      <c r="F267" s="332"/>
      <c r="G267" s="275"/>
      <c r="H267" s="280"/>
      <c r="I267" s="280">
        <v>2</v>
      </c>
      <c r="J267" s="360" t="s">
        <v>535</v>
      </c>
      <c r="K267" s="280"/>
      <c r="L267" s="280"/>
      <c r="M267" s="280"/>
      <c r="N267" s="368">
        <f t="shared" ref="N267:Q267" si="55">DATEVALUE(DAY(N266)&amp;"/"&amp;MONTH(N266)&amp;"/"&amp;YEAR(N266)+1)</f>
        <v>44737</v>
      </c>
      <c r="O267" s="368">
        <f t="shared" si="55"/>
        <v>44737</v>
      </c>
      <c r="P267" s="368">
        <f t="shared" si="55"/>
        <v>44737</v>
      </c>
      <c r="Q267" s="368">
        <f t="shared" si="55"/>
        <v>44737</v>
      </c>
      <c r="R267" s="354">
        <f t="shared" si="47"/>
        <v>43641</v>
      </c>
      <c r="S267" s="354">
        <f t="shared" si="47"/>
        <v>43641</v>
      </c>
      <c r="T267" s="354">
        <f t="shared" si="47"/>
        <v>43641</v>
      </c>
      <c r="U267" s="354">
        <f t="shared" si="47"/>
        <v>43641</v>
      </c>
      <c r="V267" s="280"/>
      <c r="W267" s="361">
        <f t="shared" si="51"/>
        <v>31.016393442622952</v>
      </c>
      <c r="X267" s="361">
        <f t="shared" si="48"/>
        <v>31.016393442622952</v>
      </c>
      <c r="Y267" s="361">
        <f t="shared" si="49"/>
        <v>31.016393442622952</v>
      </c>
      <c r="Z267" s="361">
        <f t="shared" si="50"/>
        <v>31.016393442622952</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3</v>
      </c>
      <c r="J268" s="360" t="s">
        <v>536</v>
      </c>
      <c r="K268" s="280"/>
      <c r="L268" s="280"/>
      <c r="M268" s="280"/>
      <c r="N268" s="368">
        <f t="shared" ref="N268:Q268" si="56">DATEVALUE(DAY(N267)&amp;"/"&amp;MONTH(N267)&amp;"/"&amp;YEAR(N267)+1)</f>
        <v>45102</v>
      </c>
      <c r="O268" s="368">
        <f t="shared" si="56"/>
        <v>45102</v>
      </c>
      <c r="P268" s="368">
        <f t="shared" si="56"/>
        <v>45102</v>
      </c>
      <c r="Q268" s="368">
        <f t="shared" si="56"/>
        <v>45102</v>
      </c>
      <c r="R268" s="354">
        <f t="shared" si="47"/>
        <v>43641</v>
      </c>
      <c r="S268" s="354">
        <f t="shared" si="47"/>
        <v>43641</v>
      </c>
      <c r="T268" s="354">
        <f t="shared" si="47"/>
        <v>43641</v>
      </c>
      <c r="U268" s="354">
        <f t="shared" si="47"/>
        <v>43641</v>
      </c>
      <c r="V268" s="280"/>
      <c r="W268" s="361">
        <f t="shared" si="51"/>
        <v>42.983606557377051</v>
      </c>
      <c r="X268" s="361">
        <f t="shared" si="48"/>
        <v>42.983606557377051</v>
      </c>
      <c r="Y268" s="361">
        <f t="shared" si="49"/>
        <v>42.983606557377051</v>
      </c>
      <c r="Z268" s="361">
        <f t="shared" si="50"/>
        <v>42.983606557377051</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4</v>
      </c>
      <c r="J269" s="360" t="s">
        <v>537</v>
      </c>
      <c r="K269" s="280"/>
      <c r="L269" s="280"/>
      <c r="M269" s="280"/>
      <c r="N269" s="368">
        <f t="shared" ref="N269:Q269" si="57">DATEVALUE(DAY(N268)&amp;"/"&amp;MONTH(N268)&amp;"/"&amp;YEAR(N268)+1)</f>
        <v>45468</v>
      </c>
      <c r="O269" s="368">
        <f t="shared" si="57"/>
        <v>45468</v>
      </c>
      <c r="P269" s="368">
        <f t="shared" si="57"/>
        <v>45468</v>
      </c>
      <c r="Q269" s="368">
        <f t="shared" si="57"/>
        <v>45468</v>
      </c>
      <c r="R269" s="354">
        <f t="shared" si="47"/>
        <v>43641</v>
      </c>
      <c r="S269" s="354">
        <f t="shared" si="47"/>
        <v>43641</v>
      </c>
      <c r="T269" s="354">
        <f t="shared" si="47"/>
        <v>43641</v>
      </c>
      <c r="U269" s="354">
        <f t="shared" si="47"/>
        <v>43641</v>
      </c>
      <c r="V269" s="280"/>
      <c r="W269" s="361">
        <f t="shared" si="51"/>
        <v>54.983606557377051</v>
      </c>
      <c r="X269" s="361">
        <f t="shared" si="48"/>
        <v>54.983606557377051</v>
      </c>
      <c r="Y269" s="361">
        <f t="shared" si="49"/>
        <v>54.983606557377051</v>
      </c>
      <c r="Z269" s="361">
        <f t="shared" si="50"/>
        <v>54.983606557377051</v>
      </c>
      <c r="AA269" s="362"/>
      <c r="AB269" s="280"/>
      <c r="AC269" s="363">
        <v>1</v>
      </c>
      <c r="AD269" s="364">
        <v>1</v>
      </c>
      <c r="AE269" s="364">
        <v>1</v>
      </c>
      <c r="AF269" s="365">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4"/>
        <v>4</v>
      </c>
      <c r="D270" s="275"/>
      <c r="E270" s="332">
        <v>2</v>
      </c>
      <c r="F270" s="332"/>
      <c r="G270" s="275"/>
      <c r="H270" s="280"/>
      <c r="I270" s="280">
        <v>5</v>
      </c>
      <c r="J270" s="360" t="s">
        <v>538</v>
      </c>
      <c r="K270" s="280"/>
      <c r="L270" s="280"/>
      <c r="M270" s="280"/>
      <c r="N270" s="368">
        <f t="shared" ref="N270:Q270" si="58">DATEVALUE(DAY(N269)&amp;"/"&amp;MONTH(N269)&amp;"/"&amp;YEAR(N269)+1)</f>
        <v>45833</v>
      </c>
      <c r="O270" s="368">
        <f t="shared" si="58"/>
        <v>45833</v>
      </c>
      <c r="P270" s="368">
        <f t="shared" si="58"/>
        <v>45833</v>
      </c>
      <c r="Q270" s="368">
        <f t="shared" si="58"/>
        <v>45833</v>
      </c>
      <c r="R270" s="354">
        <f t="shared" si="47"/>
        <v>43641</v>
      </c>
      <c r="S270" s="354">
        <f t="shared" si="47"/>
        <v>43641</v>
      </c>
      <c r="T270" s="354">
        <f t="shared" si="47"/>
        <v>43641</v>
      </c>
      <c r="U270" s="354">
        <f t="shared" si="47"/>
        <v>43641</v>
      </c>
      <c r="V270" s="280"/>
      <c r="W270" s="361">
        <f t="shared" si="51"/>
        <v>66.950819672131146</v>
      </c>
      <c r="X270" s="361">
        <f t="shared" si="48"/>
        <v>66.950819672131146</v>
      </c>
      <c r="Y270" s="361">
        <f t="shared" si="49"/>
        <v>66.950819672131146</v>
      </c>
      <c r="Z270" s="361">
        <f t="shared" si="50"/>
        <v>66.950819672131146</v>
      </c>
      <c r="AA270" s="362"/>
      <c r="AB270" s="280"/>
      <c r="AC270" s="363">
        <v>1</v>
      </c>
      <c r="AD270" s="364">
        <v>1</v>
      </c>
      <c r="AE270" s="364">
        <v>1</v>
      </c>
      <c r="AF270" s="365">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4"/>
        <v>4</v>
      </c>
      <c r="D271" s="275"/>
      <c r="E271" s="332">
        <v>2</v>
      </c>
      <c r="F271" s="332"/>
      <c r="G271" s="275"/>
      <c r="H271" s="280"/>
      <c r="I271" s="280">
        <v>6</v>
      </c>
      <c r="J271" s="360" t="s">
        <v>539</v>
      </c>
      <c r="K271" s="280"/>
      <c r="L271" s="280"/>
      <c r="M271" s="280"/>
      <c r="N271" s="368">
        <f t="shared" ref="N271:Q271" si="59">DATEVALUE(DAY(N270)&amp;"/"&amp;MONTH(N270)&amp;"/"&amp;YEAR(N270)+1)</f>
        <v>46198</v>
      </c>
      <c r="O271" s="368">
        <f t="shared" si="59"/>
        <v>46198</v>
      </c>
      <c r="P271" s="368">
        <f t="shared" si="59"/>
        <v>46198</v>
      </c>
      <c r="Q271" s="368">
        <f t="shared" si="59"/>
        <v>46198</v>
      </c>
      <c r="R271" s="354">
        <f t="shared" si="47"/>
        <v>43641</v>
      </c>
      <c r="S271" s="354">
        <f t="shared" si="47"/>
        <v>43641</v>
      </c>
      <c r="T271" s="354">
        <f t="shared" si="47"/>
        <v>43641</v>
      </c>
      <c r="U271" s="354">
        <f t="shared" si="47"/>
        <v>43641</v>
      </c>
      <c r="V271" s="280"/>
      <c r="W271" s="361">
        <f t="shared" si="51"/>
        <v>78.918032786885249</v>
      </c>
      <c r="X271" s="361">
        <f t="shared" si="48"/>
        <v>78.918032786885249</v>
      </c>
      <c r="Y271" s="361">
        <f t="shared" si="49"/>
        <v>78.918032786885249</v>
      </c>
      <c r="Z271" s="361">
        <f t="shared" si="50"/>
        <v>78.918032786885249</v>
      </c>
      <c r="AA271" s="362"/>
      <c r="AB271" s="280"/>
      <c r="AC271" s="363">
        <v>1</v>
      </c>
      <c r="AD271" s="364">
        <v>1</v>
      </c>
      <c r="AE271" s="364">
        <v>1</v>
      </c>
      <c r="AF271" s="365">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4"/>
        <v>4</v>
      </c>
      <c r="D272" s="275"/>
      <c r="E272" s="332">
        <v>2</v>
      </c>
      <c r="F272" s="332"/>
      <c r="G272" s="275"/>
      <c r="H272" s="280"/>
      <c r="I272" s="280">
        <v>7</v>
      </c>
      <c r="J272" s="543" t="s">
        <v>540</v>
      </c>
      <c r="K272" s="280"/>
      <c r="L272" s="280"/>
      <c r="M272" s="280"/>
      <c r="N272" s="368">
        <f t="shared" ref="N272:Q272" si="60">DATEVALUE(DAY(N271)&amp;"/"&amp;MONTH(N271)&amp;"/"&amp;YEAR(N271)+1)</f>
        <v>46563</v>
      </c>
      <c r="O272" s="368">
        <f t="shared" si="60"/>
        <v>46563</v>
      </c>
      <c r="P272" s="368">
        <f t="shared" si="60"/>
        <v>46563</v>
      </c>
      <c r="Q272" s="368">
        <f t="shared" si="60"/>
        <v>46563</v>
      </c>
      <c r="R272" s="354">
        <f t="shared" si="47"/>
        <v>43641</v>
      </c>
      <c r="S272" s="354">
        <f t="shared" si="47"/>
        <v>43641</v>
      </c>
      <c r="T272" s="354">
        <f t="shared" si="47"/>
        <v>43641</v>
      </c>
      <c r="U272" s="354">
        <f t="shared" si="47"/>
        <v>43641</v>
      </c>
      <c r="V272" s="280"/>
      <c r="W272" s="369">
        <f t="shared" si="51"/>
        <v>90.885245901639351</v>
      </c>
      <c r="X272" s="369">
        <f t="shared" si="48"/>
        <v>90.885245901639351</v>
      </c>
      <c r="Y272" s="369">
        <f t="shared" si="49"/>
        <v>90.885245901639351</v>
      </c>
      <c r="Z272" s="369">
        <f t="shared" si="50"/>
        <v>90.885245901639351</v>
      </c>
      <c r="AA272" s="370"/>
      <c r="AB272" s="280"/>
      <c r="AC272" s="371">
        <v>1</v>
      </c>
      <c r="AD272" s="372">
        <v>1</v>
      </c>
      <c r="AE272" s="372">
        <v>1</v>
      </c>
      <c r="AF272" s="373">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2">
        <v>3</v>
      </c>
      <c r="F273" s="332"/>
      <c r="G273" s="275"/>
      <c r="H273" s="296" t="str">
        <f>H$253</f>
        <v>Spr</v>
      </c>
      <c r="I273" s="350">
        <v>0</v>
      </c>
      <c r="J273" s="544" t="s">
        <v>527</v>
      </c>
      <c r="K273" s="542"/>
      <c r="L273" s="352"/>
      <c r="M273" s="280"/>
      <c r="N273" s="353">
        <v>44050</v>
      </c>
      <c r="O273" s="353">
        <v>44050</v>
      </c>
      <c r="P273" s="353">
        <v>44050</v>
      </c>
      <c r="Q273" s="353">
        <v>44050</v>
      </c>
      <c r="R273" s="354">
        <f t="shared" si="47"/>
        <v>43684</v>
      </c>
      <c r="S273" s="354">
        <f t="shared" si="47"/>
        <v>43684</v>
      </c>
      <c r="T273" s="354">
        <f t="shared" si="47"/>
        <v>43684</v>
      </c>
      <c r="U273" s="354">
        <f t="shared" si="47"/>
        <v>43684</v>
      </c>
      <c r="V273" s="280"/>
      <c r="W273" s="355">
        <f t="shared" si="51"/>
        <v>7.081967213114754</v>
      </c>
      <c r="X273" s="355">
        <f t="shared" si="48"/>
        <v>7.081967213114754</v>
      </c>
      <c r="Y273" s="355">
        <f t="shared" si="49"/>
        <v>7.081967213114754</v>
      </c>
      <c r="Z273" s="355">
        <f t="shared" si="50"/>
        <v>7.081967213114754</v>
      </c>
      <c r="AA273" s="356"/>
      <c r="AB273" s="280"/>
      <c r="AC273" s="357">
        <v>2</v>
      </c>
      <c r="AD273" s="358">
        <v>2</v>
      </c>
      <c r="AE273" s="358">
        <v>2</v>
      </c>
      <c r="AF273" s="359">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2">
        <v>3</v>
      </c>
      <c r="F274" s="332"/>
      <c r="G274" s="275"/>
      <c r="H274" s="280"/>
      <c r="I274" s="350">
        <v>1</v>
      </c>
      <c r="J274" s="280" t="s">
        <v>528</v>
      </c>
      <c r="K274" s="542"/>
      <c r="L274" s="352"/>
      <c r="M274" s="280"/>
      <c r="N274" s="353">
        <v>44415</v>
      </c>
      <c r="O274" s="353">
        <v>44415</v>
      </c>
      <c r="P274" s="353">
        <v>44415</v>
      </c>
      <c r="Q274" s="353">
        <v>44415</v>
      </c>
      <c r="R274" s="354">
        <f t="shared" si="47"/>
        <v>43684</v>
      </c>
      <c r="S274" s="354">
        <f t="shared" si="47"/>
        <v>43684</v>
      </c>
      <c r="T274" s="354">
        <f t="shared" si="47"/>
        <v>43684</v>
      </c>
      <c r="U274" s="354">
        <f t="shared" si="47"/>
        <v>43684</v>
      </c>
      <c r="V274" s="280"/>
      <c r="W274" s="361">
        <f t="shared" si="51"/>
        <v>19.049180327868854</v>
      </c>
      <c r="X274" s="361">
        <f t="shared" si="48"/>
        <v>19.049180327868854</v>
      </c>
      <c r="Y274" s="361">
        <f t="shared" si="49"/>
        <v>19.049180327868854</v>
      </c>
      <c r="Z274" s="361">
        <f t="shared" si="50"/>
        <v>19.049180327868854</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1">INT($C$232+3)</f>
        <v>4</v>
      </c>
      <c r="D275" s="275"/>
      <c r="E275" s="332">
        <v>3</v>
      </c>
      <c r="F275" s="332"/>
      <c r="G275" s="275"/>
      <c r="H275" s="280"/>
      <c r="I275" s="350">
        <v>2</v>
      </c>
      <c r="J275" s="280" t="s">
        <v>535</v>
      </c>
      <c r="K275" s="367"/>
      <c r="L275" s="280"/>
      <c r="M275" s="280"/>
      <c r="N275" s="368">
        <f t="shared" ref="N275:Q280" si="62">DATEVALUE(DAY(N274)&amp;"/"&amp;MONTH(N274)&amp;"/"&amp;YEAR(N274)+1)</f>
        <v>44780</v>
      </c>
      <c r="O275" s="368">
        <f t="shared" si="62"/>
        <v>44780</v>
      </c>
      <c r="P275" s="368">
        <f t="shared" si="62"/>
        <v>44780</v>
      </c>
      <c r="Q275" s="368">
        <f t="shared" si="62"/>
        <v>44780</v>
      </c>
      <c r="R275" s="354">
        <f t="shared" si="47"/>
        <v>43684</v>
      </c>
      <c r="S275" s="354">
        <f t="shared" si="47"/>
        <v>43684</v>
      </c>
      <c r="T275" s="354">
        <f t="shared" si="47"/>
        <v>43684</v>
      </c>
      <c r="U275" s="354">
        <f t="shared" si="47"/>
        <v>43684</v>
      </c>
      <c r="V275" s="280"/>
      <c r="W275" s="361">
        <f t="shared" si="51"/>
        <v>31.016393442622952</v>
      </c>
      <c r="X275" s="361">
        <f t="shared" si="48"/>
        <v>31.016393442622952</v>
      </c>
      <c r="Y275" s="361">
        <f t="shared" si="49"/>
        <v>31.016393442622952</v>
      </c>
      <c r="Z275" s="361">
        <f t="shared" si="50"/>
        <v>31.016393442622952</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3</v>
      </c>
      <c r="J276" s="280" t="s">
        <v>536</v>
      </c>
      <c r="K276" s="367"/>
      <c r="L276" s="280"/>
      <c r="M276" s="280"/>
      <c r="N276" s="368">
        <f t="shared" si="62"/>
        <v>45145</v>
      </c>
      <c r="O276" s="368">
        <f t="shared" si="62"/>
        <v>45145</v>
      </c>
      <c r="P276" s="368">
        <f t="shared" si="62"/>
        <v>45145</v>
      </c>
      <c r="Q276" s="368">
        <f t="shared" si="62"/>
        <v>45145</v>
      </c>
      <c r="R276" s="354">
        <f t="shared" si="47"/>
        <v>43684</v>
      </c>
      <c r="S276" s="354">
        <f t="shared" si="47"/>
        <v>43684</v>
      </c>
      <c r="T276" s="354">
        <f t="shared" si="47"/>
        <v>43684</v>
      </c>
      <c r="U276" s="354">
        <f t="shared" si="47"/>
        <v>43684</v>
      </c>
      <c r="V276" s="280"/>
      <c r="W276" s="361">
        <f t="shared" si="51"/>
        <v>42.983606557377051</v>
      </c>
      <c r="X276" s="361">
        <f t="shared" si="48"/>
        <v>42.983606557377051</v>
      </c>
      <c r="Y276" s="361">
        <f t="shared" si="49"/>
        <v>42.983606557377051</v>
      </c>
      <c r="Z276" s="361">
        <f t="shared" si="50"/>
        <v>42.983606557377051</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4</v>
      </c>
      <c r="J277" s="280" t="s">
        <v>537</v>
      </c>
      <c r="K277" s="367"/>
      <c r="L277" s="280"/>
      <c r="M277" s="280"/>
      <c r="N277" s="368">
        <f t="shared" si="62"/>
        <v>45511</v>
      </c>
      <c r="O277" s="368">
        <f t="shared" si="62"/>
        <v>45511</v>
      </c>
      <c r="P277" s="368">
        <f t="shared" si="62"/>
        <v>45511</v>
      </c>
      <c r="Q277" s="368">
        <f t="shared" si="62"/>
        <v>45511</v>
      </c>
      <c r="R277" s="354">
        <f t="shared" si="47"/>
        <v>43684</v>
      </c>
      <c r="S277" s="354">
        <f t="shared" si="47"/>
        <v>43684</v>
      </c>
      <c r="T277" s="354">
        <f t="shared" si="47"/>
        <v>43684</v>
      </c>
      <c r="U277" s="354">
        <f t="shared" si="47"/>
        <v>43684</v>
      </c>
      <c r="V277" s="280"/>
      <c r="W277" s="361">
        <f t="shared" si="51"/>
        <v>54.983606557377051</v>
      </c>
      <c r="X277" s="361">
        <f t="shared" si="48"/>
        <v>54.983606557377051</v>
      </c>
      <c r="Y277" s="361">
        <f t="shared" si="49"/>
        <v>54.983606557377051</v>
      </c>
      <c r="Z277" s="361">
        <f t="shared" si="50"/>
        <v>54.983606557377051</v>
      </c>
      <c r="AA277" s="362"/>
      <c r="AB277" s="280"/>
      <c r="AC277" s="363">
        <v>2</v>
      </c>
      <c r="AD277" s="364">
        <v>2</v>
      </c>
      <c r="AE277" s="364">
        <v>2</v>
      </c>
      <c r="AF277" s="365">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1"/>
        <v>4</v>
      </c>
      <c r="D278" s="275"/>
      <c r="E278" s="332">
        <v>3</v>
      </c>
      <c r="F278" s="332"/>
      <c r="G278" s="275"/>
      <c r="H278" s="280"/>
      <c r="I278" s="350">
        <v>5</v>
      </c>
      <c r="J278" s="280" t="s">
        <v>538</v>
      </c>
      <c r="K278" s="367"/>
      <c r="L278" s="280"/>
      <c r="M278" s="280"/>
      <c r="N278" s="368">
        <f t="shared" si="62"/>
        <v>45876</v>
      </c>
      <c r="O278" s="368">
        <f t="shared" si="62"/>
        <v>45876</v>
      </c>
      <c r="P278" s="368">
        <f t="shared" si="62"/>
        <v>45876</v>
      </c>
      <c r="Q278" s="368">
        <f t="shared" si="62"/>
        <v>45876</v>
      </c>
      <c r="R278" s="354">
        <f t="shared" si="47"/>
        <v>43684</v>
      </c>
      <c r="S278" s="354">
        <f t="shared" si="47"/>
        <v>43684</v>
      </c>
      <c r="T278" s="354">
        <f t="shared" si="47"/>
        <v>43684</v>
      </c>
      <c r="U278" s="354">
        <f t="shared" si="47"/>
        <v>43684</v>
      </c>
      <c r="V278" s="280"/>
      <c r="W278" s="361">
        <f t="shared" si="51"/>
        <v>66.950819672131146</v>
      </c>
      <c r="X278" s="361">
        <f t="shared" si="48"/>
        <v>66.950819672131146</v>
      </c>
      <c r="Y278" s="361">
        <f t="shared" si="49"/>
        <v>66.950819672131146</v>
      </c>
      <c r="Z278" s="361">
        <f t="shared" si="50"/>
        <v>66.950819672131146</v>
      </c>
      <c r="AA278" s="362"/>
      <c r="AB278" s="280"/>
      <c r="AC278" s="363">
        <v>2</v>
      </c>
      <c r="AD278" s="364">
        <v>2</v>
      </c>
      <c r="AE278" s="364">
        <v>2</v>
      </c>
      <c r="AF278" s="365">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1"/>
        <v>4</v>
      </c>
      <c r="D279" s="275"/>
      <c r="E279" s="332">
        <v>3</v>
      </c>
      <c r="F279" s="332"/>
      <c r="G279" s="275"/>
      <c r="H279" s="280"/>
      <c r="I279" s="350">
        <v>6</v>
      </c>
      <c r="J279" s="280" t="s">
        <v>539</v>
      </c>
      <c r="K279" s="367"/>
      <c r="L279" s="280"/>
      <c r="M279" s="280"/>
      <c r="N279" s="368">
        <f t="shared" si="62"/>
        <v>46241</v>
      </c>
      <c r="O279" s="368">
        <f t="shared" si="62"/>
        <v>46241</v>
      </c>
      <c r="P279" s="368">
        <f t="shared" si="62"/>
        <v>46241</v>
      </c>
      <c r="Q279" s="368">
        <f t="shared" si="62"/>
        <v>46241</v>
      </c>
      <c r="R279" s="354">
        <f t="shared" si="47"/>
        <v>43684</v>
      </c>
      <c r="S279" s="354">
        <f t="shared" si="47"/>
        <v>43684</v>
      </c>
      <c r="T279" s="354">
        <f t="shared" si="47"/>
        <v>43684</v>
      </c>
      <c r="U279" s="354">
        <f t="shared" si="47"/>
        <v>43684</v>
      </c>
      <c r="V279" s="280"/>
      <c r="W279" s="361">
        <f t="shared" si="51"/>
        <v>78.918032786885249</v>
      </c>
      <c r="X279" s="361">
        <f t="shared" si="48"/>
        <v>78.918032786885249</v>
      </c>
      <c r="Y279" s="361">
        <f t="shared" si="49"/>
        <v>78.918032786885249</v>
      </c>
      <c r="Z279" s="361">
        <f t="shared" si="50"/>
        <v>78.918032786885249</v>
      </c>
      <c r="AA279" s="362"/>
      <c r="AB279" s="280"/>
      <c r="AC279" s="363">
        <v>2</v>
      </c>
      <c r="AD279" s="364">
        <v>2</v>
      </c>
      <c r="AE279" s="364">
        <v>2</v>
      </c>
      <c r="AF279" s="365">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1"/>
        <v>4</v>
      </c>
      <c r="D280" s="275"/>
      <c r="E280" s="332">
        <v>3</v>
      </c>
      <c r="F280" s="332"/>
      <c r="G280" s="275"/>
      <c r="H280" s="280"/>
      <c r="I280" s="350">
        <v>7</v>
      </c>
      <c r="J280" s="280" t="s">
        <v>540</v>
      </c>
      <c r="K280" s="367"/>
      <c r="L280" s="280"/>
      <c r="M280" s="280"/>
      <c r="N280" s="368">
        <f t="shared" si="62"/>
        <v>46606</v>
      </c>
      <c r="O280" s="368">
        <f t="shared" si="62"/>
        <v>46606</v>
      </c>
      <c r="P280" s="368">
        <f t="shared" si="62"/>
        <v>46606</v>
      </c>
      <c r="Q280" s="368">
        <f t="shared" si="62"/>
        <v>46606</v>
      </c>
      <c r="R280" s="354">
        <f t="shared" si="47"/>
        <v>43684</v>
      </c>
      <c r="S280" s="354">
        <f t="shared" si="47"/>
        <v>43684</v>
      </c>
      <c r="T280" s="354">
        <f t="shared" si="47"/>
        <v>43684</v>
      </c>
      <c r="U280" s="354">
        <f t="shared" si="47"/>
        <v>43684</v>
      </c>
      <c r="V280" s="280"/>
      <c r="W280" s="369">
        <f t="shared" si="51"/>
        <v>90.885245901639351</v>
      </c>
      <c r="X280" s="369">
        <f t="shared" si="48"/>
        <v>90.885245901639351</v>
      </c>
      <c r="Y280" s="369">
        <f t="shared" si="49"/>
        <v>90.885245901639351</v>
      </c>
      <c r="Z280" s="369">
        <f t="shared" si="50"/>
        <v>90.885245901639351</v>
      </c>
      <c r="AA280" s="370"/>
      <c r="AB280" s="280"/>
      <c r="AC280" s="371">
        <v>2</v>
      </c>
      <c r="AD280" s="372">
        <v>2</v>
      </c>
      <c r="AE280" s="372">
        <v>2</v>
      </c>
      <c r="AF280" s="373">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337"/>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18" t="s">
        <v>1041</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2"/>
      <c r="F283" s="332"/>
      <c r="G283" s="275"/>
      <c r="H283" s="280"/>
      <c r="I283" s="337"/>
      <c r="J283" s="337"/>
      <c r="K283" s="337"/>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721">
        <f t="shared" ref="K284:Q286" si="63">MIN(363,INT((K251 - DATE(YEAR(K251),1,1))))+364*(YEAR(K251)-i_startyear)</f>
        <v>120</v>
      </c>
      <c r="L284" s="721">
        <f t="shared" si="63"/>
        <v>120</v>
      </c>
      <c r="M284" s="721">
        <f t="shared" si="63"/>
        <v>120</v>
      </c>
      <c r="N284" s="721">
        <f t="shared" si="63"/>
        <v>120</v>
      </c>
      <c r="O284" s="721">
        <f t="shared" si="63"/>
        <v>120</v>
      </c>
      <c r="P284" s="721">
        <f t="shared" si="63"/>
        <v>120</v>
      </c>
      <c r="Q284" s="721">
        <f t="shared" si="63"/>
        <v>120</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721">
        <f t="shared" si="63"/>
        <v>175</v>
      </c>
      <c r="L285" s="721">
        <f t="shared" si="63"/>
        <v>175</v>
      </c>
      <c r="M285" s="721">
        <f t="shared" si="63"/>
        <v>175</v>
      </c>
      <c r="N285" s="721">
        <f t="shared" si="63"/>
        <v>175</v>
      </c>
      <c r="O285" s="721">
        <f t="shared" si="63"/>
        <v>175</v>
      </c>
      <c r="P285" s="721">
        <f t="shared" si="63"/>
        <v>175</v>
      </c>
      <c r="Q285" s="721">
        <f t="shared" si="63"/>
        <v>175</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721">
        <f t="shared" si="63"/>
        <v>218</v>
      </c>
      <c r="L286" s="721">
        <f t="shared" si="63"/>
        <v>218</v>
      </c>
      <c r="M286" s="721">
        <f t="shared" si="63"/>
        <v>218</v>
      </c>
      <c r="N286" s="721">
        <f t="shared" si="63"/>
        <v>218</v>
      </c>
      <c r="O286" s="721">
        <f t="shared" si="63"/>
        <v>218</v>
      </c>
      <c r="P286" s="721">
        <f t="shared" si="63"/>
        <v>218</v>
      </c>
      <c r="Q286" s="721">
        <f t="shared" si="63"/>
        <v>218</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1">
        <f>MIN(363,INT((N257 - DATE(YEAR(N257),1,1))))+364*INT(YEAR(N257)-i_startyear)</f>
        <v>485</v>
      </c>
      <c r="O288" s="721">
        <f t="shared" ref="O288:U297" si="64">MIN(363,INT((O257 - DATE(YEAR(O257),1,1))))+364*(YEAR(O257)-i_startyear)</f>
        <v>485</v>
      </c>
      <c r="P288" s="721">
        <f t="shared" si="64"/>
        <v>485</v>
      </c>
      <c r="Q288" s="721">
        <f t="shared" si="64"/>
        <v>485</v>
      </c>
      <c r="R288" s="724">
        <f t="shared" si="64"/>
        <v>120</v>
      </c>
      <c r="S288" s="724">
        <f t="shared" si="64"/>
        <v>120</v>
      </c>
      <c r="T288" s="724">
        <f t="shared" si="64"/>
        <v>120</v>
      </c>
      <c r="U288" s="724">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1">
        <f t="shared" ref="N289:N311" si="65">MIN(363,INT((N258 - DATE(YEAR(N258),1,1))))+364*(YEAR(N258)-i_startyear)</f>
        <v>848</v>
      </c>
      <c r="O289" s="722">
        <f t="shared" si="64"/>
        <v>848</v>
      </c>
      <c r="P289" s="722">
        <f t="shared" si="64"/>
        <v>848</v>
      </c>
      <c r="Q289" s="722">
        <f t="shared" si="64"/>
        <v>848</v>
      </c>
      <c r="R289" s="724">
        <f t="shared" si="64"/>
        <v>120</v>
      </c>
      <c r="S289" s="724">
        <f t="shared" si="64"/>
        <v>120</v>
      </c>
      <c r="T289" s="724">
        <f t="shared" si="64"/>
        <v>120</v>
      </c>
      <c r="U289" s="724">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1">
        <f t="shared" si="65"/>
        <v>1212</v>
      </c>
      <c r="O290" s="723">
        <f t="shared" si="64"/>
        <v>1212</v>
      </c>
      <c r="P290" s="723">
        <f t="shared" si="64"/>
        <v>1212</v>
      </c>
      <c r="Q290" s="723">
        <f t="shared" si="64"/>
        <v>1212</v>
      </c>
      <c r="R290" s="724">
        <f t="shared" si="64"/>
        <v>120</v>
      </c>
      <c r="S290" s="724">
        <f t="shared" si="64"/>
        <v>120</v>
      </c>
      <c r="T290" s="724">
        <f t="shared" si="64"/>
        <v>120</v>
      </c>
      <c r="U290" s="724">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1">
        <f t="shared" si="65"/>
        <v>1576</v>
      </c>
      <c r="O291" s="723">
        <f t="shared" si="64"/>
        <v>1576</v>
      </c>
      <c r="P291" s="723">
        <f t="shared" si="64"/>
        <v>1576</v>
      </c>
      <c r="Q291" s="723">
        <f t="shared" si="64"/>
        <v>1576</v>
      </c>
      <c r="R291" s="724">
        <f t="shared" si="64"/>
        <v>120</v>
      </c>
      <c r="S291" s="724">
        <f t="shared" si="64"/>
        <v>120</v>
      </c>
      <c r="T291" s="724">
        <f t="shared" si="64"/>
        <v>120</v>
      </c>
      <c r="U291" s="724">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1">
        <f t="shared" si="65"/>
        <v>1941</v>
      </c>
      <c r="O292" s="723">
        <f t="shared" si="64"/>
        <v>1941</v>
      </c>
      <c r="P292" s="723">
        <f t="shared" si="64"/>
        <v>1941</v>
      </c>
      <c r="Q292" s="723">
        <f t="shared" si="64"/>
        <v>1941</v>
      </c>
      <c r="R292" s="724">
        <f t="shared" si="64"/>
        <v>120</v>
      </c>
      <c r="S292" s="724">
        <f t="shared" si="64"/>
        <v>120</v>
      </c>
      <c r="T292" s="724">
        <f t="shared" si="64"/>
        <v>120</v>
      </c>
      <c r="U292" s="724">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1">
        <f t="shared" si="65"/>
        <v>2304</v>
      </c>
      <c r="O293" s="723">
        <f t="shared" si="64"/>
        <v>2304</v>
      </c>
      <c r="P293" s="723">
        <f t="shared" si="64"/>
        <v>2304</v>
      </c>
      <c r="Q293" s="723">
        <f t="shared" si="64"/>
        <v>2304</v>
      </c>
      <c r="R293" s="724">
        <f t="shared" si="64"/>
        <v>120</v>
      </c>
      <c r="S293" s="724">
        <f t="shared" si="64"/>
        <v>120</v>
      </c>
      <c r="T293" s="724">
        <f t="shared" si="64"/>
        <v>120</v>
      </c>
      <c r="U293" s="724">
        <f t="shared" si="64"/>
        <v>120</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1">
        <f t="shared" si="65"/>
        <v>2668</v>
      </c>
      <c r="O294" s="723">
        <f t="shared" si="64"/>
        <v>2668</v>
      </c>
      <c r="P294" s="723">
        <f t="shared" si="64"/>
        <v>2668</v>
      </c>
      <c r="Q294" s="723">
        <f t="shared" si="64"/>
        <v>2668</v>
      </c>
      <c r="R294" s="724">
        <f t="shared" si="64"/>
        <v>120</v>
      </c>
      <c r="S294" s="724">
        <f t="shared" si="64"/>
        <v>120</v>
      </c>
      <c r="T294" s="724">
        <f t="shared" si="64"/>
        <v>120</v>
      </c>
      <c r="U294" s="724">
        <f t="shared" si="64"/>
        <v>120</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1">
        <f t="shared" si="65"/>
        <v>3032</v>
      </c>
      <c r="O295" s="723">
        <f t="shared" si="64"/>
        <v>3032</v>
      </c>
      <c r="P295" s="723">
        <f t="shared" si="64"/>
        <v>3032</v>
      </c>
      <c r="Q295" s="723">
        <f t="shared" si="64"/>
        <v>3032</v>
      </c>
      <c r="R295" s="724">
        <f t="shared" si="64"/>
        <v>120</v>
      </c>
      <c r="S295" s="724">
        <f t="shared" si="64"/>
        <v>120</v>
      </c>
      <c r="T295" s="724">
        <f t="shared" si="64"/>
        <v>120</v>
      </c>
      <c r="U295" s="724">
        <f t="shared" si="64"/>
        <v>120</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1">
        <f t="shared" si="65"/>
        <v>540</v>
      </c>
      <c r="O296" s="722">
        <f t="shared" si="64"/>
        <v>540</v>
      </c>
      <c r="P296" s="722">
        <f t="shared" si="64"/>
        <v>540</v>
      </c>
      <c r="Q296" s="722">
        <f t="shared" si="64"/>
        <v>540</v>
      </c>
      <c r="R296" s="724">
        <f t="shared" si="64"/>
        <v>175</v>
      </c>
      <c r="S296" s="724">
        <f t="shared" si="64"/>
        <v>175</v>
      </c>
      <c r="T296" s="724">
        <f t="shared" si="64"/>
        <v>175</v>
      </c>
      <c r="U296" s="724">
        <f t="shared" si="64"/>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1">
        <f t="shared" si="65"/>
        <v>903</v>
      </c>
      <c r="O297" s="722">
        <f t="shared" si="64"/>
        <v>903</v>
      </c>
      <c r="P297" s="722">
        <f t="shared" si="64"/>
        <v>903</v>
      </c>
      <c r="Q297" s="722">
        <f t="shared" si="64"/>
        <v>903</v>
      </c>
      <c r="R297" s="724">
        <f t="shared" si="64"/>
        <v>175</v>
      </c>
      <c r="S297" s="724">
        <f t="shared" si="64"/>
        <v>175</v>
      </c>
      <c r="T297" s="724">
        <f t="shared" si="64"/>
        <v>175</v>
      </c>
      <c r="U297" s="724">
        <f t="shared" si="64"/>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1">
        <f t="shared" si="65"/>
        <v>1267</v>
      </c>
      <c r="O298" s="723">
        <f t="shared" ref="O298:U307" si="66">MIN(363,INT((O267 - DATE(YEAR(O267),1,1))))+364*(YEAR(O267)-i_startyear)</f>
        <v>1267</v>
      </c>
      <c r="P298" s="723">
        <f t="shared" si="66"/>
        <v>1267</v>
      </c>
      <c r="Q298" s="723">
        <f t="shared" si="66"/>
        <v>1267</v>
      </c>
      <c r="R298" s="724">
        <f t="shared" si="66"/>
        <v>175</v>
      </c>
      <c r="S298" s="724">
        <f t="shared" si="66"/>
        <v>175</v>
      </c>
      <c r="T298" s="724">
        <f t="shared" si="66"/>
        <v>175</v>
      </c>
      <c r="U298" s="724">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1">
        <f t="shared" si="65"/>
        <v>1631</v>
      </c>
      <c r="O299" s="723">
        <f t="shared" si="66"/>
        <v>1631</v>
      </c>
      <c r="P299" s="723">
        <f t="shared" si="66"/>
        <v>1631</v>
      </c>
      <c r="Q299" s="723">
        <f t="shared" si="66"/>
        <v>1631</v>
      </c>
      <c r="R299" s="724">
        <f t="shared" si="66"/>
        <v>175</v>
      </c>
      <c r="S299" s="724">
        <f t="shared" si="66"/>
        <v>175</v>
      </c>
      <c r="T299" s="724">
        <f t="shared" si="66"/>
        <v>175</v>
      </c>
      <c r="U299" s="724">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1">
        <f t="shared" si="65"/>
        <v>1996</v>
      </c>
      <c r="O300" s="723">
        <f t="shared" si="66"/>
        <v>1996</v>
      </c>
      <c r="P300" s="723">
        <f t="shared" si="66"/>
        <v>1996</v>
      </c>
      <c r="Q300" s="723">
        <f t="shared" si="66"/>
        <v>1996</v>
      </c>
      <c r="R300" s="724">
        <f t="shared" si="66"/>
        <v>175</v>
      </c>
      <c r="S300" s="724">
        <f t="shared" si="66"/>
        <v>175</v>
      </c>
      <c r="T300" s="724">
        <f t="shared" si="66"/>
        <v>175</v>
      </c>
      <c r="U300" s="724">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1">
        <f t="shared" si="65"/>
        <v>2359</v>
      </c>
      <c r="O301" s="723">
        <f t="shared" si="66"/>
        <v>2359</v>
      </c>
      <c r="P301" s="723">
        <f t="shared" si="66"/>
        <v>2359</v>
      </c>
      <c r="Q301" s="723">
        <f t="shared" si="66"/>
        <v>2359</v>
      </c>
      <c r="R301" s="724">
        <f t="shared" si="66"/>
        <v>175</v>
      </c>
      <c r="S301" s="724">
        <f t="shared" si="66"/>
        <v>175</v>
      </c>
      <c r="T301" s="724">
        <f t="shared" si="66"/>
        <v>175</v>
      </c>
      <c r="U301" s="724">
        <f t="shared" si="66"/>
        <v>175</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1">
        <f t="shared" si="65"/>
        <v>2723</v>
      </c>
      <c r="O302" s="723">
        <f t="shared" si="66"/>
        <v>2723</v>
      </c>
      <c r="P302" s="723">
        <f t="shared" si="66"/>
        <v>2723</v>
      </c>
      <c r="Q302" s="723">
        <f t="shared" si="66"/>
        <v>2723</v>
      </c>
      <c r="R302" s="724">
        <f t="shared" si="66"/>
        <v>175</v>
      </c>
      <c r="S302" s="724">
        <f t="shared" si="66"/>
        <v>175</v>
      </c>
      <c r="T302" s="724">
        <f t="shared" si="66"/>
        <v>175</v>
      </c>
      <c r="U302" s="724">
        <f t="shared" si="66"/>
        <v>175</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1">
        <f t="shared" si="65"/>
        <v>3087</v>
      </c>
      <c r="O303" s="723">
        <f t="shared" si="66"/>
        <v>3087</v>
      </c>
      <c r="P303" s="723">
        <f t="shared" si="66"/>
        <v>3087</v>
      </c>
      <c r="Q303" s="723">
        <f t="shared" si="66"/>
        <v>3087</v>
      </c>
      <c r="R303" s="724">
        <f t="shared" si="66"/>
        <v>175</v>
      </c>
      <c r="S303" s="724">
        <f t="shared" si="66"/>
        <v>175</v>
      </c>
      <c r="T303" s="724">
        <f t="shared" si="66"/>
        <v>175</v>
      </c>
      <c r="U303" s="724">
        <f t="shared" si="66"/>
        <v>175</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1">
        <f t="shared" si="65"/>
        <v>583</v>
      </c>
      <c r="O304" s="722">
        <f t="shared" si="66"/>
        <v>583</v>
      </c>
      <c r="P304" s="722">
        <f t="shared" si="66"/>
        <v>583</v>
      </c>
      <c r="Q304" s="722">
        <f t="shared" si="66"/>
        <v>583</v>
      </c>
      <c r="R304" s="724">
        <f t="shared" si="66"/>
        <v>218</v>
      </c>
      <c r="S304" s="724">
        <f t="shared" si="66"/>
        <v>218</v>
      </c>
      <c r="T304" s="724">
        <f t="shared" si="66"/>
        <v>218</v>
      </c>
      <c r="U304" s="724">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1">
        <f t="shared" si="65"/>
        <v>946</v>
      </c>
      <c r="O305" s="722">
        <f t="shared" si="66"/>
        <v>946</v>
      </c>
      <c r="P305" s="722">
        <f t="shared" si="66"/>
        <v>946</v>
      </c>
      <c r="Q305" s="722">
        <f t="shared" si="66"/>
        <v>946</v>
      </c>
      <c r="R305" s="724">
        <f t="shared" si="66"/>
        <v>218</v>
      </c>
      <c r="S305" s="724">
        <f t="shared" si="66"/>
        <v>218</v>
      </c>
      <c r="T305" s="724">
        <f t="shared" si="66"/>
        <v>218</v>
      </c>
      <c r="U305" s="724">
        <f t="shared" si="66"/>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1">
        <f t="shared" si="65"/>
        <v>1310</v>
      </c>
      <c r="O306" s="723">
        <f t="shared" si="66"/>
        <v>1310</v>
      </c>
      <c r="P306" s="723">
        <f t="shared" si="66"/>
        <v>1310</v>
      </c>
      <c r="Q306" s="723">
        <f t="shared" si="66"/>
        <v>1310</v>
      </c>
      <c r="R306" s="724">
        <f t="shared" si="66"/>
        <v>218</v>
      </c>
      <c r="S306" s="724">
        <f t="shared" si="66"/>
        <v>218</v>
      </c>
      <c r="T306" s="724">
        <f t="shared" si="66"/>
        <v>218</v>
      </c>
      <c r="U306" s="724">
        <f t="shared" si="66"/>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1">
        <f t="shared" si="65"/>
        <v>1674</v>
      </c>
      <c r="O307" s="723">
        <f t="shared" si="66"/>
        <v>1674</v>
      </c>
      <c r="P307" s="723">
        <f t="shared" si="66"/>
        <v>1674</v>
      </c>
      <c r="Q307" s="723">
        <f t="shared" si="66"/>
        <v>1674</v>
      </c>
      <c r="R307" s="724">
        <f t="shared" si="66"/>
        <v>218</v>
      </c>
      <c r="S307" s="724">
        <f t="shared" si="66"/>
        <v>218</v>
      </c>
      <c r="T307" s="724">
        <f t="shared" si="66"/>
        <v>218</v>
      </c>
      <c r="U307" s="724">
        <f t="shared" si="66"/>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1">
        <f t="shared" si="65"/>
        <v>2039</v>
      </c>
      <c r="O308" s="723">
        <f t="shared" ref="O308:U311" si="67">MIN(363,INT((O277 - DATE(YEAR(O277),1,1))))+364*(YEAR(O277)-i_startyear)</f>
        <v>2039</v>
      </c>
      <c r="P308" s="723">
        <f t="shared" si="67"/>
        <v>2039</v>
      </c>
      <c r="Q308" s="723">
        <f t="shared" si="67"/>
        <v>2039</v>
      </c>
      <c r="R308" s="724">
        <f t="shared" si="67"/>
        <v>218</v>
      </c>
      <c r="S308" s="724">
        <f t="shared" si="67"/>
        <v>218</v>
      </c>
      <c r="T308" s="724">
        <f t="shared" si="67"/>
        <v>218</v>
      </c>
      <c r="U308" s="724">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2"/>
      <c r="F309" s="332"/>
      <c r="G309" s="275"/>
      <c r="H309" s="280"/>
      <c r="I309" s="337"/>
      <c r="J309" s="337"/>
      <c r="K309" s="337"/>
      <c r="L309" s="280"/>
      <c r="M309" s="280"/>
      <c r="N309" s="721">
        <f t="shared" si="65"/>
        <v>2402</v>
      </c>
      <c r="O309" s="723">
        <f t="shared" si="67"/>
        <v>2402</v>
      </c>
      <c r="P309" s="723">
        <f t="shared" si="67"/>
        <v>2402</v>
      </c>
      <c r="Q309" s="723">
        <f t="shared" si="67"/>
        <v>2402</v>
      </c>
      <c r="R309" s="724">
        <f t="shared" si="67"/>
        <v>218</v>
      </c>
      <c r="S309" s="724">
        <f t="shared" si="67"/>
        <v>218</v>
      </c>
      <c r="T309" s="724">
        <f t="shared" si="67"/>
        <v>218</v>
      </c>
      <c r="U309" s="724">
        <f t="shared" si="67"/>
        <v>218</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2"/>
      <c r="F310" s="332"/>
      <c r="G310" s="275"/>
      <c r="H310" s="280"/>
      <c r="I310" s="337"/>
      <c r="J310" s="337"/>
      <c r="K310" s="337"/>
      <c r="L310" s="280"/>
      <c r="M310" s="280"/>
      <c r="N310" s="721">
        <f t="shared" si="65"/>
        <v>2766</v>
      </c>
      <c r="O310" s="723">
        <f t="shared" si="67"/>
        <v>2766</v>
      </c>
      <c r="P310" s="723">
        <f t="shared" si="67"/>
        <v>2766</v>
      </c>
      <c r="Q310" s="723">
        <f t="shared" si="67"/>
        <v>2766</v>
      </c>
      <c r="R310" s="724">
        <f t="shared" si="67"/>
        <v>218</v>
      </c>
      <c r="S310" s="724">
        <f t="shared" si="67"/>
        <v>218</v>
      </c>
      <c r="T310" s="724">
        <f t="shared" si="67"/>
        <v>218</v>
      </c>
      <c r="U310" s="724">
        <f t="shared" si="67"/>
        <v>218</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2"/>
      <c r="F311" s="332"/>
      <c r="G311" s="275"/>
      <c r="H311" s="280"/>
      <c r="I311" s="337"/>
      <c r="J311" s="337"/>
      <c r="K311" s="337"/>
      <c r="L311" s="280"/>
      <c r="M311" s="280"/>
      <c r="N311" s="721">
        <f t="shared" si="65"/>
        <v>3130</v>
      </c>
      <c r="O311" s="723">
        <f t="shared" si="67"/>
        <v>3130</v>
      </c>
      <c r="P311" s="723">
        <f t="shared" si="67"/>
        <v>3130</v>
      </c>
      <c r="Q311" s="723">
        <f t="shared" si="67"/>
        <v>3130</v>
      </c>
      <c r="R311" s="724">
        <f t="shared" si="67"/>
        <v>218</v>
      </c>
      <c r="S311" s="724">
        <f t="shared" si="67"/>
        <v>218</v>
      </c>
      <c r="T311" s="724">
        <f t="shared" si="67"/>
        <v>218</v>
      </c>
      <c r="U311" s="724">
        <f t="shared" si="67"/>
        <v>218</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403</v>
      </c>
      <c r="AR312" s="262"/>
      <c r="AS312" s="250"/>
      <c r="AT312" s="250"/>
      <c r="AU312" s="250"/>
    </row>
    <row r="313" spans="1:47" outlineLevel="2" x14ac:dyDescent="0.35">
      <c r="A313" s="250"/>
      <c r="B313" s="259"/>
      <c r="C313" s="252">
        <f>INT($C$232)+2</f>
        <v>3</v>
      </c>
      <c r="D313" s="275"/>
      <c r="E313" s="332" t="s">
        <v>519</v>
      </c>
      <c r="F313" s="332"/>
      <c r="G313" s="275"/>
      <c r="H313" s="345" t="s">
        <v>520</v>
      </c>
      <c r="I313" s="303" t="s">
        <v>521</v>
      </c>
      <c r="J313" s="303"/>
      <c r="K313" s="280"/>
      <c r="L313" s="280"/>
      <c r="M313" s="280"/>
      <c r="N313" s="303" t="s">
        <v>541</v>
      </c>
      <c r="O313" s="303"/>
      <c r="P313" s="303"/>
      <c r="Q313" s="303"/>
      <c r="R313" s="280" t="s">
        <v>542</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2">
        <v>1</v>
      </c>
      <c r="F314" s="332"/>
      <c r="G314" s="275"/>
      <c r="H314" s="296" t="str">
        <f>H$251</f>
        <v>Aut</v>
      </c>
      <c r="I314" s="280">
        <v>0</v>
      </c>
      <c r="J314" s="280" t="s">
        <v>543</v>
      </c>
      <c r="K314" s="280"/>
      <c r="L314" s="280"/>
      <c r="M314" s="280"/>
      <c r="N314" s="374">
        <v>2.5000000000000001E-2</v>
      </c>
      <c r="O314" s="374">
        <v>2.5000000000000001E-2</v>
      </c>
      <c r="P314" s="374">
        <v>2.5000000000000001E-2</v>
      </c>
      <c r="Q314" s="374">
        <v>2.5000000000000001E-2</v>
      </c>
      <c r="R314" s="375">
        <f t="shared" ref="R314:R337" si="68">N257-150</f>
        <v>43802</v>
      </c>
      <c r="S314" s="375">
        <f t="shared" ref="S314:S337" si="69">O257-150</f>
        <v>43802</v>
      </c>
      <c r="T314" s="375">
        <f t="shared" ref="T314:T337" si="70">P257-150</f>
        <v>43802</v>
      </c>
      <c r="U314" s="375">
        <f t="shared" ref="U314:U337" si="71">Q257-150</f>
        <v>43802</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2">
        <v>1</v>
      </c>
      <c r="F315" s="332"/>
      <c r="G315" s="275"/>
      <c r="H315" s="280"/>
      <c r="I315" s="280">
        <v>1</v>
      </c>
      <c r="J315" s="280" t="s">
        <v>544</v>
      </c>
      <c r="K315" s="280"/>
      <c r="L315" s="280"/>
      <c r="M315" s="280"/>
      <c r="N315" s="374">
        <v>2.5000000000000001E-2</v>
      </c>
      <c r="O315" s="374">
        <v>2.5000000000000001E-2</v>
      </c>
      <c r="P315" s="374">
        <v>2.5000000000000001E-2</v>
      </c>
      <c r="Q315" s="374">
        <v>2.5000000000000001E-2</v>
      </c>
      <c r="R315" s="375">
        <f t="shared" si="68"/>
        <v>44167</v>
      </c>
      <c r="S315" s="375">
        <f t="shared" si="69"/>
        <v>44167</v>
      </c>
      <c r="T315" s="375">
        <f t="shared" si="70"/>
        <v>44167</v>
      </c>
      <c r="U315" s="375">
        <f t="shared" si="71"/>
        <v>44167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2">INT($C$232+3)</f>
        <v>4</v>
      </c>
      <c r="D316" s="275"/>
      <c r="E316" s="332">
        <v>1</v>
      </c>
      <c r="F316" s="332"/>
      <c r="G316" s="275"/>
      <c r="H316" s="280"/>
      <c r="I316" s="280">
        <v>2</v>
      </c>
      <c r="J316" s="280" t="s">
        <v>545</v>
      </c>
      <c r="K316" s="280"/>
      <c r="L316" s="280"/>
      <c r="M316" s="280"/>
      <c r="N316" s="374">
        <v>1.4999999999999999E-2</v>
      </c>
      <c r="O316" s="374">
        <v>1.4999999999999999E-2</v>
      </c>
      <c r="P316" s="374">
        <v>1.4999999999999999E-2</v>
      </c>
      <c r="Q316" s="374">
        <v>1.4999999999999999E-2</v>
      </c>
      <c r="R316" s="375">
        <f t="shared" si="68"/>
        <v>44532</v>
      </c>
      <c r="S316" s="375">
        <f t="shared" si="69"/>
        <v>44532</v>
      </c>
      <c r="T316" s="375">
        <f t="shared" si="70"/>
        <v>44532</v>
      </c>
      <c r="U316" s="375">
        <f t="shared" si="71"/>
        <v>44532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3</v>
      </c>
      <c r="J317" s="280" t="s">
        <v>530</v>
      </c>
      <c r="K317" s="280"/>
      <c r="L317" s="280"/>
      <c r="M317" s="280"/>
      <c r="N317" s="374">
        <v>1.4999999999999999E-2</v>
      </c>
      <c r="O317" s="374">
        <v>1.4999999999999999E-2</v>
      </c>
      <c r="P317" s="374">
        <v>1.4999999999999999E-2</v>
      </c>
      <c r="Q317" s="374">
        <v>1.4999999999999999E-2</v>
      </c>
      <c r="R317" s="375">
        <f t="shared" si="68"/>
        <v>44897</v>
      </c>
      <c r="S317" s="375">
        <f t="shared" si="69"/>
        <v>44897</v>
      </c>
      <c r="T317" s="375">
        <f t="shared" si="70"/>
        <v>44897</v>
      </c>
      <c r="U317" s="375">
        <f t="shared" si="71"/>
        <v>44897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4</v>
      </c>
      <c r="J318" s="280" t="s">
        <v>531</v>
      </c>
      <c r="K318" s="280"/>
      <c r="L318" s="280"/>
      <c r="M318" s="280"/>
      <c r="N318" s="374">
        <v>1.4999999999999999E-2</v>
      </c>
      <c r="O318" s="374">
        <v>1.4999999999999999E-2</v>
      </c>
      <c r="P318" s="374">
        <v>1.4999999999999999E-2</v>
      </c>
      <c r="Q318" s="374">
        <v>1.4999999999999999E-2</v>
      </c>
      <c r="R318" s="375">
        <f t="shared" si="68"/>
        <v>45263</v>
      </c>
      <c r="S318" s="375">
        <f t="shared" si="69"/>
        <v>45263</v>
      </c>
      <c r="T318" s="375">
        <f t="shared" si="70"/>
        <v>45263</v>
      </c>
      <c r="U318" s="375">
        <f t="shared" si="71"/>
        <v>45263</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2"/>
        <v>4</v>
      </c>
      <c r="D319" s="275"/>
      <c r="E319" s="332">
        <v>1</v>
      </c>
      <c r="F319" s="332"/>
      <c r="G319" s="275"/>
      <c r="H319" s="280"/>
      <c r="I319" s="280">
        <v>5</v>
      </c>
      <c r="J319" s="280" t="s">
        <v>532</v>
      </c>
      <c r="K319" s="280"/>
      <c r="L319" s="280"/>
      <c r="M319" s="280"/>
      <c r="N319" s="374">
        <v>1.4999999999999999E-2</v>
      </c>
      <c r="O319" s="374">
        <v>1.4999999999999999E-2</v>
      </c>
      <c r="P319" s="374">
        <v>1.4999999999999999E-2</v>
      </c>
      <c r="Q319" s="374">
        <v>1.4999999999999999E-2</v>
      </c>
      <c r="R319" s="375">
        <f t="shared" si="68"/>
        <v>45628</v>
      </c>
      <c r="S319" s="375">
        <f t="shared" si="69"/>
        <v>45628</v>
      </c>
      <c r="T319" s="375">
        <f t="shared" si="70"/>
        <v>45628</v>
      </c>
      <c r="U319" s="375">
        <f t="shared" si="71"/>
        <v>45628</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2"/>
        <v>4</v>
      </c>
      <c r="D320" s="275"/>
      <c r="E320" s="332">
        <v>1</v>
      </c>
      <c r="F320" s="332"/>
      <c r="G320" s="275"/>
      <c r="H320" s="280"/>
      <c r="I320" s="280">
        <v>6</v>
      </c>
      <c r="J320" s="280" t="s">
        <v>533</v>
      </c>
      <c r="K320" s="280"/>
      <c r="L320" s="280"/>
      <c r="M320" s="280"/>
      <c r="N320" s="374">
        <v>1.4999999999999999E-2</v>
      </c>
      <c r="O320" s="374">
        <v>1.4999999999999999E-2</v>
      </c>
      <c r="P320" s="374">
        <v>1.4999999999999999E-2</v>
      </c>
      <c r="Q320" s="374">
        <v>1.4999999999999999E-2</v>
      </c>
      <c r="R320" s="375">
        <f t="shared" si="68"/>
        <v>45993</v>
      </c>
      <c r="S320" s="375">
        <f t="shared" si="69"/>
        <v>45993</v>
      </c>
      <c r="T320" s="375">
        <f t="shared" si="70"/>
        <v>45993</v>
      </c>
      <c r="U320" s="375">
        <f t="shared" si="71"/>
        <v>45993</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2"/>
        <v>4</v>
      </c>
      <c r="D321" s="275"/>
      <c r="E321" s="332">
        <v>1</v>
      </c>
      <c r="F321" s="332"/>
      <c r="G321" s="275"/>
      <c r="H321" s="280"/>
      <c r="I321" s="280">
        <v>7</v>
      </c>
      <c r="J321" s="280" t="s">
        <v>534</v>
      </c>
      <c r="K321" s="280"/>
      <c r="L321" s="280"/>
      <c r="M321" s="280"/>
      <c r="N321" s="374">
        <v>1.4999999999999999E-2</v>
      </c>
      <c r="O321" s="374">
        <v>1.4999999999999999E-2</v>
      </c>
      <c r="P321" s="374">
        <v>1.4999999999999999E-2</v>
      </c>
      <c r="Q321" s="374">
        <v>1.4999999999999999E-2</v>
      </c>
      <c r="R321" s="375">
        <f t="shared" si="68"/>
        <v>46358</v>
      </c>
      <c r="S321" s="375">
        <f t="shared" si="69"/>
        <v>46358</v>
      </c>
      <c r="T321" s="375">
        <f t="shared" si="70"/>
        <v>46358</v>
      </c>
      <c r="U321" s="375">
        <f t="shared" si="71"/>
        <v>46358</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2">
        <v>2</v>
      </c>
      <c r="F322" s="332"/>
      <c r="G322" s="275"/>
      <c r="H322" s="296" t="str">
        <f>H$252</f>
        <v>Win</v>
      </c>
      <c r="I322" s="280">
        <v>0</v>
      </c>
      <c r="J322" s="280" t="s">
        <v>543</v>
      </c>
      <c r="K322" s="280"/>
      <c r="L322" s="280"/>
      <c r="M322" s="280"/>
      <c r="N322" s="374">
        <v>2.5000000000000001E-2</v>
      </c>
      <c r="O322" s="374">
        <v>2.5000000000000001E-2</v>
      </c>
      <c r="P322" s="374">
        <v>2.5000000000000001E-2</v>
      </c>
      <c r="Q322" s="374">
        <v>2.5000000000000001E-2</v>
      </c>
      <c r="R322" s="375">
        <f t="shared" si="68"/>
        <v>43857</v>
      </c>
      <c r="S322" s="375">
        <f t="shared" si="69"/>
        <v>43857</v>
      </c>
      <c r="T322" s="375">
        <f t="shared" si="70"/>
        <v>43857</v>
      </c>
      <c r="U322" s="375">
        <f t="shared" si="71"/>
        <v>43857</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2">
        <v>2</v>
      </c>
      <c r="F323" s="332"/>
      <c r="G323" s="275"/>
      <c r="H323" s="280"/>
      <c r="I323" s="280">
        <v>1</v>
      </c>
      <c r="J323" s="280" t="s">
        <v>544</v>
      </c>
      <c r="K323" s="280"/>
      <c r="L323" s="280"/>
      <c r="M323" s="280"/>
      <c r="N323" s="374">
        <v>2.5000000000000001E-2</v>
      </c>
      <c r="O323" s="374">
        <v>2.5000000000000001E-2</v>
      </c>
      <c r="P323" s="374">
        <v>2.5000000000000001E-2</v>
      </c>
      <c r="Q323" s="374">
        <v>2.5000000000000001E-2</v>
      </c>
      <c r="R323" s="375">
        <f t="shared" si="68"/>
        <v>44222</v>
      </c>
      <c r="S323" s="375">
        <f t="shared" si="69"/>
        <v>44222</v>
      </c>
      <c r="T323" s="375">
        <f t="shared" si="70"/>
        <v>44222</v>
      </c>
      <c r="U323" s="375">
        <f t="shared" si="71"/>
        <v>44222</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3">INT($C$232+3)</f>
        <v>4</v>
      </c>
      <c r="D324" s="275"/>
      <c r="E324" s="332">
        <v>2</v>
      </c>
      <c r="F324" s="332"/>
      <c r="G324" s="275"/>
      <c r="H324" s="280"/>
      <c r="I324" s="280">
        <v>2</v>
      </c>
      <c r="J324" s="280" t="s">
        <v>545</v>
      </c>
      <c r="K324" s="280"/>
      <c r="L324" s="280"/>
      <c r="M324" s="280"/>
      <c r="N324" s="374">
        <v>1.4999999999999999E-2</v>
      </c>
      <c r="O324" s="374">
        <v>1.4999999999999999E-2</v>
      </c>
      <c r="P324" s="374">
        <v>1.4999999999999999E-2</v>
      </c>
      <c r="Q324" s="374">
        <v>1.4999999999999999E-2</v>
      </c>
      <c r="R324" s="375">
        <f t="shared" si="68"/>
        <v>44587</v>
      </c>
      <c r="S324" s="375">
        <f t="shared" si="69"/>
        <v>44587</v>
      </c>
      <c r="T324" s="375">
        <f t="shared" si="70"/>
        <v>44587</v>
      </c>
      <c r="U324" s="375">
        <f t="shared" si="71"/>
        <v>44587</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3</v>
      </c>
      <c r="J325" s="280" t="s">
        <v>530</v>
      </c>
      <c r="K325" s="280"/>
      <c r="L325" s="280"/>
      <c r="M325" s="280"/>
      <c r="N325" s="374">
        <v>1.4999999999999999E-2</v>
      </c>
      <c r="O325" s="374">
        <v>1.4999999999999999E-2</v>
      </c>
      <c r="P325" s="374">
        <v>1.4999999999999999E-2</v>
      </c>
      <c r="Q325" s="374">
        <v>1.4999999999999999E-2</v>
      </c>
      <c r="R325" s="375">
        <f t="shared" si="68"/>
        <v>44952</v>
      </c>
      <c r="S325" s="375">
        <f t="shared" si="69"/>
        <v>44952</v>
      </c>
      <c r="T325" s="375">
        <f t="shared" si="70"/>
        <v>44952</v>
      </c>
      <c r="U325" s="375">
        <f t="shared" si="71"/>
        <v>44952</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4</v>
      </c>
      <c r="J326" s="280" t="s">
        <v>531</v>
      </c>
      <c r="K326" s="280"/>
      <c r="L326" s="280"/>
      <c r="M326" s="280"/>
      <c r="N326" s="374">
        <v>1.4999999999999999E-2</v>
      </c>
      <c r="O326" s="374">
        <v>1.4999999999999999E-2</v>
      </c>
      <c r="P326" s="374">
        <v>1.4999999999999999E-2</v>
      </c>
      <c r="Q326" s="374">
        <v>1.4999999999999999E-2</v>
      </c>
      <c r="R326" s="375">
        <f t="shared" si="68"/>
        <v>45318</v>
      </c>
      <c r="S326" s="375">
        <f t="shared" si="69"/>
        <v>45318</v>
      </c>
      <c r="T326" s="375">
        <f t="shared" si="70"/>
        <v>45318</v>
      </c>
      <c r="U326" s="375">
        <f t="shared" si="71"/>
        <v>45318</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3"/>
        <v>4</v>
      </c>
      <c r="D327" s="275"/>
      <c r="E327" s="332">
        <v>2</v>
      </c>
      <c r="F327" s="332"/>
      <c r="G327" s="275"/>
      <c r="H327" s="280"/>
      <c r="I327" s="280">
        <v>5</v>
      </c>
      <c r="J327" s="280" t="s">
        <v>532</v>
      </c>
      <c r="K327" s="280"/>
      <c r="L327" s="280"/>
      <c r="M327" s="280"/>
      <c r="N327" s="374">
        <v>1.4999999999999999E-2</v>
      </c>
      <c r="O327" s="374">
        <v>1.4999999999999999E-2</v>
      </c>
      <c r="P327" s="374">
        <v>1.4999999999999999E-2</v>
      </c>
      <c r="Q327" s="374">
        <v>1.4999999999999999E-2</v>
      </c>
      <c r="R327" s="375">
        <f t="shared" si="68"/>
        <v>45683</v>
      </c>
      <c r="S327" s="375">
        <f t="shared" si="69"/>
        <v>45683</v>
      </c>
      <c r="T327" s="375">
        <f t="shared" si="70"/>
        <v>45683</v>
      </c>
      <c r="U327" s="375">
        <f t="shared" si="71"/>
        <v>45683</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3"/>
        <v>4</v>
      </c>
      <c r="D328" s="275"/>
      <c r="E328" s="332">
        <v>2</v>
      </c>
      <c r="F328" s="332"/>
      <c r="G328" s="275"/>
      <c r="H328" s="280"/>
      <c r="I328" s="280">
        <v>6</v>
      </c>
      <c r="J328" s="280" t="s">
        <v>533</v>
      </c>
      <c r="K328" s="280"/>
      <c r="L328" s="280"/>
      <c r="M328" s="280"/>
      <c r="N328" s="374">
        <v>1.4999999999999999E-2</v>
      </c>
      <c r="O328" s="374">
        <v>1.4999999999999999E-2</v>
      </c>
      <c r="P328" s="374">
        <v>1.4999999999999999E-2</v>
      </c>
      <c r="Q328" s="374">
        <v>1.4999999999999999E-2</v>
      </c>
      <c r="R328" s="375">
        <f t="shared" si="68"/>
        <v>46048</v>
      </c>
      <c r="S328" s="375">
        <f t="shared" si="69"/>
        <v>46048</v>
      </c>
      <c r="T328" s="375">
        <f t="shared" si="70"/>
        <v>46048</v>
      </c>
      <c r="U328" s="375">
        <f t="shared" si="71"/>
        <v>46048</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3"/>
        <v>4</v>
      </c>
      <c r="D329" s="275"/>
      <c r="E329" s="332">
        <v>2</v>
      </c>
      <c r="F329" s="332"/>
      <c r="G329" s="275"/>
      <c r="H329" s="280"/>
      <c r="I329" s="280">
        <v>7</v>
      </c>
      <c r="J329" s="280" t="s">
        <v>534</v>
      </c>
      <c r="K329" s="280"/>
      <c r="L329" s="280"/>
      <c r="M329" s="280"/>
      <c r="N329" s="374">
        <v>1.4999999999999999E-2</v>
      </c>
      <c r="O329" s="374">
        <v>1.4999999999999999E-2</v>
      </c>
      <c r="P329" s="374">
        <v>1.4999999999999999E-2</v>
      </c>
      <c r="Q329" s="374">
        <v>1.4999999999999999E-2</v>
      </c>
      <c r="R329" s="375">
        <f t="shared" si="68"/>
        <v>46413</v>
      </c>
      <c r="S329" s="375">
        <f t="shared" si="69"/>
        <v>46413</v>
      </c>
      <c r="T329" s="375">
        <f t="shared" si="70"/>
        <v>46413</v>
      </c>
      <c r="U329" s="375">
        <f t="shared" si="71"/>
        <v>46413</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2">
        <v>3</v>
      </c>
      <c r="F330" s="332"/>
      <c r="G330" s="275"/>
      <c r="H330" s="296" t="str">
        <f>H$253</f>
        <v>Spr</v>
      </c>
      <c r="I330" s="280">
        <v>0</v>
      </c>
      <c r="J330" s="280" t="s">
        <v>543</v>
      </c>
      <c r="K330" s="280"/>
      <c r="L330" s="280"/>
      <c r="M330" s="280"/>
      <c r="N330" s="374">
        <v>2.5000000000000001E-2</v>
      </c>
      <c r="O330" s="374">
        <v>2.5000000000000001E-2</v>
      </c>
      <c r="P330" s="374">
        <v>2.5000000000000001E-2</v>
      </c>
      <c r="Q330" s="374">
        <v>2.5000000000000001E-2</v>
      </c>
      <c r="R330" s="375">
        <f t="shared" si="68"/>
        <v>43900</v>
      </c>
      <c r="S330" s="375">
        <f t="shared" si="69"/>
        <v>43900</v>
      </c>
      <c r="T330" s="375">
        <f t="shared" si="70"/>
        <v>43900</v>
      </c>
      <c r="U330" s="375">
        <f t="shared" si="71"/>
        <v>43900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2">
        <v>3</v>
      </c>
      <c r="F331" s="332"/>
      <c r="G331" s="275"/>
      <c r="H331" s="280"/>
      <c r="I331" s="280">
        <v>1</v>
      </c>
      <c r="J331" s="280" t="s">
        <v>544</v>
      </c>
      <c r="K331" s="280"/>
      <c r="L331" s="280"/>
      <c r="M331" s="280"/>
      <c r="N331" s="374">
        <v>2.5000000000000001E-2</v>
      </c>
      <c r="O331" s="374">
        <v>2.5000000000000001E-2</v>
      </c>
      <c r="P331" s="374">
        <v>2.5000000000000001E-2</v>
      </c>
      <c r="Q331" s="374">
        <v>2.5000000000000001E-2</v>
      </c>
      <c r="R331" s="375">
        <f t="shared" si="68"/>
        <v>44265</v>
      </c>
      <c r="S331" s="375">
        <f t="shared" si="69"/>
        <v>44265</v>
      </c>
      <c r="T331" s="375">
        <f t="shared" si="70"/>
        <v>44265</v>
      </c>
      <c r="U331" s="375">
        <f t="shared" si="71"/>
        <v>44265</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4">INT($C$232+3)</f>
        <v>4</v>
      </c>
      <c r="D332" s="275"/>
      <c r="E332" s="332">
        <v>3</v>
      </c>
      <c r="F332" s="332"/>
      <c r="G332" s="275"/>
      <c r="H332" s="280"/>
      <c r="I332" s="280">
        <v>2</v>
      </c>
      <c r="J332" s="280" t="s">
        <v>545</v>
      </c>
      <c r="K332" s="280"/>
      <c r="L332" s="280"/>
      <c r="M332" s="280"/>
      <c r="N332" s="374">
        <v>1.4999999999999999E-2</v>
      </c>
      <c r="O332" s="374">
        <v>1.4999999999999999E-2</v>
      </c>
      <c r="P332" s="374">
        <v>1.4999999999999999E-2</v>
      </c>
      <c r="Q332" s="374">
        <v>1.4999999999999999E-2</v>
      </c>
      <c r="R332" s="375">
        <f t="shared" si="68"/>
        <v>44630</v>
      </c>
      <c r="S332" s="375">
        <f t="shared" si="69"/>
        <v>44630</v>
      </c>
      <c r="T332" s="375">
        <f t="shared" si="70"/>
        <v>44630</v>
      </c>
      <c r="U332" s="375">
        <f t="shared" si="71"/>
        <v>44630</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3</v>
      </c>
      <c r="J333" s="280" t="s">
        <v>530</v>
      </c>
      <c r="K333" s="280"/>
      <c r="L333" s="280"/>
      <c r="M333" s="280"/>
      <c r="N333" s="374">
        <v>1.4999999999999999E-2</v>
      </c>
      <c r="O333" s="374">
        <v>1.4999999999999999E-2</v>
      </c>
      <c r="P333" s="374">
        <v>1.4999999999999999E-2</v>
      </c>
      <c r="Q333" s="374">
        <v>1.4999999999999999E-2</v>
      </c>
      <c r="R333" s="375">
        <f t="shared" si="68"/>
        <v>44995</v>
      </c>
      <c r="S333" s="375">
        <f t="shared" si="69"/>
        <v>44995</v>
      </c>
      <c r="T333" s="375">
        <f t="shared" si="70"/>
        <v>44995</v>
      </c>
      <c r="U333" s="375">
        <f t="shared" si="71"/>
        <v>44995</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4</v>
      </c>
      <c r="J334" s="280" t="s">
        <v>531</v>
      </c>
      <c r="K334" s="280"/>
      <c r="L334" s="280"/>
      <c r="M334" s="280"/>
      <c r="N334" s="374">
        <v>1.4999999999999999E-2</v>
      </c>
      <c r="O334" s="374">
        <v>1.4999999999999999E-2</v>
      </c>
      <c r="P334" s="374">
        <v>1.4999999999999999E-2</v>
      </c>
      <c r="Q334" s="374">
        <v>1.4999999999999999E-2</v>
      </c>
      <c r="R334" s="375">
        <f t="shared" si="68"/>
        <v>45361</v>
      </c>
      <c r="S334" s="375">
        <f t="shared" si="69"/>
        <v>45361</v>
      </c>
      <c r="T334" s="375">
        <f t="shared" si="70"/>
        <v>45361</v>
      </c>
      <c r="U334" s="375">
        <f t="shared" si="71"/>
        <v>45361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4"/>
        <v>4</v>
      </c>
      <c r="D335" s="275"/>
      <c r="E335" s="332">
        <v>3</v>
      </c>
      <c r="F335" s="332"/>
      <c r="G335" s="275"/>
      <c r="H335" s="280"/>
      <c r="I335" s="280">
        <v>5</v>
      </c>
      <c r="J335" s="280" t="s">
        <v>532</v>
      </c>
      <c r="K335" s="280"/>
      <c r="L335" s="280"/>
      <c r="M335" s="280"/>
      <c r="N335" s="374">
        <v>1.4999999999999999E-2</v>
      </c>
      <c r="O335" s="374">
        <v>1.4999999999999999E-2</v>
      </c>
      <c r="P335" s="374">
        <v>1.4999999999999999E-2</v>
      </c>
      <c r="Q335" s="374">
        <v>1.4999999999999999E-2</v>
      </c>
      <c r="R335" s="375">
        <f t="shared" si="68"/>
        <v>45726</v>
      </c>
      <c r="S335" s="375">
        <f t="shared" si="69"/>
        <v>45726</v>
      </c>
      <c r="T335" s="375">
        <f t="shared" si="70"/>
        <v>45726</v>
      </c>
      <c r="U335" s="375">
        <f t="shared" si="71"/>
        <v>45726</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4"/>
        <v>4</v>
      </c>
      <c r="D336" s="275"/>
      <c r="E336" s="332">
        <v>3</v>
      </c>
      <c r="F336" s="332"/>
      <c r="G336" s="275"/>
      <c r="H336" s="280"/>
      <c r="I336" s="280">
        <v>6</v>
      </c>
      <c r="J336" s="280" t="s">
        <v>533</v>
      </c>
      <c r="K336" s="280"/>
      <c r="L336" s="280"/>
      <c r="M336" s="280"/>
      <c r="N336" s="374">
        <v>1.4999999999999999E-2</v>
      </c>
      <c r="O336" s="374">
        <v>1.4999999999999999E-2</v>
      </c>
      <c r="P336" s="374">
        <v>1.4999999999999999E-2</v>
      </c>
      <c r="Q336" s="374">
        <v>1.4999999999999999E-2</v>
      </c>
      <c r="R336" s="375">
        <f t="shared" si="68"/>
        <v>46091</v>
      </c>
      <c r="S336" s="375">
        <f t="shared" si="69"/>
        <v>46091</v>
      </c>
      <c r="T336" s="375">
        <f t="shared" si="70"/>
        <v>46091</v>
      </c>
      <c r="U336" s="375">
        <f t="shared" si="71"/>
        <v>46091</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4"/>
        <v>4</v>
      </c>
      <c r="D337" s="275"/>
      <c r="E337" s="332">
        <v>3</v>
      </c>
      <c r="F337" s="332"/>
      <c r="G337" s="275"/>
      <c r="H337" s="280"/>
      <c r="I337" s="280">
        <v>7</v>
      </c>
      <c r="J337" s="280" t="s">
        <v>534</v>
      </c>
      <c r="K337" s="280"/>
      <c r="L337" s="280"/>
      <c r="M337" s="280"/>
      <c r="N337" s="374">
        <v>1.4999999999999999E-2</v>
      </c>
      <c r="O337" s="374">
        <v>1.4999999999999999E-2</v>
      </c>
      <c r="P337" s="374">
        <v>1.4999999999999999E-2</v>
      </c>
      <c r="Q337" s="374">
        <v>1.4999999999999999E-2</v>
      </c>
      <c r="R337" s="375">
        <f t="shared" si="68"/>
        <v>46456</v>
      </c>
      <c r="S337" s="375">
        <f t="shared" si="69"/>
        <v>46456</v>
      </c>
      <c r="T337" s="375">
        <f t="shared" si="70"/>
        <v>46456</v>
      </c>
      <c r="U337" s="375">
        <f t="shared" si="71"/>
        <v>46456</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403</v>
      </c>
      <c r="AR338" s="262"/>
      <c r="AS338" s="250"/>
      <c r="AT338" s="250"/>
      <c r="AU338" s="250"/>
    </row>
    <row r="339" spans="1:47" outlineLevel="2" collapsed="1" x14ac:dyDescent="0.35">
      <c r="A339" s="250"/>
      <c r="B339" s="259"/>
      <c r="C339" s="252">
        <f>INT($C$232+3)</f>
        <v>4</v>
      </c>
      <c r="D339" s="275"/>
      <c r="E339" s="332"/>
      <c r="F339" s="332"/>
      <c r="G339" s="275"/>
      <c r="H339" s="345" t="s">
        <v>546</v>
      </c>
      <c r="I339" s="303" t="s">
        <v>547</v>
      </c>
      <c r="J339" s="302"/>
      <c r="K339" s="280"/>
      <c r="L339" s="280"/>
      <c r="M339" s="280"/>
      <c r="N339" s="280"/>
      <c r="O339" s="900" t="s">
        <v>983</v>
      </c>
      <c r="P339" s="901"/>
      <c r="Q339" s="901"/>
      <c r="R339" s="901"/>
      <c r="S339" s="901"/>
      <c r="T339" s="901"/>
      <c r="U339" s="901"/>
      <c r="V339" s="901"/>
      <c r="W339" s="901"/>
      <c r="X339" s="902"/>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2"/>
      <c r="F340" s="332"/>
      <c r="G340" s="275"/>
      <c r="H340" s="322">
        <v>364</v>
      </c>
      <c r="I340" s="280">
        <v>0</v>
      </c>
      <c r="J340" s="280" t="b">
        <f>COUNTA(K340:M340)&gt;0</f>
        <v>1</v>
      </c>
      <c r="K340" s="376">
        <f>DATE(i_startyear,1,1)</f>
        <v>43466</v>
      </c>
      <c r="L340" s="376">
        <f>K340</f>
        <v>43466</v>
      </c>
      <c r="M340" s="376">
        <f>K340</f>
        <v>43466</v>
      </c>
      <c r="N340" s="280"/>
      <c r="O340" s="903"/>
      <c r="P340" s="904"/>
      <c r="Q340" s="904"/>
      <c r="R340" s="904"/>
      <c r="S340" s="904"/>
      <c r="T340" s="904"/>
      <c r="U340" s="904"/>
      <c r="V340" s="904"/>
      <c r="W340" s="904"/>
      <c r="X340" s="905"/>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2"/>
      <c r="F341" s="332"/>
      <c r="G341" s="275"/>
      <c r="H341" s="377" t="s">
        <v>1052</v>
      </c>
      <c r="I341" s="280">
        <v>1</v>
      </c>
      <c r="J341" s="280" t="b">
        <f>COUNTA(K341:M341)&gt;0</f>
        <v>0</v>
      </c>
      <c r="K341" s="297"/>
      <c r="L341" s="297"/>
      <c r="M341" s="297"/>
      <c r="N341" s="280"/>
      <c r="O341" s="903"/>
      <c r="P341" s="904"/>
      <c r="Q341" s="904"/>
      <c r="R341" s="904"/>
      <c r="S341" s="904"/>
      <c r="T341" s="904"/>
      <c r="U341" s="904"/>
      <c r="V341" s="904"/>
      <c r="W341" s="904"/>
      <c r="X341" s="905"/>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2"/>
      <c r="F342" s="332"/>
      <c r="G342" s="275"/>
      <c r="H342" s="296"/>
      <c r="I342" s="280">
        <v>2</v>
      </c>
      <c r="J342" s="280" t="b">
        <f>COUNTA(K342:M342)&gt;0</f>
        <v>0</v>
      </c>
      <c r="K342" s="297"/>
      <c r="L342" s="297"/>
      <c r="M342" s="297"/>
      <c r="N342" s="280"/>
      <c r="O342" s="906"/>
      <c r="P342" s="907"/>
      <c r="Q342" s="907"/>
      <c r="R342" s="907"/>
      <c r="S342" s="907"/>
      <c r="T342" s="907"/>
      <c r="U342" s="907"/>
      <c r="V342" s="907"/>
      <c r="W342" s="907"/>
      <c r="X342" s="908"/>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2"/>
      <c r="F344" s="332"/>
      <c r="G344" s="275"/>
      <c r="H344" s="296"/>
      <c r="I344" s="280"/>
      <c r="J344" s="352" t="s">
        <v>1046</v>
      </c>
      <c r="K344" s="727">
        <f t="shared" ref="K344:M346" si="75">MIN(363,INT((K340 - DATE(YEAR(K340),1,1))))+364*INT(YEAR(K340)-i_startyear)</f>
        <v>0</v>
      </c>
      <c r="L344" s="727">
        <f t="shared" si="75"/>
        <v>0</v>
      </c>
      <c r="M344" s="727">
        <f t="shared" si="75"/>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2"/>
      <c r="F345" s="332"/>
      <c r="G345" s="275"/>
      <c r="H345" s="296"/>
      <c r="I345" s="280"/>
      <c r="J345" s="352"/>
      <c r="K345" s="727">
        <f t="shared" si="75"/>
        <v>-43317</v>
      </c>
      <c r="L345" s="727">
        <f t="shared" si="75"/>
        <v>-43317</v>
      </c>
      <c r="M345" s="727">
        <f t="shared" si="75"/>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2"/>
      <c r="F346" s="332"/>
      <c r="G346" s="275"/>
      <c r="H346" s="296"/>
      <c r="I346" s="280"/>
      <c r="J346" s="352"/>
      <c r="K346" s="727">
        <f t="shared" si="75"/>
        <v>-43317</v>
      </c>
      <c r="L346" s="727">
        <f t="shared" si="75"/>
        <v>-43317</v>
      </c>
      <c r="M346" s="727">
        <f t="shared" si="75"/>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403</v>
      </c>
      <c r="AR347" s="262"/>
      <c r="AS347" s="250"/>
      <c r="AT347" s="250"/>
      <c r="AU347" s="250"/>
    </row>
    <row r="348" spans="1:47" outlineLevel="2" collapsed="1" x14ac:dyDescent="0.35">
      <c r="A348" s="250"/>
      <c r="B348" s="259"/>
      <c r="C348" s="252">
        <f>INT($C$232+3)</f>
        <v>4</v>
      </c>
      <c r="D348" s="275"/>
      <c r="E348" s="332"/>
      <c r="F348" s="332"/>
      <c r="G348" s="275"/>
      <c r="H348" s="345" t="s">
        <v>520</v>
      </c>
      <c r="I348" s="280" t="s">
        <v>548</v>
      </c>
      <c r="J348" s="280"/>
      <c r="K348" s="280"/>
      <c r="L348" s="280"/>
      <c r="M348" s="280"/>
      <c r="N348" s="303" t="s">
        <v>549</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2"/>
      <c r="F349" s="332"/>
      <c r="G349" s="275"/>
      <c r="H349" s="296" t="str">
        <f>H$251</f>
        <v>Aut</v>
      </c>
      <c r="I349" s="313">
        <v>0.7</v>
      </c>
      <c r="J349" s="280"/>
      <c r="K349" s="280"/>
      <c r="L349" s="282" t="s">
        <v>550</v>
      </c>
      <c r="M349" s="296">
        <f>$L$477-1</f>
        <v>3</v>
      </c>
      <c r="N349" s="322">
        <v>2</v>
      </c>
      <c r="O349" s="322">
        <v>2</v>
      </c>
      <c r="P349" s="322">
        <v>2</v>
      </c>
      <c r="Q349" s="322">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2"/>
      <c r="F350" s="332"/>
      <c r="G350" s="275"/>
      <c r="H350" s="296" t="str">
        <f>H$252</f>
        <v>Win</v>
      </c>
      <c r="I350" s="313">
        <v>0.75</v>
      </c>
      <c r="J350" s="280"/>
      <c r="K350" s="280"/>
      <c r="L350" s="280"/>
      <c r="M350" s="280"/>
      <c r="N350" s="322">
        <v>2</v>
      </c>
      <c r="O350" s="322">
        <v>2</v>
      </c>
      <c r="P350" s="322">
        <v>2</v>
      </c>
      <c r="Q350" s="322">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2"/>
      <c r="F351" s="332"/>
      <c r="G351" s="275"/>
      <c r="H351" s="296" t="str">
        <f>H$253</f>
        <v>Spr</v>
      </c>
      <c r="I351" s="313">
        <v>0.75</v>
      </c>
      <c r="J351" s="280"/>
      <c r="K351" s="280"/>
      <c r="L351" s="280"/>
      <c r="M351" s="280"/>
      <c r="N351" s="322">
        <v>2</v>
      </c>
      <c r="O351" s="322">
        <v>2</v>
      </c>
      <c r="P351" s="322">
        <v>2</v>
      </c>
      <c r="Q351" s="322">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403</v>
      </c>
      <c r="AR352" s="262"/>
      <c r="AS352" s="250"/>
      <c r="AT352" s="250"/>
      <c r="AU352" s="250"/>
    </row>
    <row r="353" spans="1:47" outlineLevel="2" collapsed="1" x14ac:dyDescent="0.35">
      <c r="A353" s="250"/>
      <c r="B353" s="259"/>
      <c r="C353" s="252">
        <f>INT($C$232+3)</f>
        <v>4</v>
      </c>
      <c r="D353" s="275"/>
      <c r="E353" s="332"/>
      <c r="F353" s="332"/>
      <c r="G353" s="275"/>
      <c r="H353" s="378" t="s">
        <v>551</v>
      </c>
      <c r="I353" s="296" t="s">
        <v>500</v>
      </c>
      <c r="J353" s="280"/>
      <c r="K353" s="282" t="s">
        <v>552</v>
      </c>
      <c r="L353" s="296">
        <f>COUNTA($H$354:$H$357)</f>
        <v>3</v>
      </c>
      <c r="M353" s="283">
        <v>-6</v>
      </c>
      <c r="N353" s="280"/>
      <c r="O353" s="280"/>
      <c r="P353" s="280"/>
      <c r="Q353" s="280"/>
      <c r="R353" s="303" t="s">
        <v>553</v>
      </c>
      <c r="S353" s="302"/>
      <c r="T353" s="302"/>
      <c r="U353" s="302"/>
      <c r="V353" s="280"/>
      <c r="W353" s="280" t="s">
        <v>554</v>
      </c>
      <c r="X353" s="280" t="s">
        <v>555</v>
      </c>
      <c r="Y353" s="280" t="s">
        <v>556</v>
      </c>
      <c r="Z353" s="280" t="s">
        <v>557</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2"/>
      <c r="F354" s="332"/>
      <c r="G354" s="275"/>
      <c r="H354" s="379" t="s">
        <v>558</v>
      </c>
      <c r="I354" s="340" t="b">
        <v>1</v>
      </c>
      <c r="J354" s="296">
        <f>MAX(0.0001,IF(COUNTIF(i_mask_a,TRUE)=1,1,1-SUM(J355:J356)))</f>
        <v>1</v>
      </c>
      <c r="K354" s="280"/>
      <c r="L354" s="280"/>
      <c r="M354" s="280"/>
      <c r="N354" s="280"/>
      <c r="O354" s="280"/>
      <c r="P354" s="280"/>
      <c r="Q354" s="352"/>
      <c r="R354" s="322">
        <f>(56+35)</f>
        <v>91</v>
      </c>
      <c r="S354" s="322">
        <f t="shared" ref="S354:U354" si="76">(56+35)</f>
        <v>91</v>
      </c>
      <c r="T354" s="322">
        <f t="shared" si="76"/>
        <v>91</v>
      </c>
      <c r="U354" s="322">
        <f t="shared" si="76"/>
        <v>91</v>
      </c>
      <c r="V354" s="280"/>
      <c r="W354" s="323">
        <v>0</v>
      </c>
      <c r="X354" s="323">
        <v>0</v>
      </c>
      <c r="Y354" s="323">
        <v>0</v>
      </c>
      <c r="Z354" s="323">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2"/>
      <c r="F355" s="332"/>
      <c r="G355" s="275"/>
      <c r="H355" s="380" t="s">
        <v>811</v>
      </c>
      <c r="I355" s="340" t="b">
        <v>0</v>
      </c>
      <c r="J355" s="283">
        <v>1E-3</v>
      </c>
      <c r="K355" s="280"/>
      <c r="L355" s="280">
        <f>SUMPRODUCT(--i_mask_a)</f>
        <v>1</v>
      </c>
      <c r="M355" s="280"/>
      <c r="N355" s="280"/>
      <c r="O355" s="280"/>
      <c r="P355" s="280"/>
      <c r="Q355" s="280"/>
      <c r="R355" s="322">
        <f t="shared" ref="R355:U356" si="77">R354+30</f>
        <v>121</v>
      </c>
      <c r="S355" s="322">
        <f t="shared" si="77"/>
        <v>121</v>
      </c>
      <c r="T355" s="322">
        <f t="shared" si="77"/>
        <v>121</v>
      </c>
      <c r="U355" s="322">
        <f t="shared" si="77"/>
        <v>121</v>
      </c>
      <c r="V355" s="280"/>
      <c r="W355" s="323">
        <v>0</v>
      </c>
      <c r="X355" s="323">
        <v>0</v>
      </c>
      <c r="Y355" s="323">
        <v>0</v>
      </c>
      <c r="Z355" s="323">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2"/>
      <c r="F356" s="332"/>
      <c r="G356" s="275"/>
      <c r="H356" s="381" t="s">
        <v>812</v>
      </c>
      <c r="I356" s="340" t="b">
        <v>0</v>
      </c>
      <c r="J356" s="283">
        <v>1E-3</v>
      </c>
      <c r="K356" s="280"/>
      <c r="L356" s="280">
        <f>COUNTIF(i_mask_a,TRUE)</f>
        <v>1</v>
      </c>
      <c r="M356" s="280"/>
      <c r="N356" s="280"/>
      <c r="O356" s="280"/>
      <c r="P356" s="280"/>
      <c r="Q356" s="352"/>
      <c r="R356" s="322">
        <f t="shared" si="77"/>
        <v>151</v>
      </c>
      <c r="S356" s="322">
        <f t="shared" si="77"/>
        <v>151</v>
      </c>
      <c r="T356" s="322">
        <f t="shared" si="77"/>
        <v>151</v>
      </c>
      <c r="U356" s="322">
        <f t="shared" si="77"/>
        <v>151</v>
      </c>
      <c r="V356" s="280"/>
      <c r="W356" s="323">
        <v>0</v>
      </c>
      <c r="X356" s="323">
        <v>0</v>
      </c>
      <c r="Y356" s="323">
        <v>0</v>
      </c>
      <c r="Z356" s="323">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403</v>
      </c>
      <c r="AR357" s="262"/>
      <c r="AS357" s="250"/>
      <c r="AT357" s="250"/>
      <c r="AU357" s="250"/>
    </row>
    <row r="358" spans="1:47" outlineLevel="1" x14ac:dyDescent="0.35">
      <c r="A358" s="250"/>
      <c r="B358" s="259"/>
      <c r="C358" s="252">
        <f>INT($C$232)+1</f>
        <v>2</v>
      </c>
      <c r="D358" s="275"/>
      <c r="E358" s="332"/>
      <c r="F358" s="332"/>
      <c r="G358" s="275"/>
      <c r="H358" s="335" t="s">
        <v>559</v>
      </c>
      <c r="I358" s="293"/>
      <c r="J358" s="293"/>
      <c r="K358" s="265"/>
      <c r="L358" s="265"/>
      <c r="M358" s="265"/>
      <c r="N358" s="265"/>
      <c r="O358" s="265"/>
      <c r="P358" s="265"/>
      <c r="Q358" s="265"/>
      <c r="R358" s="265"/>
      <c r="S358" s="265"/>
      <c r="T358" s="265"/>
      <c r="U358" s="265"/>
      <c r="V358" s="265"/>
      <c r="W358" s="265"/>
      <c r="X358" s="265"/>
      <c r="Y358" s="265"/>
      <c r="Z358" s="324"/>
      <c r="AA358" s="324"/>
      <c r="AB358" s="324"/>
      <c r="AC358" s="324"/>
      <c r="AD358" s="324"/>
      <c r="AE358" s="324"/>
      <c r="AF358" s="324"/>
      <c r="AG358" s="324"/>
      <c r="AH358" s="324"/>
      <c r="AI358" s="324"/>
      <c r="AJ358" s="324"/>
      <c r="AK358" s="324"/>
      <c r="AL358" s="324"/>
      <c r="AM358" s="324"/>
      <c r="AN358" s="324"/>
      <c r="AO358" s="324"/>
      <c r="AP358" s="324"/>
      <c r="AQ358" s="275"/>
      <c r="AR358" s="262"/>
      <c r="AS358" s="250"/>
      <c r="AT358" s="250"/>
      <c r="AU358" s="250"/>
    </row>
    <row r="359" spans="1:47" ht="5.15" hidden="1" customHeight="1" outlineLevel="3" x14ac:dyDescent="0.35">
      <c r="A359" s="250"/>
      <c r="B359" s="259"/>
      <c r="C359" s="252">
        <f>INT($C$232)+3.005</f>
        <v>4.0049999999999999</v>
      </c>
      <c r="D359" s="275" t="s">
        <v>399</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2"/>
      <c r="F360" s="332"/>
      <c r="G360" s="275"/>
      <c r="H360" s="345"/>
      <c r="I360" s="303" t="s">
        <v>521</v>
      </c>
      <c r="J360" s="303"/>
      <c r="K360" s="280"/>
      <c r="L360" s="280"/>
      <c r="M360" s="280"/>
      <c r="N360" s="303" t="s">
        <v>560</v>
      </c>
      <c r="O360" s="303"/>
      <c r="P360" s="303"/>
      <c r="Q360" s="303"/>
      <c r="R360" s="280"/>
      <c r="S360" s="280"/>
      <c r="T360" s="280"/>
      <c r="U360" s="280"/>
      <c r="V360" s="280" t="s">
        <v>561</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8">INT($C$232)+3</f>
        <v>4</v>
      </c>
      <c r="D361" s="275"/>
      <c r="E361" s="332"/>
      <c r="F361" s="332"/>
      <c r="G361" s="275"/>
      <c r="H361" s="280"/>
      <c r="I361" s="280">
        <v>0</v>
      </c>
      <c r="J361" s="280" t="s">
        <v>543</v>
      </c>
      <c r="K361" s="280"/>
      <c r="L361" s="280"/>
      <c r="M361" s="280"/>
      <c r="N361" s="297">
        <v>1</v>
      </c>
      <c r="O361" s="297">
        <v>1</v>
      </c>
      <c r="P361" s="297">
        <v>1</v>
      </c>
      <c r="Q361" s="297">
        <v>1</v>
      </c>
      <c r="R361" s="280"/>
      <c r="S361" s="280"/>
      <c r="T361" s="280"/>
      <c r="U361" s="280"/>
      <c r="V361" s="280">
        <f t="shared" ref="V361:Y368" si="79">INDEX(i_scan_day,N361+1,0)+17*N$349</f>
        <v>69</v>
      </c>
      <c r="W361" s="280">
        <f t="shared" si="79"/>
        <v>69</v>
      </c>
      <c r="X361" s="280">
        <f t="shared" si="79"/>
        <v>69</v>
      </c>
      <c r="Y361" s="280">
        <f t="shared" si="79"/>
        <v>69</v>
      </c>
      <c r="Z361" s="352">
        <f>R314+V361</f>
        <v>43871</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1</v>
      </c>
      <c r="J362" s="280" t="s">
        <v>544</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2</v>
      </c>
      <c r="J363" s="280" t="s">
        <v>545</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3</v>
      </c>
      <c r="J364" s="280" t="s">
        <v>530</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4</v>
      </c>
      <c r="J365" s="280" t="s">
        <v>531</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8"/>
        <v>4</v>
      </c>
      <c r="D366" s="275"/>
      <c r="E366" s="332"/>
      <c r="F366" s="332"/>
      <c r="G366" s="275"/>
      <c r="H366" s="280"/>
      <c r="I366" s="280">
        <v>5</v>
      </c>
      <c r="J366" s="280" t="s">
        <v>532</v>
      </c>
      <c r="K366" s="280"/>
      <c r="L366" s="280"/>
      <c r="M366" s="280"/>
      <c r="N366" s="297">
        <v>1</v>
      </c>
      <c r="O366" s="297">
        <v>1</v>
      </c>
      <c r="P366" s="297">
        <v>1</v>
      </c>
      <c r="Q366" s="297">
        <v>1</v>
      </c>
      <c r="R366" s="280"/>
      <c r="S366" s="280"/>
      <c r="T366" s="280"/>
      <c r="U366" s="280"/>
      <c r="V366" s="280">
        <f t="shared" si="79"/>
        <v>69</v>
      </c>
      <c r="W366" s="280">
        <f t="shared" si="79"/>
        <v>69</v>
      </c>
      <c r="X366" s="280">
        <f t="shared" si="79"/>
        <v>69</v>
      </c>
      <c r="Y366" s="280">
        <f t="shared" si="79"/>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8"/>
        <v>4</v>
      </c>
      <c r="D367" s="275"/>
      <c r="E367" s="332"/>
      <c r="F367" s="332"/>
      <c r="G367" s="275"/>
      <c r="H367" s="280"/>
      <c r="I367" s="280">
        <v>6</v>
      </c>
      <c r="J367" s="280" t="s">
        <v>533</v>
      </c>
      <c r="K367" s="280"/>
      <c r="L367" s="280"/>
      <c r="M367" s="280"/>
      <c r="N367" s="297">
        <v>1</v>
      </c>
      <c r="O367" s="297">
        <v>1</v>
      </c>
      <c r="P367" s="297">
        <v>1</v>
      </c>
      <c r="Q367" s="297">
        <v>1</v>
      </c>
      <c r="R367" s="280"/>
      <c r="S367" s="280"/>
      <c r="T367" s="280"/>
      <c r="U367" s="280"/>
      <c r="V367" s="280">
        <f t="shared" si="79"/>
        <v>69</v>
      </c>
      <c r="W367" s="280">
        <f t="shared" si="79"/>
        <v>69</v>
      </c>
      <c r="X367" s="280">
        <f t="shared" si="79"/>
        <v>69</v>
      </c>
      <c r="Y367" s="280">
        <f t="shared" si="79"/>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8"/>
        <v>4</v>
      </c>
      <c r="D368" s="275"/>
      <c r="E368" s="332"/>
      <c r="F368" s="332"/>
      <c r="G368" s="275"/>
      <c r="H368" s="280"/>
      <c r="I368" s="280">
        <v>7</v>
      </c>
      <c r="J368" s="280" t="s">
        <v>534</v>
      </c>
      <c r="K368" s="280"/>
      <c r="L368" s="280"/>
      <c r="M368" s="280"/>
      <c r="N368" s="297">
        <v>1</v>
      </c>
      <c r="O368" s="297">
        <v>1</v>
      </c>
      <c r="P368" s="297">
        <v>1</v>
      </c>
      <c r="Q368" s="297">
        <v>1</v>
      </c>
      <c r="R368" s="280"/>
      <c r="S368" s="280"/>
      <c r="T368" s="280"/>
      <c r="U368" s="280"/>
      <c r="V368" s="280">
        <f t="shared" si="79"/>
        <v>69</v>
      </c>
      <c r="W368" s="280">
        <f t="shared" si="79"/>
        <v>69</v>
      </c>
      <c r="X368" s="280">
        <f t="shared" si="79"/>
        <v>69</v>
      </c>
      <c r="Y368" s="280">
        <f t="shared" si="79"/>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403</v>
      </c>
      <c r="AR369" s="262"/>
      <c r="AS369" s="250"/>
      <c r="AT369" s="250"/>
      <c r="AU369" s="250"/>
    </row>
    <row r="370" spans="1:47" outlineLevel="2" collapsed="1" x14ac:dyDescent="0.35">
      <c r="A370" s="250"/>
      <c r="B370" s="259"/>
      <c r="C370" s="252">
        <f>INT($C$232+3)</f>
        <v>4</v>
      </c>
      <c r="D370" s="275"/>
      <c r="E370" s="332"/>
      <c r="F370" s="332"/>
      <c r="G370" s="275"/>
      <c r="H370" s="345"/>
      <c r="I370" s="303" t="s">
        <v>521</v>
      </c>
      <c r="J370" s="303"/>
      <c r="K370" s="280"/>
      <c r="L370" s="280"/>
      <c r="M370" s="280"/>
      <c r="N370" s="303" t="s">
        <v>815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0">INT($C$232)+3</f>
        <v>4</v>
      </c>
      <c r="D371" s="275"/>
      <c r="E371" s="332"/>
      <c r="F371" s="332"/>
      <c r="G371" s="275"/>
      <c r="H371" s="280"/>
      <c r="I371" s="280">
        <v>0</v>
      </c>
      <c r="J371" s="280" t="s">
        <v>543</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1</v>
      </c>
      <c r="J372" s="280" t="s">
        <v>544</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2</v>
      </c>
      <c r="J373" s="280" t="s">
        <v>545</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3</v>
      </c>
      <c r="J374" s="280" t="s">
        <v>530</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4</v>
      </c>
      <c r="J375" s="280" t="s">
        <v>531</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0"/>
        <v>4</v>
      </c>
      <c r="D376" s="275"/>
      <c r="E376" s="332"/>
      <c r="F376" s="332"/>
      <c r="G376" s="275"/>
      <c r="H376" s="280"/>
      <c r="I376" s="280">
        <v>5</v>
      </c>
      <c r="J376" s="280" t="s">
        <v>532</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0"/>
        <v>4</v>
      </c>
      <c r="D377" s="275"/>
      <c r="E377" s="332"/>
      <c r="F377" s="332"/>
      <c r="G377" s="275"/>
      <c r="H377" s="280"/>
      <c r="I377" s="280">
        <v>6</v>
      </c>
      <c r="J377" s="280" t="s">
        <v>533</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0"/>
        <v>4</v>
      </c>
      <c r="D378" s="275"/>
      <c r="E378" s="332"/>
      <c r="F378" s="332"/>
      <c r="G378" s="275"/>
      <c r="H378" s="280"/>
      <c r="I378" s="280">
        <v>7</v>
      </c>
      <c r="J378" s="280" t="s">
        <v>534</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403</v>
      </c>
      <c r="AR379" s="262"/>
      <c r="AS379" s="250"/>
      <c r="AT379" s="250"/>
      <c r="AU379" s="250"/>
    </row>
    <row r="380" spans="1:47" outlineLevel="2" collapsed="1" x14ac:dyDescent="0.35">
      <c r="A380" s="250"/>
      <c r="B380" s="259"/>
      <c r="C380" s="252">
        <f>INT($C$232+3)</f>
        <v>4</v>
      </c>
      <c r="D380" s="275"/>
      <c r="E380" s="332"/>
      <c r="F380" s="332"/>
      <c r="G380" s="275"/>
      <c r="H380" s="345"/>
      <c r="I380" s="303" t="s">
        <v>521</v>
      </c>
      <c r="J380" s="303"/>
      <c r="K380" s="280"/>
      <c r="L380" s="280"/>
      <c r="M380" s="280"/>
      <c r="N380" s="303" t="s">
        <v>562</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1">INT($C$232)+3</f>
        <v>4</v>
      </c>
      <c r="D381" s="275"/>
      <c r="E381" s="332"/>
      <c r="F381" s="332"/>
      <c r="G381" s="275"/>
      <c r="H381" s="280"/>
      <c r="I381" s="280">
        <v>0</v>
      </c>
      <c r="J381" s="280" t="s">
        <v>543</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1</v>
      </c>
      <c r="J382" s="280" t="s">
        <v>544</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2</v>
      </c>
      <c r="J383" s="280" t="s">
        <v>545</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3</v>
      </c>
      <c r="J384" s="280" t="s">
        <v>530</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4</v>
      </c>
      <c r="J385" s="280" t="s">
        <v>531</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1"/>
        <v>4</v>
      </c>
      <c r="D386" s="275"/>
      <c r="E386" s="332"/>
      <c r="F386" s="332"/>
      <c r="G386" s="275"/>
      <c r="H386" s="280"/>
      <c r="I386" s="280">
        <v>5</v>
      </c>
      <c r="J386" s="280" t="s">
        <v>532</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1"/>
        <v>4</v>
      </c>
      <c r="D387" s="275"/>
      <c r="E387" s="332"/>
      <c r="F387" s="332"/>
      <c r="G387" s="275"/>
      <c r="H387" s="280"/>
      <c r="I387" s="280">
        <v>6</v>
      </c>
      <c r="J387" s="280" t="s">
        <v>533</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1"/>
        <v>4</v>
      </c>
      <c r="D388" s="275"/>
      <c r="E388" s="332"/>
      <c r="F388" s="332"/>
      <c r="G388" s="275"/>
      <c r="H388" s="280"/>
      <c r="I388" s="280">
        <v>7</v>
      </c>
      <c r="J388" s="280" t="s">
        <v>534</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403</v>
      </c>
      <c r="AR389" s="262"/>
      <c r="AS389" s="250"/>
      <c r="AT389" s="250"/>
      <c r="AU389" s="250"/>
    </row>
    <row r="390" spans="1:47" outlineLevel="2" x14ac:dyDescent="0.35">
      <c r="A390" s="250"/>
      <c r="B390" s="259"/>
      <c r="C390" s="252">
        <f t="shared" ref="C390:C395" si="82">INT($C$232)+3</f>
        <v>4</v>
      </c>
      <c r="D390" s="275"/>
      <c r="E390" s="332"/>
      <c r="F390" s="332"/>
      <c r="G390" s="275"/>
      <c r="H390" s="280" t="s">
        <v>1042</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2"/>
        <v>4</v>
      </c>
      <c r="D391" s="275"/>
      <c r="E391" s="332"/>
      <c r="F391" s="332"/>
      <c r="G391" s="275"/>
      <c r="H391" s="280" t="s">
        <v>563</v>
      </c>
      <c r="I391" s="319">
        <v>55</v>
      </c>
      <c r="J391" s="280" t="s">
        <v>564</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565</v>
      </c>
      <c r="I392" s="56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2"/>
        <v>4</v>
      </c>
      <c r="D393" s="275"/>
      <c r="E393" s="332"/>
      <c r="F393" s="332"/>
      <c r="G393" s="275"/>
      <c r="H393" s="280" t="s">
        <v>566</v>
      </c>
      <c r="I393" s="56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2"/>
        <v>4</v>
      </c>
      <c r="D394" s="275"/>
      <c r="E394" s="332"/>
      <c r="F394" s="332"/>
      <c r="G394" s="275"/>
      <c r="H394" s="280" t="s">
        <v>567</v>
      </c>
      <c r="I394" s="56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2"/>
        <v>4</v>
      </c>
      <c r="D395" s="275"/>
      <c r="E395" s="332"/>
      <c r="F395" s="332"/>
      <c r="G395" s="275"/>
      <c r="H395" s="280" t="s">
        <v>568</v>
      </c>
      <c r="I395" s="56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2"/>
      <c r="F396" s="332"/>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2"/>
      <c r="F397" s="332"/>
      <c r="G397" s="275"/>
      <c r="H397" s="280" t="s">
        <v>984</v>
      </c>
      <c r="I397" s="280"/>
      <c r="J397" s="280"/>
      <c r="K397" s="280"/>
      <c r="L397" s="280" t="s">
        <v>569</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2"/>
      <c r="F398" s="332"/>
      <c r="G398" s="275"/>
      <c r="H398" s="382"/>
      <c r="I398" s="280" t="s">
        <v>976</v>
      </c>
      <c r="J398" s="280" t="s">
        <v>977</v>
      </c>
      <c r="K398" s="673"/>
      <c r="L398" s="296" t="s">
        <v>570</v>
      </c>
      <c r="M398" s="296" t="s">
        <v>979</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3">INT($C$232)+3</f>
        <v>4</v>
      </c>
      <c r="D399" s="275"/>
      <c r="E399" s="332"/>
      <c r="F399" s="332"/>
      <c r="G399" s="275"/>
      <c r="H399" s="282" t="s">
        <v>978</v>
      </c>
      <c r="I399" s="383" t="b">
        <v>0</v>
      </c>
      <c r="J399" s="297" t="b">
        <v>0</v>
      </c>
      <c r="K399" s="280"/>
      <c r="L399" s="301">
        <f>IF($I399,0,IF($J399,1,0.5))</f>
        <v>0.5</v>
      </c>
      <c r="M399" s="313">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544</v>
      </c>
      <c r="I400" s="383" t="b">
        <v>0</v>
      </c>
      <c r="J400" s="297" t="b">
        <v>0</v>
      </c>
      <c r="K400" s="280"/>
      <c r="L400" s="313">
        <f>IF($I400,0,IF($J400,1,1))</f>
        <v>1</v>
      </c>
      <c r="M400" s="313">
        <f t="shared" ref="M400:M406" si="84">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545</v>
      </c>
      <c r="I401" s="383" t="b">
        <v>0</v>
      </c>
      <c r="J401" s="297" t="b">
        <v>0</v>
      </c>
      <c r="K401" s="280"/>
      <c r="L401" s="313">
        <f t="shared" ref="L401:L406" si="85">IF($I401,0,IF($J401,1,1))</f>
        <v>1</v>
      </c>
      <c r="M401" s="313">
        <f t="shared" si="84"/>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530</v>
      </c>
      <c r="I402" s="383" t="b">
        <v>0</v>
      </c>
      <c r="J402" s="297" t="b">
        <v>0</v>
      </c>
      <c r="K402" s="280"/>
      <c r="L402" s="313">
        <f t="shared" si="85"/>
        <v>1</v>
      </c>
      <c r="M402" s="313">
        <f t="shared" si="84"/>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531</v>
      </c>
      <c r="I403" s="383" t="b">
        <v>0</v>
      </c>
      <c r="J403" s="297" t="b">
        <v>0</v>
      </c>
      <c r="K403" s="280"/>
      <c r="L403" s="313">
        <f t="shared" si="85"/>
        <v>1</v>
      </c>
      <c r="M403" s="313">
        <f t="shared" si="84"/>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282" t="s">
        <v>532</v>
      </c>
      <c r="I404" s="383" t="b">
        <v>0</v>
      </c>
      <c r="J404" s="297" t="b">
        <v>0</v>
      </c>
      <c r="K404" s="280"/>
      <c r="L404" s="313">
        <f t="shared" si="85"/>
        <v>1</v>
      </c>
      <c r="M404" s="313">
        <f t="shared" si="84"/>
        <v>1</v>
      </c>
      <c r="N404" s="280"/>
      <c r="O404" s="349"/>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282" t="s">
        <v>533</v>
      </c>
      <c r="I405" s="383" t="b">
        <v>0</v>
      </c>
      <c r="J405" s="297" t="b">
        <v>0</v>
      </c>
      <c r="K405" s="280"/>
      <c r="L405" s="313">
        <f t="shared" si="85"/>
        <v>1</v>
      </c>
      <c r="M405" s="313">
        <f t="shared" si="84"/>
        <v>1</v>
      </c>
      <c r="N405" s="350"/>
      <c r="O405" s="591"/>
      <c r="P405" s="909" t="s">
        <v>912</v>
      </c>
      <c r="Q405" s="909"/>
      <c r="R405" s="909"/>
      <c r="S405" s="909"/>
      <c r="T405" s="909"/>
      <c r="U405" s="909"/>
      <c r="V405" s="909"/>
      <c r="W405" s="909"/>
      <c r="X405" s="909"/>
      <c r="Y405" s="909"/>
      <c r="Z405" s="910"/>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3"/>
        <v>4</v>
      </c>
      <c r="D406" s="275"/>
      <c r="E406" s="332"/>
      <c r="F406" s="332"/>
      <c r="G406" s="275"/>
      <c r="H406" s="282" t="s">
        <v>534</v>
      </c>
      <c r="I406" s="383" t="b">
        <v>0</v>
      </c>
      <c r="J406" s="297" t="b">
        <v>0</v>
      </c>
      <c r="K406" s="280"/>
      <c r="L406" s="313">
        <f t="shared" si="85"/>
        <v>1</v>
      </c>
      <c r="M406" s="313">
        <f t="shared" si="84"/>
        <v>1</v>
      </c>
      <c r="N406" s="350"/>
      <c r="O406" s="591"/>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3"/>
        <v>4</v>
      </c>
      <c r="D407" s="275"/>
      <c r="E407" s="332"/>
      <c r="F407" s="332"/>
      <c r="G407" s="275"/>
      <c r="H407" s="349"/>
      <c r="I407" s="349"/>
      <c r="J407" s="349"/>
      <c r="K407" s="349"/>
      <c r="L407" s="349"/>
      <c r="M407" s="349"/>
      <c r="N407" s="536"/>
      <c r="O407" s="592"/>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3"/>
        <v>4</v>
      </c>
      <c r="D408" s="275"/>
      <c r="E408" s="332"/>
      <c r="F408" s="332"/>
      <c r="G408" s="275"/>
      <c r="H408" s="433" t="s">
        <v>571</v>
      </c>
      <c r="I408" s="433"/>
      <c r="J408" s="433"/>
      <c r="K408" s="433"/>
      <c r="L408" s="433"/>
      <c r="M408" s="433"/>
      <c r="N408" s="433"/>
      <c r="O408" s="590"/>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50"/>
      <c r="I409" s="384"/>
      <c r="J409" s="384"/>
      <c r="K409" s="385" t="s">
        <v>572</v>
      </c>
      <c r="L409" s="302"/>
      <c r="M409" s="302"/>
      <c r="N409" s="386"/>
      <c r="O409" s="588"/>
      <c r="P409" s="911"/>
      <c r="Q409" s="911"/>
      <c r="R409" s="911"/>
      <c r="S409" s="911"/>
      <c r="T409" s="911"/>
      <c r="U409" s="911"/>
      <c r="V409" s="911"/>
      <c r="W409" s="911"/>
      <c r="X409" s="911"/>
      <c r="Y409" s="911"/>
      <c r="Z409" s="912"/>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3"/>
        <v>4</v>
      </c>
      <c r="D410" s="275"/>
      <c r="E410" s="332"/>
      <c r="F410" s="332"/>
      <c r="G410" s="275"/>
      <c r="H410" s="350"/>
      <c r="I410" s="387" t="s">
        <v>551</v>
      </c>
      <c r="J410" s="387" t="s">
        <v>573</v>
      </c>
      <c r="K410" s="388" t="s">
        <v>574</v>
      </c>
      <c r="L410" s="296" t="s">
        <v>575</v>
      </c>
      <c r="M410" s="296" t="s">
        <v>576</v>
      </c>
      <c r="N410" s="389" t="s">
        <v>551</v>
      </c>
      <c r="O410" s="589"/>
      <c r="P410" s="911"/>
      <c r="Q410" s="911"/>
      <c r="R410" s="911"/>
      <c r="S410" s="911"/>
      <c r="T410" s="911"/>
      <c r="U410" s="911"/>
      <c r="V410" s="911"/>
      <c r="W410" s="911"/>
      <c r="X410" s="911"/>
      <c r="Y410" s="911"/>
      <c r="Z410" s="912"/>
      <c r="AA410" s="367"/>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3"/>
        <v>4</v>
      </c>
      <c r="D411" s="275"/>
      <c r="E411" s="332"/>
      <c r="F411" s="332"/>
      <c r="G411" s="275"/>
      <c r="H411" s="390" t="s">
        <v>434</v>
      </c>
      <c r="I411" s="383" t="b">
        <v>1</v>
      </c>
      <c r="J411" s="383" t="b">
        <v>1</v>
      </c>
      <c r="K411" s="388" t="b">
        <v>0</v>
      </c>
      <c r="L411" s="297" t="b">
        <v>1</v>
      </c>
      <c r="M411" s="297" t="b">
        <v>1</v>
      </c>
      <c r="N411" s="391" t="b">
        <v>1</v>
      </c>
      <c r="O411" s="589"/>
      <c r="P411" s="911"/>
      <c r="Q411" s="911"/>
      <c r="R411" s="911"/>
      <c r="S411" s="911"/>
      <c r="T411" s="911"/>
      <c r="U411" s="911"/>
      <c r="V411" s="911"/>
      <c r="W411" s="911"/>
      <c r="X411" s="911"/>
      <c r="Y411" s="911"/>
      <c r="Z411" s="912"/>
      <c r="AA411" s="367"/>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3"/>
        <v>4</v>
      </c>
      <c r="D412" s="275"/>
      <c r="E412" s="332"/>
      <c r="F412" s="332"/>
      <c r="G412" s="275"/>
      <c r="H412" s="390" t="s">
        <v>436</v>
      </c>
      <c r="I412" s="383" t="b">
        <v>1</v>
      </c>
      <c r="J412" s="383" t="b">
        <v>1</v>
      </c>
      <c r="K412" s="388" t="b">
        <v>0</v>
      </c>
      <c r="L412" s="297" t="b">
        <v>1</v>
      </c>
      <c r="M412" s="297" t="b">
        <v>1</v>
      </c>
      <c r="N412" s="391" t="b">
        <v>1</v>
      </c>
      <c r="O412" s="589"/>
      <c r="P412" s="913"/>
      <c r="Q412" s="913"/>
      <c r="R412" s="913"/>
      <c r="S412" s="913"/>
      <c r="T412" s="913"/>
      <c r="U412" s="913"/>
      <c r="V412" s="913"/>
      <c r="W412" s="913"/>
      <c r="X412" s="913"/>
      <c r="Y412" s="913"/>
      <c r="Z412" s="914"/>
      <c r="AA412" s="367"/>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403</v>
      </c>
      <c r="AR413" s="262"/>
      <c r="AS413" s="250"/>
      <c r="AT413" s="250"/>
      <c r="AU413" s="250"/>
    </row>
    <row r="414" spans="1:47" outlineLevel="1" x14ac:dyDescent="0.35">
      <c r="A414" s="250"/>
      <c r="B414" s="259"/>
      <c r="C414" s="252">
        <f>INT($C$232)+1</f>
        <v>2</v>
      </c>
      <c r="D414" s="275"/>
      <c r="E414" s="332"/>
      <c r="F414" s="332"/>
      <c r="G414" s="275"/>
      <c r="H414" s="335" t="s">
        <v>896</v>
      </c>
      <c r="I414" s="293"/>
      <c r="J414" s="293"/>
      <c r="K414" s="265"/>
      <c r="L414" s="265"/>
      <c r="M414" s="265"/>
      <c r="N414" s="265"/>
      <c r="O414" s="265"/>
      <c r="P414" s="265"/>
      <c r="Q414" s="265"/>
      <c r="R414" s="265"/>
      <c r="S414" s="265"/>
      <c r="T414" s="265"/>
      <c r="U414" s="265"/>
      <c r="V414" s="265"/>
      <c r="W414" s="265"/>
      <c r="X414" s="265"/>
      <c r="Y414" s="265"/>
      <c r="Z414" s="324"/>
      <c r="AA414" s="324"/>
      <c r="AB414" s="324"/>
      <c r="AC414" s="324"/>
      <c r="AD414" s="324"/>
      <c r="AE414" s="324"/>
      <c r="AF414" s="324"/>
      <c r="AG414" s="324"/>
      <c r="AH414" s="324"/>
      <c r="AI414" s="324"/>
      <c r="AJ414" s="324"/>
      <c r="AK414" s="324"/>
      <c r="AL414" s="324"/>
      <c r="AM414" s="324"/>
      <c r="AN414" s="324"/>
      <c r="AO414" s="324"/>
      <c r="AP414" s="324"/>
      <c r="AQ414" s="275"/>
      <c r="AR414" s="262"/>
      <c r="AS414" s="250"/>
      <c r="AT414" s="250"/>
      <c r="AU414" s="250"/>
    </row>
    <row r="415" spans="1:47" ht="5.15" hidden="1" customHeight="1" outlineLevel="3" x14ac:dyDescent="0.35">
      <c r="A415" s="250"/>
      <c r="B415" s="259"/>
      <c r="C415" s="252">
        <f>INT($C$232)+3.005</f>
        <v>4.0049999999999999</v>
      </c>
      <c r="D415" s="275" t="s">
        <v>399</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2"/>
      <c r="F416" s="332"/>
      <c r="G416" s="275"/>
      <c r="H416" s="345" t="s">
        <v>578</v>
      </c>
      <c r="I416" s="303" t="s">
        <v>579</v>
      </c>
      <c r="J416" s="392"/>
      <c r="K416" s="303" t="s">
        <v>803</v>
      </c>
      <c r="L416" s="303"/>
      <c r="M416" s="303"/>
      <c r="N416" s="303" t="s">
        <v>804</v>
      </c>
      <c r="O416" s="303"/>
      <c r="P416" s="303"/>
      <c r="Q416" s="303"/>
      <c r="R416" s="303" t="s">
        <v>1048</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6">INT($C$232)+3</f>
        <v>4</v>
      </c>
      <c r="D417" s="275"/>
      <c r="E417" s="332"/>
      <c r="F417" s="332"/>
      <c r="G417" s="275"/>
      <c r="H417" s="296" t="str">
        <f>H$251</f>
        <v>Aut</v>
      </c>
      <c r="I417" s="302">
        <v>0</v>
      </c>
      <c r="J417" s="302"/>
      <c r="K417" s="280"/>
      <c r="L417" s="280"/>
      <c r="M417" s="296"/>
      <c r="N417" s="280"/>
      <c r="O417" s="280"/>
      <c r="P417" s="280"/>
      <c r="Q417" s="280"/>
      <c r="R417" s="297">
        <v>14</v>
      </c>
      <c r="S417" s="297">
        <v>14</v>
      </c>
      <c r="T417" s="297">
        <v>14</v>
      </c>
      <c r="U417" s="297">
        <v>14</v>
      </c>
      <c r="V417" s="280" t="s">
        <v>805</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t="str">
        <f>H$251</f>
        <v>Aut</v>
      </c>
      <c r="I421" s="302">
        <v>1</v>
      </c>
      <c r="J421" s="302"/>
      <c r="K421" s="280"/>
      <c r="L421" s="280"/>
      <c r="M421" s="280"/>
      <c r="N421" s="280"/>
      <c r="O421" s="280"/>
      <c r="P421" s="280"/>
      <c r="Q421" s="280"/>
      <c r="R421" s="297">
        <f>134-28</f>
        <v>106</v>
      </c>
      <c r="S421" s="297">
        <f t="shared" ref="S421:U423" si="87">134-28</f>
        <v>106</v>
      </c>
      <c r="T421" s="297">
        <f t="shared" si="87"/>
        <v>106</v>
      </c>
      <c r="U421" s="297">
        <f t="shared" si="87"/>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H$252</f>
        <v>Win</v>
      </c>
      <c r="I422" s="302"/>
      <c r="J422" s="302"/>
      <c r="K422" s="280"/>
      <c r="L422" s="280"/>
      <c r="M422" s="280"/>
      <c r="N422" s="280"/>
      <c r="O422" s="280"/>
      <c r="P422" s="280"/>
      <c r="Q422" s="280"/>
      <c r="R422" s="297">
        <f t="shared" ref="R422:R423" si="88">134-28</f>
        <v>106</v>
      </c>
      <c r="S422" s="297">
        <f t="shared" si="87"/>
        <v>106</v>
      </c>
      <c r="T422" s="297">
        <f t="shared" si="87"/>
        <v>106</v>
      </c>
      <c r="U422" s="297">
        <f t="shared" si="87"/>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H$253</f>
        <v>Spr</v>
      </c>
      <c r="I423" s="302"/>
      <c r="J423" s="302"/>
      <c r="K423" s="280"/>
      <c r="L423" s="280"/>
      <c r="M423" s="280"/>
      <c r="N423" s="280"/>
      <c r="O423" s="280"/>
      <c r="P423" s="280"/>
      <c r="Q423" s="280"/>
      <c r="R423" s="297">
        <f t="shared" si="88"/>
        <v>106</v>
      </c>
      <c r="S423" s="297">
        <f t="shared" si="87"/>
        <v>106</v>
      </c>
      <c r="T423" s="297">
        <f t="shared" si="87"/>
        <v>106</v>
      </c>
      <c r="U423" s="297">
        <f t="shared" si="87"/>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6"/>
        <v>4</v>
      </c>
      <c r="D425" s="275"/>
      <c r="E425" s="332"/>
      <c r="F425" s="332"/>
      <c r="G425" s="275"/>
      <c r="H425" s="296" t="str">
        <f>H$251</f>
        <v>Aut</v>
      </c>
      <c r="I425" s="302">
        <v>2</v>
      </c>
      <c r="J425" s="302"/>
      <c r="K425" s="280"/>
      <c r="L425" s="280"/>
      <c r="M425" s="280"/>
      <c r="N425" s="280"/>
      <c r="O425" s="280"/>
      <c r="P425" s="280"/>
      <c r="Q425" s="280"/>
      <c r="R425" s="297">
        <f>254-28</f>
        <v>226</v>
      </c>
      <c r="S425" s="297">
        <f t="shared" ref="S425:U427" si="89">254-28</f>
        <v>226</v>
      </c>
      <c r="T425" s="297">
        <f t="shared" si="89"/>
        <v>226</v>
      </c>
      <c r="U425" s="297">
        <f t="shared" si="89"/>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6"/>
        <v>4</v>
      </c>
      <c r="D426" s="275"/>
      <c r="E426" s="332"/>
      <c r="F426" s="332"/>
      <c r="G426" s="275"/>
      <c r="H426" s="296" t="str">
        <f>H$252</f>
        <v>Win</v>
      </c>
      <c r="I426" s="302"/>
      <c r="J426" s="302"/>
      <c r="K426" s="280"/>
      <c r="L426" s="280"/>
      <c r="M426" s="280"/>
      <c r="N426" s="280"/>
      <c r="O426" s="280"/>
      <c r="P426" s="280"/>
      <c r="Q426" s="280"/>
      <c r="R426" s="297">
        <f t="shared" ref="R426:R427" si="90">254-28</f>
        <v>226</v>
      </c>
      <c r="S426" s="297">
        <f t="shared" si="89"/>
        <v>226</v>
      </c>
      <c r="T426" s="297">
        <f t="shared" si="89"/>
        <v>226</v>
      </c>
      <c r="U426" s="297">
        <f t="shared" si="89"/>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6"/>
        <v>4</v>
      </c>
      <c r="D427" s="275"/>
      <c r="E427" s="332"/>
      <c r="F427" s="332"/>
      <c r="G427" s="275"/>
      <c r="H427" s="296" t="str">
        <f>H$253</f>
        <v>Spr</v>
      </c>
      <c r="I427" s="302"/>
      <c r="J427" s="302"/>
      <c r="K427" s="280"/>
      <c r="L427" s="280"/>
      <c r="M427" s="280"/>
      <c r="N427" s="280"/>
      <c r="O427" s="280"/>
      <c r="P427" s="280"/>
      <c r="Q427" s="280"/>
      <c r="R427" s="297">
        <f t="shared" si="90"/>
        <v>226</v>
      </c>
      <c r="S427" s="297">
        <f t="shared" si="89"/>
        <v>226</v>
      </c>
      <c r="T427" s="297">
        <f t="shared" si="89"/>
        <v>226</v>
      </c>
      <c r="U427" s="297">
        <f t="shared" si="89"/>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403</v>
      </c>
      <c r="AR428" s="262"/>
      <c r="AS428" s="250"/>
      <c r="AT428" s="250"/>
      <c r="AU428" s="250"/>
    </row>
    <row r="429" spans="1:47" outlineLevel="1" x14ac:dyDescent="0.35">
      <c r="A429" s="250"/>
      <c r="B429" s="259"/>
      <c r="C429" s="252">
        <f>INT($C$232)+1</f>
        <v>2</v>
      </c>
      <c r="D429" s="275"/>
      <c r="E429" s="332"/>
      <c r="F429" s="332"/>
      <c r="G429" s="275"/>
      <c r="H429" s="335" t="s">
        <v>577</v>
      </c>
      <c r="I429" s="293"/>
      <c r="J429" s="293"/>
      <c r="K429" s="265"/>
      <c r="L429" s="265"/>
      <c r="M429" s="265"/>
      <c r="N429" s="265"/>
      <c r="O429" s="265"/>
      <c r="P429" s="265"/>
      <c r="Q429" s="265"/>
      <c r="R429" s="265"/>
      <c r="S429" s="265"/>
      <c r="T429" s="265"/>
      <c r="U429" s="265"/>
      <c r="V429" s="265"/>
      <c r="W429" s="265"/>
      <c r="X429" s="265"/>
      <c r="Y429" s="265"/>
      <c r="Z429" s="324"/>
      <c r="AA429" s="324"/>
      <c r="AB429" s="324"/>
      <c r="AC429" s="324"/>
      <c r="AD429" s="324"/>
      <c r="AE429" s="324"/>
      <c r="AF429" s="324"/>
      <c r="AG429" s="324"/>
      <c r="AH429" s="324"/>
      <c r="AI429" s="324"/>
      <c r="AJ429" s="324"/>
      <c r="AK429" s="324"/>
      <c r="AL429" s="324"/>
      <c r="AM429" s="324"/>
      <c r="AN429" s="324"/>
      <c r="AO429" s="324"/>
      <c r="AP429" s="324"/>
      <c r="AQ429" s="275"/>
      <c r="AR429" s="262"/>
      <c r="AS429" s="250"/>
      <c r="AT429" s="250"/>
      <c r="AU429" s="250"/>
    </row>
    <row r="430" spans="1:47" ht="5.15" hidden="1" customHeight="1" outlineLevel="3" x14ac:dyDescent="0.35">
      <c r="A430" s="250"/>
      <c r="B430" s="259"/>
      <c r="C430" s="252">
        <f>INT($C$232)+3.005</f>
        <v>4.0049999999999999</v>
      </c>
      <c r="D430" s="275" t="s">
        <v>399</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2"/>
      <c r="F431" s="332"/>
      <c r="G431" s="275"/>
      <c r="H431" s="345" t="s">
        <v>578</v>
      </c>
      <c r="I431" s="303" t="s">
        <v>580</v>
      </c>
      <c r="J431" s="392"/>
      <c r="K431" s="393">
        <f>COUNTA($H432:$H$462)</f>
        <v>30</v>
      </c>
      <c r="L431" s="393">
        <f>COUNTA($I$432:$I$462)/K431</f>
        <v>1</v>
      </c>
      <c r="M431" s="283">
        <v>-9</v>
      </c>
      <c r="N431" s="303" t="s">
        <v>581</v>
      </c>
      <c r="O431" s="303"/>
      <c r="P431" s="303"/>
      <c r="Q431" s="303"/>
      <c r="R431" s="303"/>
      <c r="S431" s="394"/>
      <c r="T431" s="394"/>
      <c r="U431" s="394"/>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collapsed="1" x14ac:dyDescent="0.35">
      <c r="A432" s="250"/>
      <c r="B432" s="259"/>
      <c r="C432" s="252">
        <f t="shared" ref="C432:C452" si="91">INT($C$232)+3</f>
        <v>4</v>
      </c>
      <c r="D432" s="275"/>
      <c r="E432" s="332"/>
      <c r="F432" s="332"/>
      <c r="G432" s="275"/>
      <c r="H432" s="296" t="str">
        <f t="shared" ref="H432:H441" si="92">H$251</f>
        <v>Aut</v>
      </c>
      <c r="I432" s="302" t="s">
        <v>810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2"/>
      <c r="F433" s="332"/>
      <c r="G433" s="275"/>
      <c r="H433" s="296" t="str">
        <f t="shared" si="92"/>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3">INT($C$232)+4</f>
        <v>5</v>
      </c>
      <c r="D434" s="275"/>
      <c r="E434" s="332"/>
      <c r="F434" s="332"/>
      <c r="G434" s="275"/>
      <c r="H434" s="296" t="str">
        <f t="shared" si="92"/>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3"/>
        <v>5</v>
      </c>
      <c r="D439" s="275"/>
      <c r="E439" s="332"/>
      <c r="F439" s="332"/>
      <c r="G439" s="275"/>
      <c r="H439" s="296" t="str">
        <f t="shared" si="92"/>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3"/>
        <v>5</v>
      </c>
      <c r="D440" s="275"/>
      <c r="E440" s="332"/>
      <c r="F440" s="332"/>
      <c r="G440" s="275"/>
      <c r="H440" s="296" t="str">
        <f t="shared" si="92"/>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3"/>
        <v>5</v>
      </c>
      <c r="D441" s="275"/>
      <c r="E441" s="332"/>
      <c r="F441" s="332"/>
      <c r="G441" s="275"/>
      <c r="H441" s="296" t="str">
        <f t="shared" si="92"/>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1"/>
        <v>4</v>
      </c>
      <c r="D442" s="275"/>
      <c r="E442" s="332"/>
      <c r="F442" s="332"/>
      <c r="G442" s="275"/>
      <c r="H442" s="296" t="str">
        <f>H$252</f>
        <v>Win</v>
      </c>
      <c r="I442" s="302" t="s">
        <v>810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2"/>
      <c r="F443" s="332"/>
      <c r="G443" s="275"/>
      <c r="H443" s="296" t="str">
        <f t="shared" ref="H443:H451" si="94">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5">INT($C$232)+4</f>
        <v>5</v>
      </c>
      <c r="D444" s="275"/>
      <c r="E444" s="332"/>
      <c r="F444" s="332"/>
      <c r="G444" s="275"/>
      <c r="H444" s="296" t="str">
        <f t="shared" si="94"/>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5"/>
        <v>5</v>
      </c>
      <c r="D449" s="275"/>
      <c r="E449" s="332"/>
      <c r="F449" s="332"/>
      <c r="G449" s="275"/>
      <c r="H449" s="296" t="str">
        <f t="shared" si="94"/>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5"/>
        <v>5</v>
      </c>
      <c r="D450" s="275"/>
      <c r="E450" s="332"/>
      <c r="F450" s="332"/>
      <c r="G450" s="275"/>
      <c r="H450" s="296" t="str">
        <f t="shared" si="94"/>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5"/>
        <v>5</v>
      </c>
      <c r="D451" s="275"/>
      <c r="E451" s="332"/>
      <c r="F451" s="332"/>
      <c r="G451" s="275"/>
      <c r="H451" s="296" t="str">
        <f t="shared" si="94"/>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1"/>
        <v>4</v>
      </c>
      <c r="D452" s="275"/>
      <c r="E452" s="332"/>
      <c r="F452" s="332"/>
      <c r="G452" s="275"/>
      <c r="H452" s="296" t="str">
        <f t="shared" ref="H452:H461" si="96">H$253</f>
        <v>Spr</v>
      </c>
      <c r="I452" s="302" t="s">
        <v>810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2"/>
      <c r="F453" s="332"/>
      <c r="G453" s="275"/>
      <c r="H453" s="296" t="str">
        <f t="shared" si="96"/>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7">INT($C$232)+4</f>
        <v>5</v>
      </c>
      <c r="D454" s="275"/>
      <c r="E454" s="332"/>
      <c r="F454" s="332"/>
      <c r="G454" s="275"/>
      <c r="H454" s="296" t="str">
        <f t="shared" si="96"/>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7"/>
        <v>5</v>
      </c>
      <c r="D459" s="275"/>
      <c r="E459" s="332"/>
      <c r="F459" s="332"/>
      <c r="G459" s="275"/>
      <c r="H459" s="296" t="str">
        <f t="shared" si="96"/>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7"/>
        <v>5</v>
      </c>
      <c r="D460" s="275"/>
      <c r="E460" s="332"/>
      <c r="F460" s="332"/>
      <c r="G460" s="275"/>
      <c r="H460" s="296" t="str">
        <f t="shared" si="96"/>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7"/>
        <v>5</v>
      </c>
      <c r="D461" s="275"/>
      <c r="E461" s="332"/>
      <c r="F461" s="332"/>
      <c r="G461" s="275"/>
      <c r="H461" s="296" t="str">
        <f t="shared" si="96"/>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403</v>
      </c>
      <c r="AR462" s="262"/>
      <c r="AS462" s="250"/>
      <c r="AT462" s="250"/>
      <c r="AU462" s="250"/>
    </row>
    <row r="463" spans="1:47" outlineLevel="2" collapsed="1" x14ac:dyDescent="0.35">
      <c r="A463" s="250"/>
      <c r="B463" s="259"/>
      <c r="C463" s="252">
        <f>INT($C$232)+2</f>
        <v>3</v>
      </c>
      <c r="D463" s="275"/>
      <c r="E463" s="332"/>
      <c r="F463" s="332"/>
      <c r="G463" s="275"/>
      <c r="H463" s="345" t="s">
        <v>578</v>
      </c>
      <c r="I463" s="303" t="s">
        <v>582</v>
      </c>
      <c r="J463" s="303"/>
      <c r="K463" s="395">
        <f>COUNTA($H464:$H$476)</f>
        <v>3</v>
      </c>
      <c r="L463" s="393">
        <f>COUNTA($I$464:$I$476)/K463</f>
        <v>4</v>
      </c>
      <c r="M463" s="367"/>
      <c r="N463" s="280"/>
      <c r="O463" s="303" t="s">
        <v>583</v>
      </c>
      <c r="P463" s="303"/>
      <c r="Q463" s="303"/>
      <c r="R463" s="303" t="s">
        <v>584</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8">INT($C$232)+3</f>
        <v>4</v>
      </c>
      <c r="D464" s="275"/>
      <c r="E464" s="332"/>
      <c r="F464" s="332"/>
      <c r="G464" s="275"/>
      <c r="H464" s="296" t="str">
        <f>H$251</f>
        <v>Aut</v>
      </c>
      <c r="I464" s="302" t="s">
        <v>585</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c r="I465" s="302" t="str">
        <f>H354</f>
        <v>aStd</v>
      </c>
      <c r="J465" s="302"/>
      <c r="K465" s="280"/>
      <c r="L465" s="280"/>
      <c r="M465" s="280"/>
      <c r="N465" s="297">
        <v>0</v>
      </c>
      <c r="O465" s="574">
        <f>IF(N465=0,0,N465+72)</f>
        <v>0</v>
      </c>
      <c r="P465" s="575">
        <f>O465</f>
        <v>0</v>
      </c>
      <c r="Q465" s="574">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H355</f>
        <v>a1</v>
      </c>
      <c r="J466" s="302"/>
      <c r="K466" s="280"/>
      <c r="L466" s="280"/>
      <c r="M466" s="280"/>
      <c r="N466" s="297">
        <v>19</v>
      </c>
      <c r="O466" s="574">
        <f>IF(N466=0,0,N466+72)</f>
        <v>91</v>
      </c>
      <c r="P466" s="575">
        <f t="shared" ref="P466:P467" si="99">O466</f>
        <v>91</v>
      </c>
      <c r="Q466" s="574">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H356</f>
        <v>a2</v>
      </c>
      <c r="J467" s="302"/>
      <c r="K467" s="280"/>
      <c r="L467" s="280"/>
      <c r="M467" s="280"/>
      <c r="N467" s="297">
        <v>19</v>
      </c>
      <c r="O467" s="574">
        <f>IF(N467=0,0,N467+72)</f>
        <v>91</v>
      </c>
      <c r="P467" s="575">
        <f t="shared" si="99"/>
        <v>91</v>
      </c>
      <c r="Q467" s="574">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c r="I469" s="302" t="str">
        <f t="shared" ref="I469:I471" si="100">I465</f>
        <v>aStd</v>
      </c>
      <c r="J469" s="302"/>
      <c r="K469" s="280"/>
      <c r="L469" s="280"/>
      <c r="M469" s="280"/>
      <c r="N469" s="576">
        <f>IF(N465=0,0,N465+24)</f>
        <v>0</v>
      </c>
      <c r="O469" s="574">
        <f>IF(N469=0,0,N469+72)</f>
        <v>0</v>
      </c>
      <c r="P469" s="575">
        <f>O469</f>
        <v>0</v>
      </c>
      <c r="Q469" s="574">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 t="shared" si="100"/>
        <v>a1</v>
      </c>
      <c r="J470" s="302"/>
      <c r="K470" s="280"/>
      <c r="L470" s="280"/>
      <c r="M470" s="280"/>
      <c r="N470" s="576">
        <f>IF(N466=0,0,N466+24)</f>
        <v>43</v>
      </c>
      <c r="O470" s="574">
        <f>IF(N470=0,0,N470+72)</f>
        <v>115</v>
      </c>
      <c r="P470" s="575">
        <f t="shared" ref="P470:P471" si="101">O470</f>
        <v>115</v>
      </c>
      <c r="Q470" s="574">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 t="shared" si="100"/>
        <v>a2</v>
      </c>
      <c r="J471" s="302"/>
      <c r="K471" s="280"/>
      <c r="L471" s="280"/>
      <c r="M471" s="280"/>
      <c r="N471" s="576">
        <f>IF(N467=0,0,N467+24)</f>
        <v>43</v>
      </c>
      <c r="O471" s="574">
        <f>IF(N471=0,0,N471+72)</f>
        <v>115</v>
      </c>
      <c r="P471" s="575">
        <f t="shared" si="101"/>
        <v>115</v>
      </c>
      <c r="Q471" s="574">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8"/>
        <v>4</v>
      </c>
      <c r="D473" s="275"/>
      <c r="E473" s="332"/>
      <c r="F473" s="332"/>
      <c r="G473" s="275"/>
      <c r="H473" s="296"/>
      <c r="I473" s="302" t="str">
        <f>I465</f>
        <v>aStd</v>
      </c>
      <c r="J473" s="302"/>
      <c r="K473" s="280"/>
      <c r="L473" s="280"/>
      <c r="M473" s="280"/>
      <c r="N473" s="576">
        <f>IF(N469=0,0,N469+24)</f>
        <v>0</v>
      </c>
      <c r="O473" s="574">
        <f>IF(N473=0,0,N473+72)</f>
        <v>0</v>
      </c>
      <c r="P473" s="575">
        <f>O473</f>
        <v>0</v>
      </c>
      <c r="Q473" s="574">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8"/>
        <v>4</v>
      </c>
      <c r="D474" s="275"/>
      <c r="E474" s="332"/>
      <c r="F474" s="332"/>
      <c r="G474" s="275"/>
      <c r="H474" s="296"/>
      <c r="I474" s="302" t="str">
        <f>I466</f>
        <v>a1</v>
      </c>
      <c r="J474" s="302"/>
      <c r="K474" s="280"/>
      <c r="L474" s="280"/>
      <c r="M474" s="280"/>
      <c r="N474" s="576">
        <f>IF(N470=0,0,N470+24)</f>
        <v>67</v>
      </c>
      <c r="O474" s="574">
        <f>IF(N474=0,0,N474+72)</f>
        <v>139</v>
      </c>
      <c r="P474" s="575">
        <f t="shared" ref="P474:P475" si="102">O474</f>
        <v>139</v>
      </c>
      <c r="Q474" s="574">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8"/>
        <v>4</v>
      </c>
      <c r="D475" s="275"/>
      <c r="E475" s="332"/>
      <c r="F475" s="332"/>
      <c r="G475" s="275"/>
      <c r="H475" s="296"/>
      <c r="I475" s="302" t="str">
        <f>I467</f>
        <v>a2</v>
      </c>
      <c r="J475" s="302"/>
      <c r="K475" s="280"/>
      <c r="L475" s="280"/>
      <c r="M475" s="280"/>
      <c r="N475" s="576">
        <f>IF(N471=0,0,N471+24)</f>
        <v>67</v>
      </c>
      <c r="O475" s="574">
        <f>IF(N475=0,0,N475+72)</f>
        <v>139</v>
      </c>
      <c r="P475" s="575">
        <f t="shared" si="102"/>
        <v>139</v>
      </c>
      <c r="Q475" s="574">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403</v>
      </c>
      <c r="AR476" s="262"/>
      <c r="AS476" s="250"/>
      <c r="AT476" s="250"/>
      <c r="AU476" s="250"/>
    </row>
    <row r="477" spans="1:47" outlineLevel="2" collapsed="1" x14ac:dyDescent="0.35">
      <c r="A477" s="250"/>
      <c r="B477" s="259"/>
      <c r="C477" s="252">
        <f>INT($C$232)+2</f>
        <v>3</v>
      </c>
      <c r="D477" s="275"/>
      <c r="E477" s="332"/>
      <c r="F477" s="332"/>
      <c r="G477" s="275"/>
      <c r="H477" s="345" t="s">
        <v>578</v>
      </c>
      <c r="I477" s="303" t="s">
        <v>586</v>
      </c>
      <c r="J477" s="303"/>
      <c r="K477" s="395"/>
      <c r="L477" s="393">
        <f>COUNTA($I478:$I$490)/COUNTA($H478:$H$490)</f>
        <v>4</v>
      </c>
      <c r="M477" s="280"/>
      <c r="N477" s="303" t="s">
        <v>587</v>
      </c>
      <c r="O477" s="303"/>
      <c r="P477" s="303"/>
      <c r="Q477" s="303"/>
      <c r="R477" s="396"/>
      <c r="S477" s="394"/>
      <c r="T477" s="394"/>
      <c r="U477" s="394"/>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3">INT($C$232)+3</f>
        <v>4</v>
      </c>
      <c r="D478" s="275"/>
      <c r="E478" s="332"/>
      <c r="F478" s="332"/>
      <c r="G478" s="275"/>
      <c r="H478" s="296" t="str">
        <f>H$251</f>
        <v>Aut</v>
      </c>
      <c r="I478" s="302" t="s">
        <v>585</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c r="I479" s="302" t="s">
        <v>588</v>
      </c>
      <c r="J479" s="302"/>
      <c r="K479" s="280"/>
      <c r="L479" s="280"/>
      <c r="M479" s="280"/>
      <c r="N479" s="297">
        <v>15</v>
      </c>
      <c r="O479" s="574">
        <f>IF(N479=0,0,N479+72)</f>
        <v>87</v>
      </c>
      <c r="P479" s="575">
        <f t="shared" ref="P479:P481" si="104">O479</f>
        <v>87</v>
      </c>
      <c r="Q479" s="574">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589</v>
      </c>
      <c r="J480" s="302"/>
      <c r="K480" s="280"/>
      <c r="L480" s="280"/>
      <c r="M480" s="280"/>
      <c r="N480" s="297">
        <v>16</v>
      </c>
      <c r="O480" s="574">
        <f>IF(N480=0,0,N480+72)</f>
        <v>88</v>
      </c>
      <c r="P480" s="575">
        <f t="shared" si="104"/>
        <v>88</v>
      </c>
      <c r="Q480" s="574">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590</v>
      </c>
      <c r="J481" s="302"/>
      <c r="K481" s="280"/>
      <c r="L481" s="280"/>
      <c r="M481" s="280"/>
      <c r="N481" s="297">
        <v>17</v>
      </c>
      <c r="O481" s="574">
        <f>IF(N481=0,0,N481+72)</f>
        <v>89</v>
      </c>
      <c r="P481" s="575">
        <f t="shared" si="104"/>
        <v>89</v>
      </c>
      <c r="Q481" s="574">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t="str">
        <f>H$252</f>
        <v>Win</v>
      </c>
      <c r="I482" s="302" t="s">
        <v>585</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c r="I483" s="302" t="s">
        <v>588</v>
      </c>
      <c r="J483" s="302"/>
      <c r="K483" s="280"/>
      <c r="L483" s="280"/>
      <c r="M483" s="280"/>
      <c r="N483" s="576">
        <f>IF(N479=0,0,N479+24)</f>
        <v>39</v>
      </c>
      <c r="O483" s="574">
        <f>IF(N483=0,0,N483+72)</f>
        <v>111</v>
      </c>
      <c r="P483" s="575">
        <f>O483</f>
        <v>111</v>
      </c>
      <c r="Q483" s="574">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589</v>
      </c>
      <c r="J484" s="302"/>
      <c r="K484" s="280"/>
      <c r="L484" s="280"/>
      <c r="M484" s="280"/>
      <c r="N484" s="576">
        <f>IF(N480=0,0,N480+24)</f>
        <v>40</v>
      </c>
      <c r="O484" s="574">
        <f>IF(N484=0,0,N484+72)</f>
        <v>112</v>
      </c>
      <c r="P484" s="575">
        <f t="shared" ref="P484:P485" si="105">O484</f>
        <v>112</v>
      </c>
      <c r="Q484" s="574">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590</v>
      </c>
      <c r="J485" s="302"/>
      <c r="K485" s="280"/>
      <c r="L485" s="280"/>
      <c r="M485" s="280"/>
      <c r="N485" s="576">
        <f>IF(N481=0,0,N481+24)</f>
        <v>41</v>
      </c>
      <c r="O485" s="574">
        <f>IF(N485=0,0,N485+72)</f>
        <v>113</v>
      </c>
      <c r="P485" s="575">
        <f t="shared" si="105"/>
        <v>113</v>
      </c>
      <c r="Q485" s="574">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t="str">
        <f>H$253</f>
        <v>Spr</v>
      </c>
      <c r="I486" s="302" t="s">
        <v>585</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3"/>
        <v>4</v>
      </c>
      <c r="D487" s="275"/>
      <c r="E487" s="332"/>
      <c r="F487" s="332"/>
      <c r="G487" s="275"/>
      <c r="H487" s="296"/>
      <c r="I487" s="302" t="s">
        <v>588</v>
      </c>
      <c r="J487" s="302"/>
      <c r="K487" s="280"/>
      <c r="L487" s="280"/>
      <c r="M487" s="280"/>
      <c r="N487" s="576">
        <f>IF(N483=0,0,N483+24)</f>
        <v>63</v>
      </c>
      <c r="O487" s="574">
        <f>IF(N487=0,0,N487+72)</f>
        <v>135</v>
      </c>
      <c r="P487" s="575">
        <f>O487</f>
        <v>135</v>
      </c>
      <c r="Q487" s="574">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3"/>
        <v>4</v>
      </c>
      <c r="D488" s="275"/>
      <c r="E488" s="332"/>
      <c r="F488" s="332"/>
      <c r="G488" s="275"/>
      <c r="H488" s="296"/>
      <c r="I488" s="302" t="s">
        <v>589</v>
      </c>
      <c r="J488" s="302"/>
      <c r="K488" s="280"/>
      <c r="L488" s="280"/>
      <c r="M488" s="280"/>
      <c r="N488" s="576">
        <f>IF(N484=0,0,N484+24)</f>
        <v>64</v>
      </c>
      <c r="O488" s="574">
        <f>IF(N488=0,0,N488+72)</f>
        <v>136</v>
      </c>
      <c r="P488" s="575">
        <f t="shared" ref="P488:P489" si="106">O488</f>
        <v>136</v>
      </c>
      <c r="Q488" s="574">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3"/>
        <v>4</v>
      </c>
      <c r="D489" s="275"/>
      <c r="E489" s="332"/>
      <c r="F489" s="332"/>
      <c r="G489" s="275"/>
      <c r="H489" s="296"/>
      <c r="I489" s="302" t="s">
        <v>590</v>
      </c>
      <c r="J489" s="302"/>
      <c r="K489" s="280"/>
      <c r="L489" s="280"/>
      <c r="M489" s="280"/>
      <c r="N489" s="576">
        <f>IF(N485=0,0,N485+24)</f>
        <v>65</v>
      </c>
      <c r="O489" s="574">
        <f>IF(N489=0,0,N489+72)</f>
        <v>137</v>
      </c>
      <c r="P489" s="575">
        <f t="shared" si="106"/>
        <v>137</v>
      </c>
      <c r="Q489" s="574">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403</v>
      </c>
      <c r="AR490" s="262"/>
      <c r="AS490" s="250"/>
      <c r="AT490" s="250"/>
      <c r="AU490" s="250"/>
    </row>
    <row r="491" spans="1:47" outlineLevel="2" collapsed="1" x14ac:dyDescent="0.35">
      <c r="A491" s="250"/>
      <c r="B491" s="259"/>
      <c r="C491" s="252">
        <f>INT($C$232)+2</f>
        <v>3</v>
      </c>
      <c r="D491" s="275"/>
      <c r="E491" s="332"/>
      <c r="F491" s="332"/>
      <c r="G491" s="275"/>
      <c r="H491" s="345" t="s">
        <v>578</v>
      </c>
      <c r="I491" s="345" t="s">
        <v>884</v>
      </c>
      <c r="J491" s="303" t="s">
        <v>899</v>
      </c>
      <c r="K491" s="303"/>
      <c r="L491" s="393">
        <f>COUNTA($J492:$J$612)/COUNTA($I492:$I$612)</f>
        <v>8</v>
      </c>
      <c r="M491" s="280"/>
      <c r="N491" s="303" t="s">
        <v>587</v>
      </c>
      <c r="O491" s="303"/>
      <c r="P491" s="303"/>
      <c r="Q491" s="303"/>
      <c r="R491" s="579" t="s">
        <v>897</v>
      </c>
      <c r="S491" s="394"/>
      <c r="T491" s="394"/>
      <c r="U491" s="394"/>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7">INT($C$232)+3</f>
        <v>4</v>
      </c>
      <c r="D492" s="275"/>
      <c r="E492" s="332"/>
      <c r="F492" s="332"/>
      <c r="G492" s="275"/>
      <c r="H492" s="296" t="str">
        <f>H$251</f>
        <v>Aut</v>
      </c>
      <c r="I492" s="296">
        <v>0</v>
      </c>
      <c r="J492" s="302" t="s">
        <v>885</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886</v>
      </c>
      <c r="K493" s="302"/>
      <c r="L493" s="280"/>
      <c r="M493" s="280"/>
      <c r="N493" s="297">
        <v>1</v>
      </c>
      <c r="O493" s="574">
        <f t="shared" ref="O493" si="108">IF(N493=0,0,N493+72)</f>
        <v>73</v>
      </c>
      <c r="P493" s="575">
        <f t="shared" ref="P493" si="109">O493</f>
        <v>73</v>
      </c>
      <c r="Q493" s="574">
        <f t="shared" ref="Q493" si="110">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141</v>
      </c>
      <c r="K494" s="302"/>
      <c r="L494" s="280"/>
      <c r="M494" s="280"/>
      <c r="N494" s="297">
        <v>0</v>
      </c>
      <c r="O494" s="574">
        <f t="shared" ref="O494:O499" si="111">IF(N494=0,0,N494+72)</f>
        <v>0</v>
      </c>
      <c r="P494" s="575">
        <f t="shared" ref="P494:P499" si="112">O494</f>
        <v>0</v>
      </c>
      <c r="Q494" s="574">
        <f t="shared" ref="Q494:Q499" si="113">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591</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592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80"/>
      <c r="I497" s="296"/>
      <c r="J497" s="302" t="s">
        <v>593</v>
      </c>
      <c r="K497" s="302"/>
      <c r="L497" s="280"/>
      <c r="M497" s="280"/>
      <c r="N497" s="297">
        <v>0</v>
      </c>
      <c r="O497" s="574">
        <f t="shared" si="111"/>
        <v>0</v>
      </c>
      <c r="P497" s="575">
        <f t="shared" si="112"/>
        <v>0</v>
      </c>
      <c r="Q497" s="574">
        <f t="shared" si="113"/>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594</v>
      </c>
      <c r="K498" s="302"/>
      <c r="L498" s="280"/>
      <c r="M498" s="280"/>
      <c r="N498" s="297">
        <v>0</v>
      </c>
      <c r="O498" s="574">
        <f t="shared" si="111"/>
        <v>0</v>
      </c>
      <c r="P498" s="575">
        <f t="shared" si="112"/>
        <v>0</v>
      </c>
      <c r="Q498" s="574">
        <f t="shared" si="113"/>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567</v>
      </c>
      <c r="K499" s="302"/>
      <c r="L499" s="280"/>
      <c r="M499" s="280"/>
      <c r="N499" s="297">
        <v>0</v>
      </c>
      <c r="O499" s="574">
        <f t="shared" si="111"/>
        <v>0</v>
      </c>
      <c r="P499" s="575">
        <f t="shared" si="112"/>
        <v>0</v>
      </c>
      <c r="Q499" s="574">
        <f t="shared" si="113"/>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96"/>
      <c r="I500" s="296">
        <v>1</v>
      </c>
      <c r="J500" s="302" t="s">
        <v>885</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886</v>
      </c>
      <c r="K501" s="302"/>
      <c r="L501" s="280"/>
      <c r="M501" s="280"/>
      <c r="N501" s="297">
        <v>1</v>
      </c>
      <c r="O501" s="574">
        <f t="shared" ref="O501" si="114">IF(N501=0,0,N501+72)</f>
        <v>73</v>
      </c>
      <c r="P501" s="575">
        <f t="shared" ref="P501" si="115">O501</f>
        <v>73</v>
      </c>
      <c r="Q501" s="574">
        <f t="shared" ref="Q501" si="116">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141</v>
      </c>
      <c r="K502" s="302"/>
      <c r="L502" s="280"/>
      <c r="M502" s="280"/>
      <c r="N502" s="297">
        <v>2</v>
      </c>
      <c r="O502" s="574">
        <f t="shared" ref="O502:O507" si="117">IF(N502=0,0,N502+72)</f>
        <v>74</v>
      </c>
      <c r="P502" s="575">
        <f t="shared" ref="P502:P507" si="118">O502</f>
        <v>74</v>
      </c>
      <c r="Q502" s="574">
        <f t="shared" ref="Q502:Q507" si="119">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591</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592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80"/>
      <c r="I505" s="296"/>
      <c r="J505" s="302" t="s">
        <v>593</v>
      </c>
      <c r="K505" s="302"/>
      <c r="L505" s="280"/>
      <c r="M505" s="280"/>
      <c r="N505" s="297">
        <v>3</v>
      </c>
      <c r="O505" s="574">
        <f t="shared" si="117"/>
        <v>75</v>
      </c>
      <c r="P505" s="575">
        <f t="shared" si="118"/>
        <v>75</v>
      </c>
      <c r="Q505" s="574">
        <f t="shared" si="119"/>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594</v>
      </c>
      <c r="K506" s="302"/>
      <c r="L506" s="280"/>
      <c r="M506" s="280"/>
      <c r="N506" s="297">
        <v>3</v>
      </c>
      <c r="O506" s="574">
        <f t="shared" si="117"/>
        <v>75</v>
      </c>
      <c r="P506" s="575">
        <f t="shared" si="118"/>
        <v>75</v>
      </c>
      <c r="Q506" s="574">
        <f t="shared" si="119"/>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567</v>
      </c>
      <c r="K507" s="302"/>
      <c r="L507" s="280"/>
      <c r="M507" s="280"/>
      <c r="N507" s="297">
        <v>3</v>
      </c>
      <c r="O507" s="574">
        <f t="shared" si="117"/>
        <v>75</v>
      </c>
      <c r="P507" s="575">
        <f t="shared" si="118"/>
        <v>75</v>
      </c>
      <c r="Q507" s="574">
        <f t="shared" si="119"/>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96"/>
      <c r="I508" s="296">
        <v>2</v>
      </c>
      <c r="J508" s="302" t="s">
        <v>885</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886</v>
      </c>
      <c r="K509" s="302"/>
      <c r="L509" s="280"/>
      <c r="M509" s="280"/>
      <c r="N509" s="297">
        <v>1</v>
      </c>
      <c r="O509" s="574">
        <f t="shared" ref="O509" si="120">IF(N509=0,0,N509+72)</f>
        <v>73</v>
      </c>
      <c r="P509" s="575">
        <f t="shared" ref="P509" si="121">O509</f>
        <v>73</v>
      </c>
      <c r="Q509" s="574">
        <f t="shared" ref="Q509" si="122">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141</v>
      </c>
      <c r="K510" s="302"/>
      <c r="L510" s="280"/>
      <c r="M510" s="280"/>
      <c r="N510" s="297">
        <v>4</v>
      </c>
      <c r="O510" s="574">
        <f t="shared" ref="O510:O515" si="123">IF(N510=0,0,N510+72)</f>
        <v>76</v>
      </c>
      <c r="P510" s="575">
        <f t="shared" ref="P510:P515" si="124">O510</f>
        <v>76</v>
      </c>
      <c r="Q510" s="574">
        <f t="shared" ref="Q510:Q515" si="125">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591</v>
      </c>
      <c r="K511" s="302"/>
      <c r="L511" s="280"/>
      <c r="M511" s="280"/>
      <c r="N511" s="297">
        <v>5</v>
      </c>
      <c r="O511" s="574">
        <f t="shared" si="123"/>
        <v>77</v>
      </c>
      <c r="P511" s="575">
        <f t="shared" si="124"/>
        <v>77</v>
      </c>
      <c r="Q511" s="574">
        <f t="shared" si="125"/>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592</v>
      </c>
      <c r="K512" s="302"/>
      <c r="L512" s="280"/>
      <c r="M512" s="280"/>
      <c r="N512" s="297">
        <v>5</v>
      </c>
      <c r="O512" s="574">
        <f t="shared" si="123"/>
        <v>77</v>
      </c>
      <c r="P512" s="575">
        <f t="shared" si="124"/>
        <v>77</v>
      </c>
      <c r="Q512" s="574">
        <f t="shared" si="125"/>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80"/>
      <c r="I513" s="296"/>
      <c r="J513" s="302" t="s">
        <v>593</v>
      </c>
      <c r="K513" s="302"/>
      <c r="L513" s="280"/>
      <c r="M513" s="280"/>
      <c r="N513" s="297">
        <v>6</v>
      </c>
      <c r="O513" s="574">
        <f t="shared" si="123"/>
        <v>78</v>
      </c>
      <c r="P513" s="575">
        <f t="shared" si="124"/>
        <v>78</v>
      </c>
      <c r="Q513" s="574">
        <f t="shared" si="125"/>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594</v>
      </c>
      <c r="K514" s="302"/>
      <c r="L514" s="280"/>
      <c r="M514" s="280"/>
      <c r="N514" s="297">
        <v>6</v>
      </c>
      <c r="O514" s="574">
        <f t="shared" si="123"/>
        <v>78</v>
      </c>
      <c r="P514" s="575">
        <f t="shared" si="124"/>
        <v>78</v>
      </c>
      <c r="Q514" s="574">
        <f t="shared" si="125"/>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567</v>
      </c>
      <c r="K515" s="302"/>
      <c r="L515" s="280"/>
      <c r="M515" s="280"/>
      <c r="N515" s="297">
        <v>6</v>
      </c>
      <c r="O515" s="574">
        <f t="shared" si="123"/>
        <v>78</v>
      </c>
      <c r="P515" s="575">
        <f t="shared" si="124"/>
        <v>78</v>
      </c>
      <c r="Q515" s="574">
        <f t="shared" si="125"/>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96"/>
      <c r="I516" s="296">
        <v>3</v>
      </c>
      <c r="J516" s="302" t="s">
        <v>885</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886</v>
      </c>
      <c r="K517" s="302"/>
      <c r="L517" s="280"/>
      <c r="M517" s="280"/>
      <c r="N517" s="297">
        <v>1</v>
      </c>
      <c r="O517" s="574">
        <f t="shared" ref="O517" si="126">IF(N517=0,0,N517+72)</f>
        <v>73</v>
      </c>
      <c r="P517" s="575">
        <f t="shared" ref="P517" si="127">O517</f>
        <v>73</v>
      </c>
      <c r="Q517" s="574">
        <f t="shared" ref="Q517" si="128">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141</v>
      </c>
      <c r="K518" s="302"/>
      <c r="L518" s="280"/>
      <c r="M518" s="280"/>
      <c r="N518" s="297">
        <v>7</v>
      </c>
      <c r="O518" s="574">
        <f t="shared" ref="O518:O523" si="129">IF(N518=0,0,N518+72)</f>
        <v>79</v>
      </c>
      <c r="P518" s="575">
        <f t="shared" ref="P518:P523" si="130">O518</f>
        <v>79</v>
      </c>
      <c r="Q518" s="574">
        <f t="shared" ref="Q518:Q523" si="131">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591</v>
      </c>
      <c r="K519" s="302"/>
      <c r="L519" s="280"/>
      <c r="M519" s="280"/>
      <c r="N519" s="297">
        <v>8</v>
      </c>
      <c r="O519" s="574">
        <f t="shared" si="129"/>
        <v>80</v>
      </c>
      <c r="P519" s="575">
        <f t="shared" si="130"/>
        <v>80</v>
      </c>
      <c r="Q519" s="574">
        <f t="shared" si="131"/>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592</v>
      </c>
      <c r="K520" s="302"/>
      <c r="L520" s="280"/>
      <c r="M520" s="280"/>
      <c r="N520" s="297">
        <v>8</v>
      </c>
      <c r="O520" s="574">
        <f t="shared" si="129"/>
        <v>80</v>
      </c>
      <c r="P520" s="575">
        <f t="shared" si="130"/>
        <v>80</v>
      </c>
      <c r="Q520" s="574">
        <f t="shared" si="131"/>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80"/>
      <c r="I521" s="296"/>
      <c r="J521" s="302" t="s">
        <v>593</v>
      </c>
      <c r="K521" s="302"/>
      <c r="L521" s="280"/>
      <c r="M521" s="280"/>
      <c r="N521" s="297">
        <v>9</v>
      </c>
      <c r="O521" s="574">
        <f t="shared" si="129"/>
        <v>81</v>
      </c>
      <c r="P521" s="575">
        <f t="shared" si="130"/>
        <v>81</v>
      </c>
      <c r="Q521" s="574">
        <f t="shared" si="131"/>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594</v>
      </c>
      <c r="K522" s="302"/>
      <c r="L522" s="280"/>
      <c r="M522" s="280"/>
      <c r="N522" s="297">
        <v>9</v>
      </c>
      <c r="O522" s="574">
        <f t="shared" si="129"/>
        <v>81</v>
      </c>
      <c r="P522" s="575">
        <f t="shared" si="130"/>
        <v>81</v>
      </c>
      <c r="Q522" s="574">
        <f t="shared" si="131"/>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567</v>
      </c>
      <c r="K523" s="302"/>
      <c r="L523" s="280"/>
      <c r="M523" s="280"/>
      <c r="N523" s="297">
        <v>10</v>
      </c>
      <c r="O523" s="574">
        <f t="shared" si="129"/>
        <v>82</v>
      </c>
      <c r="P523" s="575">
        <f t="shared" si="130"/>
        <v>82</v>
      </c>
      <c r="Q523" s="574">
        <f t="shared" si="131"/>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96"/>
      <c r="I524" s="296">
        <v>4</v>
      </c>
      <c r="J524" s="302" t="s">
        <v>885</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886</v>
      </c>
      <c r="K525" s="302"/>
      <c r="L525" s="280"/>
      <c r="M525" s="280"/>
      <c r="N525" s="297">
        <v>1</v>
      </c>
      <c r="O525" s="574">
        <f t="shared" ref="O525" si="132">IF(N525=0,0,N525+72)</f>
        <v>73</v>
      </c>
      <c r="P525" s="575">
        <f t="shared" ref="P525" si="133">O525</f>
        <v>73</v>
      </c>
      <c r="Q525" s="574">
        <f t="shared" ref="Q525" si="134">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141</v>
      </c>
      <c r="K526" s="302"/>
      <c r="L526" s="280"/>
      <c r="M526" s="280"/>
      <c r="N526" s="297">
        <v>11</v>
      </c>
      <c r="O526" s="574">
        <f t="shared" ref="O526:O531" si="135">IF(N526=0,0,N526+72)</f>
        <v>83</v>
      </c>
      <c r="P526" s="575">
        <f t="shared" ref="P526:P531" si="136">O526</f>
        <v>83</v>
      </c>
      <c r="Q526" s="574">
        <f t="shared" ref="Q526:Q531" si="137">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591</v>
      </c>
      <c r="K527" s="302"/>
      <c r="L527" s="280"/>
      <c r="M527" s="280"/>
      <c r="N527" s="297">
        <v>12</v>
      </c>
      <c r="O527" s="574">
        <f t="shared" si="135"/>
        <v>84</v>
      </c>
      <c r="P527" s="575">
        <f t="shared" si="136"/>
        <v>84</v>
      </c>
      <c r="Q527" s="574">
        <f t="shared" si="137"/>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7"/>
        <v>4</v>
      </c>
      <c r="D528" s="275"/>
      <c r="E528" s="332"/>
      <c r="F528" s="332"/>
      <c r="G528" s="275"/>
      <c r="H528" s="280"/>
      <c r="I528" s="296"/>
      <c r="J528" s="302" t="s">
        <v>592</v>
      </c>
      <c r="K528" s="302"/>
      <c r="L528" s="280"/>
      <c r="M528" s="280"/>
      <c r="N528" s="297">
        <v>12</v>
      </c>
      <c r="O528" s="574">
        <f t="shared" si="135"/>
        <v>84</v>
      </c>
      <c r="P528" s="575">
        <f t="shared" si="136"/>
        <v>84</v>
      </c>
      <c r="Q528" s="574">
        <f t="shared" si="137"/>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7"/>
        <v>4</v>
      </c>
      <c r="D529" s="275"/>
      <c r="E529" s="332"/>
      <c r="F529" s="332"/>
      <c r="G529" s="275"/>
      <c r="H529" s="280"/>
      <c r="I529" s="296"/>
      <c r="J529" s="302" t="s">
        <v>593</v>
      </c>
      <c r="K529" s="302"/>
      <c r="L529" s="280"/>
      <c r="M529" s="280"/>
      <c r="N529" s="297">
        <v>13</v>
      </c>
      <c r="O529" s="574">
        <f t="shared" si="135"/>
        <v>85</v>
      </c>
      <c r="P529" s="575">
        <f t="shared" si="136"/>
        <v>85</v>
      </c>
      <c r="Q529" s="574">
        <f t="shared" si="137"/>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7"/>
        <v>4</v>
      </c>
      <c r="D530" s="275"/>
      <c r="E530" s="332"/>
      <c r="F530" s="332"/>
      <c r="G530" s="275"/>
      <c r="H530" s="280"/>
      <c r="I530" s="296"/>
      <c r="J530" s="302" t="s">
        <v>594</v>
      </c>
      <c r="K530" s="302"/>
      <c r="L530" s="280"/>
      <c r="M530" s="280"/>
      <c r="N530" s="297">
        <v>13</v>
      </c>
      <c r="O530" s="574">
        <f t="shared" si="135"/>
        <v>85</v>
      </c>
      <c r="P530" s="575">
        <f t="shared" si="136"/>
        <v>85</v>
      </c>
      <c r="Q530" s="574">
        <f t="shared" si="137"/>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7"/>
        <v>4</v>
      </c>
      <c r="D531" s="275"/>
      <c r="E531" s="332"/>
      <c r="F531" s="332"/>
      <c r="G531" s="275"/>
      <c r="H531" s="280"/>
      <c r="I531" s="296"/>
      <c r="J531" s="302" t="s">
        <v>567</v>
      </c>
      <c r="K531" s="302"/>
      <c r="L531" s="280"/>
      <c r="M531" s="280"/>
      <c r="N531" s="297">
        <v>14</v>
      </c>
      <c r="O531" s="574">
        <f t="shared" si="135"/>
        <v>86</v>
      </c>
      <c r="P531" s="575">
        <f t="shared" si="136"/>
        <v>86</v>
      </c>
      <c r="Q531" s="574">
        <f t="shared" si="137"/>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2"/>
      <c r="F532" s="332"/>
      <c r="G532" s="275"/>
      <c r="H532" s="296" t="str">
        <f>H$252</f>
        <v>Win</v>
      </c>
      <c r="I532" s="296">
        <v>0</v>
      </c>
      <c r="J532" s="302" t="s">
        <v>585</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7"/>
        <v>4</v>
      </c>
      <c r="D533" s="275"/>
      <c r="E533" s="332"/>
      <c r="F533" s="332"/>
      <c r="G533" s="275"/>
      <c r="H533" s="280"/>
      <c r="I533" s="296"/>
      <c r="J533" s="302" t="s">
        <v>886</v>
      </c>
      <c r="K533" s="302"/>
      <c r="L533" s="280"/>
      <c r="M533" s="280"/>
      <c r="N533" s="577">
        <f t="shared" ref="N533:N539" si="138">IF(N493=0,0,N493+24)</f>
        <v>25</v>
      </c>
      <c r="O533" s="574">
        <f t="shared" ref="O533" si="139">IF(N533=0,0,N533+72)</f>
        <v>97</v>
      </c>
      <c r="P533" s="575">
        <f t="shared" ref="P533" si="140">O533</f>
        <v>97</v>
      </c>
      <c r="Q533" s="574">
        <f t="shared" ref="Q533" si="141">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2">INT($C$232)+4</f>
        <v>5</v>
      </c>
      <c r="D534" s="275"/>
      <c r="E534" s="332"/>
      <c r="F534" s="332"/>
      <c r="G534" s="275"/>
      <c r="H534" s="280"/>
      <c r="I534" s="296"/>
      <c r="J534" s="302" t="s">
        <v>141</v>
      </c>
      <c r="K534" s="302"/>
      <c r="L534" s="280"/>
      <c r="M534" s="280"/>
      <c r="N534" s="577">
        <f t="shared" si="138"/>
        <v>0</v>
      </c>
      <c r="O534" s="574">
        <f t="shared" ref="O534:O539" si="143">IF(N534=0,0,N534+72)</f>
        <v>0</v>
      </c>
      <c r="P534" s="575">
        <f t="shared" ref="P534:P539" si="144">O534</f>
        <v>0</v>
      </c>
      <c r="Q534" s="574">
        <f t="shared" ref="Q534:Q539" si="145">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591</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592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80"/>
      <c r="I537" s="296"/>
      <c r="J537" s="302" t="s">
        <v>593</v>
      </c>
      <c r="K537" s="302"/>
      <c r="L537" s="280"/>
      <c r="M537" s="280"/>
      <c r="N537" s="577">
        <f t="shared" si="138"/>
        <v>0</v>
      </c>
      <c r="O537" s="574">
        <f t="shared" si="143"/>
        <v>0</v>
      </c>
      <c r="P537" s="575">
        <f t="shared" si="144"/>
        <v>0</v>
      </c>
      <c r="Q537" s="574">
        <f t="shared" si="145"/>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2"/>
        <v>5</v>
      </c>
      <c r="D538" s="275"/>
      <c r="E538" s="332"/>
      <c r="F538" s="332"/>
      <c r="G538" s="275"/>
      <c r="H538" s="280"/>
      <c r="I538" s="296"/>
      <c r="J538" s="302" t="s">
        <v>594</v>
      </c>
      <c r="K538" s="302"/>
      <c r="L538" s="280"/>
      <c r="M538" s="280"/>
      <c r="N538" s="577">
        <f t="shared" si="138"/>
        <v>0</v>
      </c>
      <c r="O538" s="574">
        <f t="shared" si="143"/>
        <v>0</v>
      </c>
      <c r="P538" s="575">
        <f t="shared" si="144"/>
        <v>0</v>
      </c>
      <c r="Q538" s="574">
        <f t="shared" si="145"/>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567</v>
      </c>
      <c r="K539" s="302"/>
      <c r="L539" s="280"/>
      <c r="M539" s="280"/>
      <c r="N539" s="577">
        <f t="shared" si="138"/>
        <v>0</v>
      </c>
      <c r="O539" s="574">
        <f t="shared" si="143"/>
        <v>0</v>
      </c>
      <c r="P539" s="575">
        <f t="shared" si="144"/>
        <v>0</v>
      </c>
      <c r="Q539" s="574">
        <f t="shared" si="145"/>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96"/>
      <c r="I540" s="296">
        <v>1</v>
      </c>
      <c r="J540" s="302" t="s">
        <v>585</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6">INT($C$232)+3</f>
        <v>4</v>
      </c>
      <c r="D541" s="275"/>
      <c r="E541" s="332"/>
      <c r="F541" s="332"/>
      <c r="G541" s="275"/>
      <c r="H541" s="280"/>
      <c r="I541" s="296"/>
      <c r="J541" s="302" t="s">
        <v>886</v>
      </c>
      <c r="K541" s="302"/>
      <c r="L541" s="280"/>
      <c r="M541" s="280"/>
      <c r="N541" s="577">
        <f t="shared" ref="N541:N547" si="147">IF(N501=0,0,N501+24)</f>
        <v>25</v>
      </c>
      <c r="O541" s="574">
        <f t="shared" ref="O541" si="148">IF(N541=0,0,N541+72)</f>
        <v>97</v>
      </c>
      <c r="P541" s="575">
        <f t="shared" ref="P541" si="149">O541</f>
        <v>97</v>
      </c>
      <c r="Q541" s="574">
        <f t="shared" ref="Q541" si="150">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141</v>
      </c>
      <c r="K542" s="302"/>
      <c r="L542" s="280"/>
      <c r="M542" s="280"/>
      <c r="N542" s="577">
        <f t="shared" si="147"/>
        <v>26</v>
      </c>
      <c r="O542" s="574">
        <f t="shared" ref="O542:O547" si="151">IF(N542=0,0,N542+72)</f>
        <v>98</v>
      </c>
      <c r="P542" s="575">
        <f t="shared" ref="P542:P547" si="152">O542</f>
        <v>98</v>
      </c>
      <c r="Q542" s="574">
        <f t="shared" ref="Q542:Q547" si="153">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591</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592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80"/>
      <c r="I545" s="296"/>
      <c r="J545" s="302" t="s">
        <v>593</v>
      </c>
      <c r="K545" s="302"/>
      <c r="L545" s="280"/>
      <c r="M545" s="280"/>
      <c r="N545" s="577">
        <f t="shared" si="147"/>
        <v>27</v>
      </c>
      <c r="O545" s="574">
        <f t="shared" si="151"/>
        <v>99</v>
      </c>
      <c r="P545" s="575">
        <f t="shared" si="152"/>
        <v>99</v>
      </c>
      <c r="Q545" s="574">
        <f t="shared" si="153"/>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2"/>
        <v>5</v>
      </c>
      <c r="D546" s="275"/>
      <c r="E546" s="332"/>
      <c r="F546" s="332"/>
      <c r="G546" s="275"/>
      <c r="H546" s="280"/>
      <c r="I546" s="296"/>
      <c r="J546" s="302" t="s">
        <v>594</v>
      </c>
      <c r="K546" s="302"/>
      <c r="L546" s="280"/>
      <c r="M546" s="280"/>
      <c r="N546" s="577">
        <f t="shared" si="147"/>
        <v>27</v>
      </c>
      <c r="O546" s="574">
        <f t="shared" si="151"/>
        <v>99</v>
      </c>
      <c r="P546" s="575">
        <f t="shared" si="152"/>
        <v>99</v>
      </c>
      <c r="Q546" s="574">
        <f t="shared" si="153"/>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567</v>
      </c>
      <c r="K547" s="302"/>
      <c r="L547" s="280"/>
      <c r="M547" s="280"/>
      <c r="N547" s="577">
        <f t="shared" si="147"/>
        <v>27</v>
      </c>
      <c r="O547" s="574">
        <f t="shared" si="151"/>
        <v>99</v>
      </c>
      <c r="P547" s="575">
        <f t="shared" si="152"/>
        <v>99</v>
      </c>
      <c r="Q547" s="574">
        <f t="shared" si="153"/>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96"/>
      <c r="I548" s="296">
        <v>2</v>
      </c>
      <c r="J548" s="302" t="s">
        <v>585</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4">INT($C$232)+3</f>
        <v>4</v>
      </c>
      <c r="D549" s="275"/>
      <c r="E549" s="332"/>
      <c r="F549" s="332"/>
      <c r="G549" s="275"/>
      <c r="H549" s="280"/>
      <c r="I549" s="296"/>
      <c r="J549" s="302" t="s">
        <v>886</v>
      </c>
      <c r="K549" s="302"/>
      <c r="L549" s="280"/>
      <c r="M549" s="280"/>
      <c r="N549" s="577">
        <f t="shared" ref="N549:N555" si="155">IF(N509=0,0,N509+24)</f>
        <v>25</v>
      </c>
      <c r="O549" s="574">
        <f t="shared" ref="O549" si="156">IF(N549=0,0,N549+72)</f>
        <v>97</v>
      </c>
      <c r="P549" s="575">
        <f t="shared" ref="P549" si="157">O549</f>
        <v>97</v>
      </c>
      <c r="Q549" s="574">
        <f t="shared" ref="Q549" si="158">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141</v>
      </c>
      <c r="K550" s="302"/>
      <c r="L550" s="280"/>
      <c r="M550" s="280"/>
      <c r="N550" s="577">
        <f t="shared" si="155"/>
        <v>28</v>
      </c>
      <c r="O550" s="574">
        <f t="shared" ref="O550:O555" si="159">IF(N550=0,0,N550+72)</f>
        <v>100</v>
      </c>
      <c r="P550" s="575">
        <f t="shared" ref="P550:P555" si="160">O550</f>
        <v>100</v>
      </c>
      <c r="Q550" s="574">
        <f t="shared" ref="Q550:Q555" si="161">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591</v>
      </c>
      <c r="K551" s="302"/>
      <c r="L551" s="280"/>
      <c r="M551" s="280"/>
      <c r="N551" s="577">
        <f t="shared" si="155"/>
        <v>29</v>
      </c>
      <c r="O551" s="574">
        <f t="shared" si="159"/>
        <v>101</v>
      </c>
      <c r="P551" s="575">
        <f t="shared" si="160"/>
        <v>101</v>
      </c>
      <c r="Q551" s="574">
        <f t="shared" si="161"/>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592</v>
      </c>
      <c r="K552" s="302"/>
      <c r="L552" s="280"/>
      <c r="M552" s="280"/>
      <c r="N552" s="577">
        <f t="shared" si="155"/>
        <v>29</v>
      </c>
      <c r="O552" s="574">
        <f t="shared" si="159"/>
        <v>101</v>
      </c>
      <c r="P552" s="575">
        <f t="shared" si="160"/>
        <v>101</v>
      </c>
      <c r="Q552" s="574">
        <f t="shared" si="161"/>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80"/>
      <c r="I553" s="296"/>
      <c r="J553" s="302" t="s">
        <v>593</v>
      </c>
      <c r="K553" s="302"/>
      <c r="L553" s="280"/>
      <c r="M553" s="280"/>
      <c r="N553" s="577">
        <f t="shared" si="155"/>
        <v>30</v>
      </c>
      <c r="O553" s="574">
        <f t="shared" si="159"/>
        <v>102</v>
      </c>
      <c r="P553" s="575">
        <f t="shared" si="160"/>
        <v>102</v>
      </c>
      <c r="Q553" s="574">
        <f t="shared" si="161"/>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2"/>
        <v>5</v>
      </c>
      <c r="D554" s="275"/>
      <c r="E554" s="332"/>
      <c r="F554" s="332"/>
      <c r="G554" s="275"/>
      <c r="H554" s="280"/>
      <c r="I554" s="296"/>
      <c r="J554" s="302" t="s">
        <v>594</v>
      </c>
      <c r="K554" s="302"/>
      <c r="L554" s="280"/>
      <c r="M554" s="280"/>
      <c r="N554" s="577">
        <f t="shared" si="155"/>
        <v>30</v>
      </c>
      <c r="O554" s="574">
        <f t="shared" si="159"/>
        <v>102</v>
      </c>
      <c r="P554" s="575">
        <f t="shared" si="160"/>
        <v>102</v>
      </c>
      <c r="Q554" s="574">
        <f t="shared" si="161"/>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567</v>
      </c>
      <c r="K555" s="302"/>
      <c r="L555" s="280"/>
      <c r="M555" s="280"/>
      <c r="N555" s="577">
        <f t="shared" si="155"/>
        <v>30</v>
      </c>
      <c r="O555" s="574">
        <f t="shared" si="159"/>
        <v>102</v>
      </c>
      <c r="P555" s="575">
        <f t="shared" si="160"/>
        <v>102</v>
      </c>
      <c r="Q555" s="574">
        <f t="shared" si="161"/>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96"/>
      <c r="I556" s="296">
        <v>3</v>
      </c>
      <c r="J556" s="302" t="s">
        <v>585</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2">INT($C$232)+3</f>
        <v>4</v>
      </c>
      <c r="D557" s="275"/>
      <c r="E557" s="332"/>
      <c r="F557" s="332"/>
      <c r="G557" s="275"/>
      <c r="H557" s="280"/>
      <c r="I557" s="296"/>
      <c r="J557" s="302" t="s">
        <v>886</v>
      </c>
      <c r="K557" s="302"/>
      <c r="L557" s="280"/>
      <c r="M557" s="280"/>
      <c r="N557" s="577">
        <f t="shared" ref="N557:N563" si="163">IF(N517=0,0,N517+24)</f>
        <v>25</v>
      </c>
      <c r="O557" s="574">
        <f t="shared" ref="O557" si="164">IF(N557=0,0,N557+72)</f>
        <v>97</v>
      </c>
      <c r="P557" s="575">
        <f t="shared" ref="P557" si="165">O557</f>
        <v>97</v>
      </c>
      <c r="Q557" s="574">
        <f t="shared" ref="Q557" si="166">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141</v>
      </c>
      <c r="K558" s="302"/>
      <c r="L558" s="280"/>
      <c r="M558" s="280"/>
      <c r="N558" s="577">
        <f t="shared" si="163"/>
        <v>31</v>
      </c>
      <c r="O558" s="574">
        <f t="shared" ref="O558:O563" si="167">IF(N558=0,0,N558+72)</f>
        <v>103</v>
      </c>
      <c r="P558" s="575">
        <f t="shared" ref="P558:P571" si="168">O558</f>
        <v>103</v>
      </c>
      <c r="Q558" s="574">
        <f t="shared" ref="Q558:Q563" si="169">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591</v>
      </c>
      <c r="K559" s="302"/>
      <c r="L559" s="280"/>
      <c r="M559" s="280"/>
      <c r="N559" s="577">
        <f t="shared" si="163"/>
        <v>32</v>
      </c>
      <c r="O559" s="574">
        <f t="shared" si="167"/>
        <v>104</v>
      </c>
      <c r="P559" s="575">
        <f t="shared" si="168"/>
        <v>104</v>
      </c>
      <c r="Q559" s="574">
        <f t="shared" si="169"/>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592</v>
      </c>
      <c r="K560" s="302"/>
      <c r="L560" s="280"/>
      <c r="M560" s="280"/>
      <c r="N560" s="577">
        <f t="shared" si="163"/>
        <v>32</v>
      </c>
      <c r="O560" s="574">
        <f t="shared" si="167"/>
        <v>104</v>
      </c>
      <c r="P560" s="575">
        <f t="shared" si="168"/>
        <v>104</v>
      </c>
      <c r="Q560" s="574">
        <f t="shared" si="169"/>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80"/>
      <c r="I561" s="296"/>
      <c r="J561" s="302" t="s">
        <v>593</v>
      </c>
      <c r="K561" s="302"/>
      <c r="L561" s="280"/>
      <c r="M561" s="280"/>
      <c r="N561" s="577">
        <f t="shared" si="163"/>
        <v>33</v>
      </c>
      <c r="O561" s="574">
        <f t="shared" si="167"/>
        <v>105</v>
      </c>
      <c r="P561" s="575">
        <f t="shared" si="168"/>
        <v>105</v>
      </c>
      <c r="Q561" s="574">
        <f t="shared" si="169"/>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2"/>
        <v>5</v>
      </c>
      <c r="D562" s="275"/>
      <c r="E562" s="332"/>
      <c r="F562" s="332"/>
      <c r="G562" s="275"/>
      <c r="H562" s="280"/>
      <c r="I562" s="296"/>
      <c r="J562" s="302" t="s">
        <v>594</v>
      </c>
      <c r="K562" s="302"/>
      <c r="L562" s="280"/>
      <c r="M562" s="280"/>
      <c r="N562" s="577">
        <f t="shared" si="163"/>
        <v>33</v>
      </c>
      <c r="O562" s="574">
        <f t="shared" si="167"/>
        <v>105</v>
      </c>
      <c r="P562" s="575">
        <f t="shared" si="168"/>
        <v>105</v>
      </c>
      <c r="Q562" s="574">
        <f t="shared" si="169"/>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567</v>
      </c>
      <c r="K563" s="302"/>
      <c r="L563" s="280"/>
      <c r="M563" s="280"/>
      <c r="N563" s="577">
        <f t="shared" si="163"/>
        <v>34</v>
      </c>
      <c r="O563" s="574">
        <f t="shared" si="167"/>
        <v>106</v>
      </c>
      <c r="P563" s="575">
        <f t="shared" si="168"/>
        <v>106</v>
      </c>
      <c r="Q563" s="574">
        <f t="shared" si="169"/>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96"/>
      <c r="I564" s="296">
        <v>4</v>
      </c>
      <c r="J564" s="302" t="s">
        <v>585</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0">INT($C$232)+3</f>
        <v>4</v>
      </c>
      <c r="D565" s="275"/>
      <c r="E565" s="332"/>
      <c r="F565" s="332"/>
      <c r="G565" s="275"/>
      <c r="H565" s="280"/>
      <c r="I565" s="296"/>
      <c r="J565" s="302" t="s">
        <v>886</v>
      </c>
      <c r="K565" s="302"/>
      <c r="L565" s="280"/>
      <c r="M565" s="280"/>
      <c r="N565" s="577">
        <f t="shared" ref="N565:N571" si="171">IF(N525=0,0,N525+24)</f>
        <v>25</v>
      </c>
      <c r="O565" s="574">
        <f t="shared" ref="O565" si="172">IF(N565=0,0,N565+72)</f>
        <v>97</v>
      </c>
      <c r="P565" s="575">
        <f t="shared" ref="P565" si="173">O565</f>
        <v>97</v>
      </c>
      <c r="Q565" s="574">
        <f t="shared" ref="Q565" si="174">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141</v>
      </c>
      <c r="K566" s="302"/>
      <c r="L566" s="280"/>
      <c r="M566" s="280"/>
      <c r="N566" s="577">
        <f t="shared" si="171"/>
        <v>35</v>
      </c>
      <c r="O566" s="574">
        <f t="shared" ref="O566:O571" si="175">IF(N566=0,0,N566+72)</f>
        <v>107</v>
      </c>
      <c r="P566" s="575">
        <f t="shared" si="168"/>
        <v>107</v>
      </c>
      <c r="Q566" s="574">
        <f t="shared" ref="Q566:Q571" si="176">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591</v>
      </c>
      <c r="K567" s="302"/>
      <c r="L567" s="280"/>
      <c r="M567" s="280"/>
      <c r="N567" s="577">
        <f t="shared" si="171"/>
        <v>36</v>
      </c>
      <c r="O567" s="574">
        <f t="shared" si="175"/>
        <v>108</v>
      </c>
      <c r="P567" s="575">
        <f t="shared" si="168"/>
        <v>108</v>
      </c>
      <c r="Q567" s="574">
        <f t="shared" si="176"/>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592</v>
      </c>
      <c r="K568" s="302"/>
      <c r="L568" s="280"/>
      <c r="M568" s="280"/>
      <c r="N568" s="577">
        <f t="shared" si="171"/>
        <v>36</v>
      </c>
      <c r="O568" s="574">
        <f t="shared" si="175"/>
        <v>108</v>
      </c>
      <c r="P568" s="575">
        <f t="shared" si="168"/>
        <v>108</v>
      </c>
      <c r="Q568" s="574">
        <f t="shared" si="176"/>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80"/>
      <c r="I569" s="296"/>
      <c r="J569" s="302" t="s">
        <v>593</v>
      </c>
      <c r="K569" s="302"/>
      <c r="L569" s="280"/>
      <c r="M569" s="280"/>
      <c r="N569" s="577">
        <f t="shared" si="171"/>
        <v>37</v>
      </c>
      <c r="O569" s="574">
        <f t="shared" si="175"/>
        <v>109</v>
      </c>
      <c r="P569" s="575">
        <f t="shared" si="168"/>
        <v>109</v>
      </c>
      <c r="Q569" s="574">
        <f t="shared" si="176"/>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2"/>
        <v>5</v>
      </c>
      <c r="D570" s="275"/>
      <c r="E570" s="332"/>
      <c r="F570" s="332"/>
      <c r="G570" s="275"/>
      <c r="H570" s="280"/>
      <c r="I570" s="296"/>
      <c r="J570" s="302" t="s">
        <v>594</v>
      </c>
      <c r="K570" s="302"/>
      <c r="L570" s="280"/>
      <c r="M570" s="280"/>
      <c r="N570" s="577">
        <f t="shared" si="171"/>
        <v>37</v>
      </c>
      <c r="O570" s="574">
        <f t="shared" si="175"/>
        <v>109</v>
      </c>
      <c r="P570" s="575">
        <f t="shared" si="168"/>
        <v>109</v>
      </c>
      <c r="Q570" s="574">
        <f t="shared" si="176"/>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567</v>
      </c>
      <c r="K571" s="302"/>
      <c r="L571" s="280"/>
      <c r="M571" s="280"/>
      <c r="N571" s="577">
        <f t="shared" si="171"/>
        <v>38</v>
      </c>
      <c r="O571" s="574">
        <f t="shared" si="175"/>
        <v>110</v>
      </c>
      <c r="P571" s="575">
        <f t="shared" si="168"/>
        <v>110</v>
      </c>
      <c r="Q571" s="574">
        <f t="shared" si="176"/>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96" t="str">
        <f>H$253</f>
        <v>Spr</v>
      </c>
      <c r="I572" s="296">
        <v>0</v>
      </c>
      <c r="J572" s="302" t="s">
        <v>585</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7">INT($C$232)+3</f>
        <v>4</v>
      </c>
      <c r="D573" s="275"/>
      <c r="E573" s="332"/>
      <c r="F573" s="332"/>
      <c r="G573" s="275"/>
      <c r="H573" s="280"/>
      <c r="I573" s="296"/>
      <c r="J573" s="302" t="s">
        <v>886</v>
      </c>
      <c r="K573" s="302"/>
      <c r="L573" s="280"/>
      <c r="M573" s="280"/>
      <c r="N573" s="577">
        <f t="shared" ref="N573:N579" si="178">IF(N533=0,0,N533+24)</f>
        <v>49</v>
      </c>
      <c r="O573" s="574">
        <f t="shared" ref="O573" si="179">IF(N573=0,0,N573+72)</f>
        <v>121</v>
      </c>
      <c r="P573" s="575">
        <f t="shared" ref="P573" si="180">O573</f>
        <v>121</v>
      </c>
      <c r="Q573" s="574">
        <f t="shared" ref="Q573" si="181">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141</v>
      </c>
      <c r="K574" s="302"/>
      <c r="L574" s="280"/>
      <c r="M574" s="280"/>
      <c r="N574" s="577">
        <f t="shared" si="178"/>
        <v>0</v>
      </c>
      <c r="O574" s="574">
        <f t="shared" ref="O574:O579" si="182">IF(N574=0,0,N574+72)</f>
        <v>0</v>
      </c>
      <c r="P574" s="575">
        <f t="shared" ref="P574:P579" si="183">O574</f>
        <v>0</v>
      </c>
      <c r="Q574" s="574">
        <f t="shared" ref="Q574:Q579" si="184">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591</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592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80"/>
      <c r="I577" s="296"/>
      <c r="J577" s="302" t="s">
        <v>593</v>
      </c>
      <c r="K577" s="302"/>
      <c r="L577" s="280"/>
      <c r="M577" s="280"/>
      <c r="N577" s="577">
        <f t="shared" si="178"/>
        <v>0</v>
      </c>
      <c r="O577" s="574">
        <f t="shared" si="182"/>
        <v>0</v>
      </c>
      <c r="P577" s="575">
        <f t="shared" si="183"/>
        <v>0</v>
      </c>
      <c r="Q577" s="574">
        <f t="shared" si="184"/>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2"/>
        <v>5</v>
      </c>
      <c r="D578" s="275"/>
      <c r="E578" s="332"/>
      <c r="F578" s="332"/>
      <c r="G578" s="275"/>
      <c r="H578" s="280"/>
      <c r="I578" s="296"/>
      <c r="J578" s="302" t="s">
        <v>594</v>
      </c>
      <c r="K578" s="302"/>
      <c r="L578" s="280"/>
      <c r="M578" s="280"/>
      <c r="N578" s="577">
        <f t="shared" si="178"/>
        <v>0</v>
      </c>
      <c r="O578" s="574">
        <f t="shared" si="182"/>
        <v>0</v>
      </c>
      <c r="P578" s="575">
        <f t="shared" si="183"/>
        <v>0</v>
      </c>
      <c r="Q578" s="574">
        <f t="shared" si="184"/>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567</v>
      </c>
      <c r="K579" s="302"/>
      <c r="L579" s="280"/>
      <c r="M579" s="280"/>
      <c r="N579" s="577">
        <f t="shared" si="178"/>
        <v>0</v>
      </c>
      <c r="O579" s="574">
        <f t="shared" si="182"/>
        <v>0</v>
      </c>
      <c r="P579" s="575">
        <f t="shared" si="183"/>
        <v>0</v>
      </c>
      <c r="Q579" s="574">
        <f t="shared" si="184"/>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96"/>
      <c r="I580" s="296">
        <v>1</v>
      </c>
      <c r="J580" s="302" t="s">
        <v>585</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5">INT($C$232)+3</f>
        <v>4</v>
      </c>
      <c r="D581" s="275"/>
      <c r="E581" s="332"/>
      <c r="F581" s="332"/>
      <c r="G581" s="275"/>
      <c r="H581" s="280"/>
      <c r="I581" s="296"/>
      <c r="J581" s="302" t="s">
        <v>886</v>
      </c>
      <c r="K581" s="302"/>
      <c r="L581" s="280"/>
      <c r="M581" s="280"/>
      <c r="N581" s="577">
        <f t="shared" ref="N581:N587" si="186">IF(N541=0,0,N541+24)</f>
        <v>49</v>
      </c>
      <c r="O581" s="574">
        <f t="shared" ref="O581" si="187">IF(N581=0,0,N581+72)</f>
        <v>121</v>
      </c>
      <c r="P581" s="575">
        <f t="shared" ref="P581" si="188">O581</f>
        <v>121</v>
      </c>
      <c r="Q581" s="574">
        <f t="shared" ref="Q581" si="189">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141</v>
      </c>
      <c r="K582" s="302"/>
      <c r="L582" s="280"/>
      <c r="M582" s="280"/>
      <c r="N582" s="577">
        <f t="shared" si="186"/>
        <v>50</v>
      </c>
      <c r="O582" s="574">
        <f t="shared" ref="O582:O587" si="190">IF(N582=0,0,N582+72)</f>
        <v>122</v>
      </c>
      <c r="P582" s="575">
        <f t="shared" ref="P582:P587" si="191">O582</f>
        <v>122</v>
      </c>
      <c r="Q582" s="574">
        <f t="shared" ref="Q582:Q587" si="192">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591</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592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80"/>
      <c r="I585" s="296"/>
      <c r="J585" s="302" t="s">
        <v>593</v>
      </c>
      <c r="K585" s="302"/>
      <c r="L585" s="280"/>
      <c r="M585" s="280"/>
      <c r="N585" s="577">
        <f t="shared" si="186"/>
        <v>51</v>
      </c>
      <c r="O585" s="574">
        <f t="shared" si="190"/>
        <v>123</v>
      </c>
      <c r="P585" s="575">
        <f t="shared" si="191"/>
        <v>123</v>
      </c>
      <c r="Q585" s="574">
        <f t="shared" si="192"/>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2"/>
        <v>5</v>
      </c>
      <c r="D586" s="275"/>
      <c r="E586" s="332"/>
      <c r="F586" s="332"/>
      <c r="G586" s="275"/>
      <c r="H586" s="280"/>
      <c r="I586" s="296"/>
      <c r="J586" s="302" t="s">
        <v>594</v>
      </c>
      <c r="K586" s="302"/>
      <c r="L586" s="280"/>
      <c r="M586" s="280"/>
      <c r="N586" s="577">
        <f t="shared" si="186"/>
        <v>51</v>
      </c>
      <c r="O586" s="574">
        <f t="shared" si="190"/>
        <v>123</v>
      </c>
      <c r="P586" s="575">
        <f t="shared" si="191"/>
        <v>123</v>
      </c>
      <c r="Q586" s="574">
        <f t="shared" si="192"/>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567</v>
      </c>
      <c r="K587" s="302"/>
      <c r="L587" s="280"/>
      <c r="M587" s="280"/>
      <c r="N587" s="577">
        <f t="shared" si="186"/>
        <v>51</v>
      </c>
      <c r="O587" s="574">
        <f t="shared" si="190"/>
        <v>123</v>
      </c>
      <c r="P587" s="575">
        <f t="shared" si="191"/>
        <v>123</v>
      </c>
      <c r="Q587" s="574">
        <f t="shared" si="192"/>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96"/>
      <c r="I588" s="296">
        <v>2</v>
      </c>
      <c r="J588" s="302" t="s">
        <v>585</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3">INT($C$232)+3</f>
        <v>4</v>
      </c>
      <c r="D589" s="275"/>
      <c r="E589" s="332"/>
      <c r="F589" s="332"/>
      <c r="G589" s="275"/>
      <c r="H589" s="280"/>
      <c r="I589" s="296"/>
      <c r="J589" s="302" t="s">
        <v>886</v>
      </c>
      <c r="K589" s="302"/>
      <c r="L589" s="280"/>
      <c r="M589" s="280"/>
      <c r="N589" s="577">
        <f t="shared" ref="N589:N595" si="194">IF(N549=0,0,N549+24)</f>
        <v>49</v>
      </c>
      <c r="O589" s="574">
        <f t="shared" ref="O589" si="195">IF(N589=0,0,N589+72)</f>
        <v>121</v>
      </c>
      <c r="P589" s="575">
        <f t="shared" ref="P589" si="196">O589</f>
        <v>121</v>
      </c>
      <c r="Q589" s="574">
        <f t="shared" ref="Q589" si="197">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141</v>
      </c>
      <c r="K590" s="302"/>
      <c r="L590" s="280"/>
      <c r="M590" s="280"/>
      <c r="N590" s="577">
        <f t="shared" si="194"/>
        <v>52</v>
      </c>
      <c r="O590" s="574">
        <f t="shared" ref="O590:O595" si="198">IF(N590=0,0,N590+72)</f>
        <v>124</v>
      </c>
      <c r="P590" s="575">
        <f t="shared" ref="P590:P595" si="199">O590</f>
        <v>124</v>
      </c>
      <c r="Q590" s="574">
        <f t="shared" ref="Q590:Q595" si="200">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591</v>
      </c>
      <c r="K591" s="302"/>
      <c r="L591" s="280"/>
      <c r="M591" s="280"/>
      <c r="N591" s="577">
        <f t="shared" si="194"/>
        <v>53</v>
      </c>
      <c r="O591" s="574">
        <f t="shared" si="198"/>
        <v>125</v>
      </c>
      <c r="P591" s="575">
        <f t="shared" si="199"/>
        <v>125</v>
      </c>
      <c r="Q591" s="574">
        <f t="shared" si="200"/>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592</v>
      </c>
      <c r="K592" s="302"/>
      <c r="L592" s="280"/>
      <c r="M592" s="280"/>
      <c r="N592" s="577">
        <f t="shared" si="194"/>
        <v>53</v>
      </c>
      <c r="O592" s="574">
        <f t="shared" si="198"/>
        <v>125</v>
      </c>
      <c r="P592" s="575">
        <f t="shared" si="199"/>
        <v>125</v>
      </c>
      <c r="Q592" s="574">
        <f t="shared" si="200"/>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80"/>
      <c r="I593" s="296"/>
      <c r="J593" s="302" t="s">
        <v>593</v>
      </c>
      <c r="K593" s="302"/>
      <c r="L593" s="280"/>
      <c r="M593" s="280"/>
      <c r="N593" s="577">
        <f t="shared" si="194"/>
        <v>54</v>
      </c>
      <c r="O593" s="574">
        <f t="shared" si="198"/>
        <v>126</v>
      </c>
      <c r="P593" s="575">
        <f t="shared" si="199"/>
        <v>126</v>
      </c>
      <c r="Q593" s="574">
        <f t="shared" si="200"/>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2"/>
        <v>5</v>
      </c>
      <c r="D594" s="275"/>
      <c r="E594" s="332"/>
      <c r="F594" s="332"/>
      <c r="G594" s="275"/>
      <c r="H594" s="280"/>
      <c r="I594" s="296"/>
      <c r="J594" s="302" t="s">
        <v>594</v>
      </c>
      <c r="K594" s="302"/>
      <c r="L594" s="280"/>
      <c r="M594" s="280"/>
      <c r="N594" s="577">
        <f t="shared" si="194"/>
        <v>54</v>
      </c>
      <c r="O594" s="574">
        <f t="shared" si="198"/>
        <v>126</v>
      </c>
      <c r="P594" s="575">
        <f t="shared" si="199"/>
        <v>126</v>
      </c>
      <c r="Q594" s="574">
        <f t="shared" si="200"/>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567</v>
      </c>
      <c r="K595" s="302"/>
      <c r="L595" s="280"/>
      <c r="M595" s="280"/>
      <c r="N595" s="577">
        <f t="shared" si="194"/>
        <v>54</v>
      </c>
      <c r="O595" s="574">
        <f t="shared" si="198"/>
        <v>126</v>
      </c>
      <c r="P595" s="575">
        <f t="shared" si="199"/>
        <v>126</v>
      </c>
      <c r="Q595" s="574">
        <f t="shared" si="200"/>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96"/>
      <c r="I596" s="296">
        <v>3</v>
      </c>
      <c r="J596" s="302" t="s">
        <v>585</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1">INT($C$232)+3</f>
        <v>4</v>
      </c>
      <c r="D597" s="275"/>
      <c r="E597" s="332"/>
      <c r="F597" s="332"/>
      <c r="G597" s="275"/>
      <c r="H597" s="280"/>
      <c r="I597" s="296"/>
      <c r="J597" s="302" t="s">
        <v>886</v>
      </c>
      <c r="K597" s="302"/>
      <c r="L597" s="280"/>
      <c r="M597" s="280"/>
      <c r="N597" s="577">
        <f t="shared" ref="N597:N603" si="202">IF(N557=0,0,N557+24)</f>
        <v>49</v>
      </c>
      <c r="O597" s="574">
        <f t="shared" ref="O597" si="203">IF(N597=0,0,N597+72)</f>
        <v>121</v>
      </c>
      <c r="P597" s="575">
        <f t="shared" ref="P597" si="204">O597</f>
        <v>121</v>
      </c>
      <c r="Q597" s="574">
        <f t="shared" ref="Q597" si="205">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141</v>
      </c>
      <c r="K598" s="302"/>
      <c r="L598" s="280"/>
      <c r="M598" s="280"/>
      <c r="N598" s="577">
        <f t="shared" si="202"/>
        <v>55</v>
      </c>
      <c r="O598" s="574">
        <f t="shared" ref="O598:O603" si="206">IF(N598=0,0,N598+72)</f>
        <v>127</v>
      </c>
      <c r="P598" s="575">
        <f t="shared" ref="P598:P603" si="207">O598</f>
        <v>127</v>
      </c>
      <c r="Q598" s="574">
        <f t="shared" ref="Q598:Q603" si="208">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591</v>
      </c>
      <c r="K599" s="302"/>
      <c r="L599" s="280"/>
      <c r="M599" s="280"/>
      <c r="N599" s="577">
        <f t="shared" si="202"/>
        <v>56</v>
      </c>
      <c r="O599" s="574">
        <f t="shared" si="206"/>
        <v>128</v>
      </c>
      <c r="P599" s="575">
        <f t="shared" si="207"/>
        <v>128</v>
      </c>
      <c r="Q599" s="574">
        <f t="shared" si="208"/>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592</v>
      </c>
      <c r="K600" s="302"/>
      <c r="L600" s="280"/>
      <c r="M600" s="280"/>
      <c r="N600" s="577">
        <f t="shared" si="202"/>
        <v>56</v>
      </c>
      <c r="O600" s="574">
        <f t="shared" si="206"/>
        <v>128</v>
      </c>
      <c r="P600" s="575">
        <f t="shared" si="207"/>
        <v>128</v>
      </c>
      <c r="Q600" s="574">
        <f t="shared" si="208"/>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80"/>
      <c r="I601" s="296"/>
      <c r="J601" s="302" t="s">
        <v>593</v>
      </c>
      <c r="K601" s="302"/>
      <c r="L601" s="280"/>
      <c r="M601" s="280"/>
      <c r="N601" s="577">
        <f t="shared" si="202"/>
        <v>57</v>
      </c>
      <c r="O601" s="574">
        <f t="shared" si="206"/>
        <v>129</v>
      </c>
      <c r="P601" s="575">
        <f t="shared" si="207"/>
        <v>129</v>
      </c>
      <c r="Q601" s="574">
        <f t="shared" si="208"/>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2"/>
        <v>5</v>
      </c>
      <c r="D602" s="275"/>
      <c r="E602" s="332"/>
      <c r="F602" s="332"/>
      <c r="G602" s="275"/>
      <c r="H602" s="280"/>
      <c r="I602" s="296"/>
      <c r="J602" s="302" t="s">
        <v>594</v>
      </c>
      <c r="K602" s="302"/>
      <c r="L602" s="280"/>
      <c r="M602" s="280"/>
      <c r="N602" s="577">
        <f t="shared" si="202"/>
        <v>57</v>
      </c>
      <c r="O602" s="574">
        <f t="shared" si="206"/>
        <v>129</v>
      </c>
      <c r="P602" s="575">
        <f t="shared" si="207"/>
        <v>129</v>
      </c>
      <c r="Q602" s="574">
        <f t="shared" si="208"/>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567</v>
      </c>
      <c r="K603" s="302"/>
      <c r="L603" s="280"/>
      <c r="M603" s="280"/>
      <c r="N603" s="577">
        <f t="shared" si="202"/>
        <v>58</v>
      </c>
      <c r="O603" s="574">
        <f t="shared" si="206"/>
        <v>130</v>
      </c>
      <c r="P603" s="575">
        <f t="shared" si="207"/>
        <v>130</v>
      </c>
      <c r="Q603" s="574">
        <f t="shared" si="208"/>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2"/>
        <v>5</v>
      </c>
      <c r="D604" s="275"/>
      <c r="E604" s="332"/>
      <c r="F604" s="332"/>
      <c r="G604" s="275"/>
      <c r="H604" s="296"/>
      <c r="I604" s="296">
        <v>4</v>
      </c>
      <c r="J604" s="302" t="s">
        <v>585</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09">INT($C$232)+3</f>
        <v>4</v>
      </c>
      <c r="D605" s="275"/>
      <c r="E605" s="332"/>
      <c r="F605" s="332"/>
      <c r="G605" s="275"/>
      <c r="H605" s="280"/>
      <c r="I605" s="296"/>
      <c r="J605" s="302" t="s">
        <v>886</v>
      </c>
      <c r="K605" s="302"/>
      <c r="L605" s="280"/>
      <c r="M605" s="280"/>
      <c r="N605" s="577">
        <f t="shared" ref="N605:N611" si="210">IF(N565=0,0,N565+24)</f>
        <v>49</v>
      </c>
      <c r="O605" s="574">
        <f t="shared" ref="O605" si="211">IF(N605=0,0,N605+72)</f>
        <v>121</v>
      </c>
      <c r="P605" s="575">
        <f t="shared" ref="P605" si="212">O605</f>
        <v>121</v>
      </c>
      <c r="Q605" s="574">
        <f t="shared" ref="Q605" si="213">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2"/>
        <v>5</v>
      </c>
      <c r="D606" s="275"/>
      <c r="E606" s="332"/>
      <c r="F606" s="332"/>
      <c r="G606" s="275"/>
      <c r="H606" s="280"/>
      <c r="I606" s="296"/>
      <c r="J606" s="302" t="s">
        <v>141</v>
      </c>
      <c r="K606" s="302"/>
      <c r="L606" s="280"/>
      <c r="M606" s="280"/>
      <c r="N606" s="577">
        <f t="shared" si="210"/>
        <v>59</v>
      </c>
      <c r="O606" s="574">
        <f t="shared" ref="O606:O611" si="214">IF(N606=0,0,N606+72)</f>
        <v>131</v>
      </c>
      <c r="P606" s="575">
        <f t="shared" ref="P606:P611" si="215">O606</f>
        <v>131</v>
      </c>
      <c r="Q606" s="574">
        <f t="shared" ref="Q606:Q611" si="216">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7">INT($C$232)+4</f>
        <v>5</v>
      </c>
      <c r="D607" s="275"/>
      <c r="E607" s="332"/>
      <c r="F607" s="332"/>
      <c r="G607" s="275"/>
      <c r="H607" s="280"/>
      <c r="I607" s="296"/>
      <c r="J607" s="302" t="s">
        <v>591</v>
      </c>
      <c r="K607" s="302"/>
      <c r="L607" s="280"/>
      <c r="M607" s="280"/>
      <c r="N607" s="577">
        <f t="shared" si="210"/>
        <v>60</v>
      </c>
      <c r="O607" s="574">
        <f t="shared" si="214"/>
        <v>132</v>
      </c>
      <c r="P607" s="575">
        <f t="shared" si="215"/>
        <v>132</v>
      </c>
      <c r="Q607" s="574">
        <f t="shared" si="216"/>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592</v>
      </c>
      <c r="K608" s="302"/>
      <c r="L608" s="280"/>
      <c r="M608" s="280"/>
      <c r="N608" s="577">
        <f t="shared" si="210"/>
        <v>60</v>
      </c>
      <c r="O608" s="574">
        <f t="shared" si="214"/>
        <v>132</v>
      </c>
      <c r="P608" s="575">
        <f t="shared" si="215"/>
        <v>132</v>
      </c>
      <c r="Q608" s="574">
        <f t="shared" si="216"/>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7"/>
        <v>5</v>
      </c>
      <c r="D609" s="275"/>
      <c r="E609" s="332"/>
      <c r="F609" s="332"/>
      <c r="G609" s="275"/>
      <c r="H609" s="280"/>
      <c r="I609" s="296"/>
      <c r="J609" s="302" t="s">
        <v>593</v>
      </c>
      <c r="K609" s="302"/>
      <c r="L609" s="280"/>
      <c r="M609" s="280"/>
      <c r="N609" s="577">
        <f t="shared" si="210"/>
        <v>61</v>
      </c>
      <c r="O609" s="574">
        <f t="shared" si="214"/>
        <v>133</v>
      </c>
      <c r="P609" s="575">
        <f t="shared" si="215"/>
        <v>133</v>
      </c>
      <c r="Q609" s="574">
        <f t="shared" si="216"/>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7"/>
        <v>5</v>
      </c>
      <c r="D610" s="275"/>
      <c r="E610" s="332"/>
      <c r="F610" s="332"/>
      <c r="G610" s="275"/>
      <c r="H610" s="280"/>
      <c r="I610" s="296"/>
      <c r="J610" s="302" t="s">
        <v>594</v>
      </c>
      <c r="K610" s="302"/>
      <c r="L610" s="280"/>
      <c r="M610" s="280"/>
      <c r="N610" s="577">
        <f t="shared" si="210"/>
        <v>61</v>
      </c>
      <c r="O610" s="574">
        <f t="shared" si="214"/>
        <v>133</v>
      </c>
      <c r="P610" s="575">
        <f t="shared" si="215"/>
        <v>133</v>
      </c>
      <c r="Q610" s="574">
        <f t="shared" si="216"/>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7"/>
        <v>5</v>
      </c>
      <c r="D611" s="275"/>
      <c r="E611" s="332"/>
      <c r="F611" s="332"/>
      <c r="G611" s="275"/>
      <c r="H611" s="280"/>
      <c r="I611" s="296"/>
      <c r="J611" s="302" t="s">
        <v>567</v>
      </c>
      <c r="K611" s="302"/>
      <c r="L611" s="280"/>
      <c r="M611" s="280"/>
      <c r="N611" s="577">
        <f t="shared" si="210"/>
        <v>62</v>
      </c>
      <c r="O611" s="574">
        <f t="shared" si="214"/>
        <v>134</v>
      </c>
      <c r="P611" s="575">
        <f t="shared" si="215"/>
        <v>134</v>
      </c>
      <c r="Q611" s="574">
        <f t="shared" si="216"/>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403</v>
      </c>
      <c r="AR612" s="262"/>
      <c r="AS612" s="250"/>
      <c r="AT612" s="250"/>
      <c r="AU612" s="250"/>
    </row>
    <row r="613" spans="1:47" outlineLevel="2" collapsed="1" x14ac:dyDescent="0.35">
      <c r="A613" s="250"/>
      <c r="B613" s="259"/>
      <c r="C613" s="252">
        <f>INT($C$232)+2</f>
        <v>3</v>
      </c>
      <c r="D613" s="275"/>
      <c r="E613" s="332"/>
      <c r="F613" s="332"/>
      <c r="G613" s="275"/>
      <c r="H613" s="345" t="s">
        <v>578</v>
      </c>
      <c r="I613" s="303" t="s">
        <v>595</v>
      </c>
      <c r="J613" s="303"/>
      <c r="K613" s="395"/>
      <c r="L613" s="393">
        <f>COUNTA($I614:$I$638)/COUNTA($H614:$H$638)</f>
        <v>8</v>
      </c>
      <c r="M613" s="280"/>
      <c r="N613" s="303"/>
      <c r="O613" s="303"/>
      <c r="P613" s="303"/>
      <c r="Q613" s="303"/>
      <c r="R613" s="303" t="s">
        <v>596</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8">INT($C$232)+3</f>
        <v>4</v>
      </c>
      <c r="D614" s="275"/>
      <c r="E614" s="332"/>
      <c r="F614" s="332"/>
      <c r="G614" s="275"/>
      <c r="H614" s="296" t="str">
        <f>H$251</f>
        <v>Aut</v>
      </c>
      <c r="I614" s="302" t="s">
        <v>543</v>
      </c>
      <c r="J614" s="302"/>
      <c r="K614" s="280"/>
      <c r="L614" s="279"/>
      <c r="M614" s="280"/>
      <c r="N614" s="280"/>
      <c r="O614" s="280"/>
      <c r="P614" s="280"/>
      <c r="Q614" s="280"/>
      <c r="R614" s="297">
        <v>20</v>
      </c>
      <c r="S614" s="574">
        <f t="shared" ref="S614:S637" si="219">IF(R614=0,0,R614+72)</f>
        <v>92</v>
      </c>
      <c r="T614" s="575">
        <f t="shared" ref="T614:T637" si="220">S614</f>
        <v>92</v>
      </c>
      <c r="U614" s="574">
        <f t="shared" ref="U614:U637" si="221">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544</v>
      </c>
      <c r="J615" s="302"/>
      <c r="K615" s="280"/>
      <c r="L615" s="280"/>
      <c r="M615" s="280"/>
      <c r="N615" s="280"/>
      <c r="O615" s="280"/>
      <c r="P615" s="280"/>
      <c r="Q615" s="280"/>
      <c r="R615" s="297">
        <v>21</v>
      </c>
      <c r="S615" s="574">
        <f t="shared" si="219"/>
        <v>93</v>
      </c>
      <c r="T615" s="575">
        <f t="shared" si="220"/>
        <v>93</v>
      </c>
      <c r="U615" s="574">
        <f t="shared" si="221"/>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545</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530</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531</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c r="I619" s="302" t="s">
        <v>532</v>
      </c>
      <c r="J619" s="302"/>
      <c r="K619" s="280"/>
      <c r="L619" s="280"/>
      <c r="M619" s="280"/>
      <c r="N619" s="280"/>
      <c r="O619" s="280"/>
      <c r="P619" s="280"/>
      <c r="Q619" s="280"/>
      <c r="R619" s="280">
        <v>0</v>
      </c>
      <c r="S619" s="574">
        <f t="shared" si="219"/>
        <v>0</v>
      </c>
      <c r="T619" s="575">
        <f t="shared" si="220"/>
        <v>0</v>
      </c>
      <c r="U619" s="574">
        <f t="shared" si="221"/>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533</v>
      </c>
      <c r="J620" s="302"/>
      <c r="K620" s="280"/>
      <c r="L620" s="280"/>
      <c r="M620" s="280"/>
      <c r="N620" s="280"/>
      <c r="O620" s="280"/>
      <c r="P620" s="280"/>
      <c r="Q620" s="280"/>
      <c r="R620" s="280">
        <v>0</v>
      </c>
      <c r="S620" s="574">
        <f t="shared" si="219"/>
        <v>0</v>
      </c>
      <c r="T620" s="575">
        <f t="shared" si="220"/>
        <v>0</v>
      </c>
      <c r="U620" s="574">
        <f t="shared" si="221"/>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534</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t="str">
        <f>H$252</f>
        <v>Win</v>
      </c>
      <c r="I622" s="302" t="s">
        <v>543</v>
      </c>
      <c r="J622" s="302"/>
      <c r="K622" s="280"/>
      <c r="L622" s="280"/>
      <c r="M622" s="280"/>
      <c r="N622" s="280"/>
      <c r="O622" s="280"/>
      <c r="P622" s="280"/>
      <c r="Q622" s="280"/>
      <c r="R622" s="578">
        <f>IF(R614=0,0,R614+24)</f>
        <v>44</v>
      </c>
      <c r="S622" s="574">
        <f t="shared" si="219"/>
        <v>116</v>
      </c>
      <c r="T622" s="575">
        <f t="shared" si="220"/>
        <v>116</v>
      </c>
      <c r="U622" s="574">
        <f t="shared" si="221"/>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544</v>
      </c>
      <c r="J623" s="302"/>
      <c r="K623" s="280"/>
      <c r="L623" s="280"/>
      <c r="M623" s="280"/>
      <c r="N623" s="280"/>
      <c r="O623" s="280"/>
      <c r="P623" s="280"/>
      <c r="Q623" s="280"/>
      <c r="R623" s="578">
        <f>IF(R615=0,0,R615+24)</f>
        <v>45</v>
      </c>
      <c r="S623" s="574">
        <f t="shared" si="219"/>
        <v>117</v>
      </c>
      <c r="T623" s="575">
        <f t="shared" si="220"/>
        <v>117</v>
      </c>
      <c r="U623" s="574">
        <f t="shared" si="221"/>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545</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530</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531</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c r="I627" s="302" t="s">
        <v>532</v>
      </c>
      <c r="J627" s="302"/>
      <c r="K627" s="280"/>
      <c r="L627" s="280"/>
      <c r="M627" s="280"/>
      <c r="N627" s="280"/>
      <c r="O627" s="280"/>
      <c r="P627" s="280"/>
      <c r="Q627" s="280"/>
      <c r="R627" s="280">
        <v>0</v>
      </c>
      <c r="S627" s="574">
        <f t="shared" si="219"/>
        <v>0</v>
      </c>
      <c r="T627" s="575">
        <f t="shared" si="220"/>
        <v>0</v>
      </c>
      <c r="U627" s="574">
        <f t="shared" si="221"/>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533</v>
      </c>
      <c r="J628" s="302"/>
      <c r="K628" s="280"/>
      <c r="L628" s="280"/>
      <c r="M628" s="280"/>
      <c r="N628" s="280"/>
      <c r="O628" s="280"/>
      <c r="P628" s="280"/>
      <c r="Q628" s="280"/>
      <c r="R628" s="280">
        <v>0</v>
      </c>
      <c r="S628" s="574">
        <f t="shared" si="219"/>
        <v>0</v>
      </c>
      <c r="T628" s="575">
        <f t="shared" si="220"/>
        <v>0</v>
      </c>
      <c r="U628" s="574">
        <f t="shared" si="221"/>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534</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t="str">
        <f>H$253</f>
        <v>Spr</v>
      </c>
      <c r="I630" s="302" t="s">
        <v>543</v>
      </c>
      <c r="J630" s="302"/>
      <c r="K630" s="280"/>
      <c r="L630" s="280"/>
      <c r="M630" s="280"/>
      <c r="N630" s="280"/>
      <c r="O630" s="280"/>
      <c r="P630" s="280"/>
      <c r="Q630" s="280"/>
      <c r="R630" s="578">
        <f>IF(R622=0,0,R622+24)</f>
        <v>68</v>
      </c>
      <c r="S630" s="574">
        <f t="shared" si="219"/>
        <v>140</v>
      </c>
      <c r="T630" s="575">
        <f t="shared" si="220"/>
        <v>140</v>
      </c>
      <c r="U630" s="574">
        <f t="shared" si="221"/>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544</v>
      </c>
      <c r="J631" s="302"/>
      <c r="K631" s="280"/>
      <c r="L631" s="280"/>
      <c r="M631" s="280"/>
      <c r="N631" s="280"/>
      <c r="O631" s="280"/>
      <c r="P631" s="280"/>
      <c r="Q631" s="280"/>
      <c r="R631" s="578">
        <f>IF(R623=0,0,R623+24)</f>
        <v>69</v>
      </c>
      <c r="S631" s="574">
        <f t="shared" si="219"/>
        <v>141</v>
      </c>
      <c r="T631" s="575">
        <f t="shared" si="220"/>
        <v>141</v>
      </c>
      <c r="U631" s="574">
        <f t="shared" si="221"/>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545</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530</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531</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8"/>
        <v>4</v>
      </c>
      <c r="D635" s="275"/>
      <c r="E635" s="332"/>
      <c r="F635" s="332"/>
      <c r="G635" s="275"/>
      <c r="H635" s="296"/>
      <c r="I635" s="302" t="s">
        <v>532</v>
      </c>
      <c r="J635" s="302"/>
      <c r="K635" s="280"/>
      <c r="L635" s="280"/>
      <c r="M635" s="280"/>
      <c r="N635" s="280"/>
      <c r="O635" s="280"/>
      <c r="P635" s="280"/>
      <c r="Q635" s="280"/>
      <c r="R635" s="280">
        <v>0</v>
      </c>
      <c r="S635" s="574">
        <f t="shared" si="219"/>
        <v>0</v>
      </c>
      <c r="T635" s="575">
        <f t="shared" si="220"/>
        <v>0</v>
      </c>
      <c r="U635" s="574">
        <f t="shared" si="221"/>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8"/>
        <v>4</v>
      </c>
      <c r="D636" s="275"/>
      <c r="E636" s="332"/>
      <c r="F636" s="332"/>
      <c r="G636" s="275"/>
      <c r="H636" s="296"/>
      <c r="I636" s="302" t="s">
        <v>533</v>
      </c>
      <c r="J636" s="302"/>
      <c r="K636" s="280"/>
      <c r="L636" s="280"/>
      <c r="M636" s="280"/>
      <c r="N636" s="280"/>
      <c r="O636" s="280"/>
      <c r="P636" s="280"/>
      <c r="Q636" s="280"/>
      <c r="R636" s="280">
        <v>0</v>
      </c>
      <c r="S636" s="574">
        <f t="shared" si="219"/>
        <v>0</v>
      </c>
      <c r="T636" s="575">
        <f t="shared" si="220"/>
        <v>0</v>
      </c>
      <c r="U636" s="574">
        <f t="shared" si="221"/>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8"/>
        <v>4</v>
      </c>
      <c r="D637" s="275"/>
      <c r="E637" s="332"/>
      <c r="F637" s="332"/>
      <c r="G637" s="275"/>
      <c r="H637" s="296"/>
      <c r="I637" s="302" t="s">
        <v>534</v>
      </c>
      <c r="J637" s="302"/>
      <c r="K637" s="280"/>
      <c r="L637" s="280"/>
      <c r="M637" s="280"/>
      <c r="N637" s="280"/>
      <c r="O637" s="280"/>
      <c r="P637" s="280"/>
      <c r="Q637" s="280"/>
      <c r="R637" s="280">
        <v>0</v>
      </c>
      <c r="S637" s="574">
        <f t="shared" si="219"/>
        <v>0</v>
      </c>
      <c r="T637" s="575">
        <f t="shared" si="220"/>
        <v>0</v>
      </c>
      <c r="U637" s="574">
        <f t="shared" si="221"/>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403</v>
      </c>
      <c r="AR638" s="262"/>
      <c r="AS638" s="250"/>
      <c r="AT638" s="250"/>
      <c r="AU638" s="250"/>
    </row>
    <row r="639" spans="1:47" outlineLevel="2" collapsed="1" x14ac:dyDescent="0.35">
      <c r="A639" s="250"/>
      <c r="B639" s="259"/>
      <c r="C639" s="252">
        <f>INT($C$232)+2</f>
        <v>3</v>
      </c>
      <c r="D639" s="275"/>
      <c r="E639" s="332"/>
      <c r="F639" s="332"/>
      <c r="G639" s="275"/>
      <c r="H639" s="345" t="s">
        <v>578</v>
      </c>
      <c r="I639" s="303" t="s">
        <v>910</v>
      </c>
      <c r="J639" s="303"/>
      <c r="K639" s="395"/>
      <c r="L639" s="393">
        <f>COUNTA($I640:$I$652)/COUNTA($H640:$H$652)</f>
        <v>4</v>
      </c>
      <c r="M639" s="280"/>
      <c r="N639" s="303"/>
      <c r="O639" s="303"/>
      <c r="P639" s="303"/>
      <c r="Q639" s="303"/>
      <c r="R639" s="303" t="s">
        <v>596</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2">INT($C$232)+3</f>
        <v>4</v>
      </c>
      <c r="D640" s="275"/>
      <c r="E640" s="332"/>
      <c r="F640" s="332"/>
      <c r="G640" s="275"/>
      <c r="H640" s="296" t="str">
        <f>H$251</f>
        <v>Aut</v>
      </c>
      <c r="I640" s="302" t="s">
        <v>585</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c r="I641" s="302" t="s">
        <v>598</v>
      </c>
      <c r="J641" s="302"/>
      <c r="K641" s="280"/>
      <c r="L641" s="279"/>
      <c r="M641" s="280"/>
      <c r="N641" s="280"/>
      <c r="O641" s="280"/>
      <c r="P641" s="280"/>
      <c r="Q641" s="280"/>
      <c r="R641" s="280">
        <v>0</v>
      </c>
      <c r="S641" s="574">
        <f>IF(R641=0,0,R641+72)</f>
        <v>0</v>
      </c>
      <c r="T641" s="575">
        <f t="shared" ref="T641:T643" si="223">S641</f>
        <v>0</v>
      </c>
      <c r="U641" s="574">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599</v>
      </c>
      <c r="J642" s="302"/>
      <c r="K642" s="280"/>
      <c r="L642" s="280"/>
      <c r="M642" s="280"/>
      <c r="N642" s="280"/>
      <c r="O642" s="280"/>
      <c r="P642" s="280"/>
      <c r="Q642" s="280"/>
      <c r="R642" s="297">
        <v>24</v>
      </c>
      <c r="S642" s="574">
        <f>IF(R642=0,0,R642+72)</f>
        <v>96</v>
      </c>
      <c r="T642" s="575">
        <f t="shared" si="223"/>
        <v>96</v>
      </c>
      <c r="U642" s="574">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600</v>
      </c>
      <c r="J643" s="302"/>
      <c r="K643" s="280"/>
      <c r="L643" s="280"/>
      <c r="M643" s="280"/>
      <c r="N643" s="280"/>
      <c r="O643" s="280"/>
      <c r="P643" s="280"/>
      <c r="Q643" s="280"/>
      <c r="R643" s="297">
        <v>0</v>
      </c>
      <c r="S643" s="574">
        <f>IF(R643=0,0,R643+72)</f>
        <v>0</v>
      </c>
      <c r="T643" s="575">
        <f t="shared" si="223"/>
        <v>0</v>
      </c>
      <c r="U643" s="574">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t="str">
        <f>H$252</f>
        <v>Win</v>
      </c>
      <c r="I644" s="302" t="s">
        <v>585</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c r="I645" s="302" t="s">
        <v>598</v>
      </c>
      <c r="J645" s="302"/>
      <c r="K645" s="280"/>
      <c r="L645" s="280"/>
      <c r="M645" s="280"/>
      <c r="N645" s="280"/>
      <c r="O645" s="280"/>
      <c r="P645" s="280"/>
      <c r="Q645" s="280"/>
      <c r="R645" s="280">
        <v>0</v>
      </c>
      <c r="S645" s="574">
        <f>IF(R645=0,0,R645+72)</f>
        <v>0</v>
      </c>
      <c r="T645" s="575">
        <f t="shared" ref="T645:T647" si="224">S645</f>
        <v>0</v>
      </c>
      <c r="U645" s="574">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599</v>
      </c>
      <c r="J646" s="302"/>
      <c r="K646" s="280"/>
      <c r="L646" s="280"/>
      <c r="M646" s="280"/>
      <c r="N646" s="280"/>
      <c r="O646" s="280"/>
      <c r="P646" s="280"/>
      <c r="Q646" s="280"/>
      <c r="R646" s="576">
        <f>IF(R642=0,0,R642+24)</f>
        <v>48</v>
      </c>
      <c r="S646" s="574">
        <f>IF(R646=0,0,R646+72)</f>
        <v>120</v>
      </c>
      <c r="T646" s="575">
        <f t="shared" si="224"/>
        <v>120</v>
      </c>
      <c r="U646" s="574">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600</v>
      </c>
      <c r="J647" s="302"/>
      <c r="K647" s="280"/>
      <c r="L647" s="280"/>
      <c r="M647" s="280"/>
      <c r="N647" s="280"/>
      <c r="O647" s="280"/>
      <c r="P647" s="280"/>
      <c r="Q647" s="280"/>
      <c r="R647" s="576">
        <f>IF(R643=0,0,R643+24)</f>
        <v>0</v>
      </c>
      <c r="S647" s="574">
        <f>IF(R647=0,0,R647+72)</f>
        <v>0</v>
      </c>
      <c r="T647" s="575">
        <f t="shared" si="224"/>
        <v>0</v>
      </c>
      <c r="U647" s="574">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t="str">
        <f>H$253</f>
        <v>Spr</v>
      </c>
      <c r="I648" s="302" t="s">
        <v>585</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2"/>
        <v>4</v>
      </c>
      <c r="D649" s="275"/>
      <c r="E649" s="332"/>
      <c r="F649" s="332"/>
      <c r="G649" s="275"/>
      <c r="H649" s="296"/>
      <c r="I649" s="302" t="s">
        <v>598</v>
      </c>
      <c r="J649" s="302"/>
      <c r="K649" s="280"/>
      <c r="L649" s="280"/>
      <c r="M649" s="280"/>
      <c r="N649" s="280"/>
      <c r="O649" s="280"/>
      <c r="P649" s="280"/>
      <c r="Q649" s="280"/>
      <c r="R649" s="280">
        <v>0</v>
      </c>
      <c r="S649" s="574">
        <f>IF(R649=0,0,R649+72)</f>
        <v>0</v>
      </c>
      <c r="T649" s="575">
        <f t="shared" ref="T649:T651" si="225">S649</f>
        <v>0</v>
      </c>
      <c r="U649" s="574">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2"/>
        <v>4</v>
      </c>
      <c r="D650" s="275"/>
      <c r="E650" s="332"/>
      <c r="F650" s="332"/>
      <c r="G650" s="275"/>
      <c r="H650" s="296"/>
      <c r="I650" s="302" t="s">
        <v>599</v>
      </c>
      <c r="J650" s="302"/>
      <c r="K650" s="280"/>
      <c r="L650" s="280"/>
      <c r="M650" s="280"/>
      <c r="N650" s="280"/>
      <c r="O650" s="280"/>
      <c r="P650" s="280"/>
      <c r="Q650" s="280"/>
      <c r="R650" s="576">
        <f>IF(R646=0,0,R646+24)</f>
        <v>72</v>
      </c>
      <c r="S650" s="574">
        <f>IF(R650=0,0,R650+72)</f>
        <v>144</v>
      </c>
      <c r="T650" s="575">
        <f t="shared" si="225"/>
        <v>144</v>
      </c>
      <c r="U650" s="574">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2"/>
        <v>4</v>
      </c>
      <c r="D651" s="275"/>
      <c r="E651" s="332"/>
      <c r="F651" s="332"/>
      <c r="G651" s="275"/>
      <c r="H651" s="296"/>
      <c r="I651" s="302" t="s">
        <v>600</v>
      </c>
      <c r="J651" s="302"/>
      <c r="K651" s="280"/>
      <c r="L651" s="280"/>
      <c r="M651" s="280"/>
      <c r="N651" s="280"/>
      <c r="O651" s="280"/>
      <c r="P651" s="280"/>
      <c r="Q651" s="280"/>
      <c r="R651" s="576">
        <f>IF(R647=0,0,R647+24)</f>
        <v>0</v>
      </c>
      <c r="S651" s="574">
        <f>IF(R651=0,0,R651+72)</f>
        <v>0</v>
      </c>
      <c r="T651" s="575">
        <f t="shared" si="225"/>
        <v>0</v>
      </c>
      <c r="U651" s="574">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403</v>
      </c>
      <c r="AR652" s="262"/>
      <c r="AS652" s="250"/>
      <c r="AT652" s="250"/>
      <c r="AU652" s="250"/>
    </row>
    <row r="653" spans="1:47" outlineLevel="2" collapsed="1" x14ac:dyDescent="0.35">
      <c r="A653" s="250"/>
      <c r="B653" s="259"/>
      <c r="C653" s="252">
        <f>INT($C$232)+2</f>
        <v>3</v>
      </c>
      <c r="D653" s="275"/>
      <c r="E653" s="332"/>
      <c r="F653" s="332"/>
      <c r="G653" s="275"/>
      <c r="H653" s="345" t="s">
        <v>578</v>
      </c>
      <c r="I653" s="303" t="s">
        <v>911</v>
      </c>
      <c r="J653" s="303"/>
      <c r="K653" s="395"/>
      <c r="L653" s="393">
        <f>COUNTA($I654:$I$669)/COUNTA($H654:$H$669)</f>
        <v>5</v>
      </c>
      <c r="M653" s="280"/>
      <c r="N653" s="303"/>
      <c r="O653" s="303"/>
      <c r="P653" s="303"/>
      <c r="Q653" s="303"/>
      <c r="R653" s="303" t="s">
        <v>596</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6">INT($C$232)+3</f>
        <v>4</v>
      </c>
      <c r="D654" s="275"/>
      <c r="E654" s="332"/>
      <c r="F654" s="332"/>
      <c r="G654" s="275"/>
      <c r="H654" s="296" t="str">
        <f>H$251</f>
        <v>Aut</v>
      </c>
      <c r="I654" s="302" t="s">
        <v>585</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597</v>
      </c>
      <c r="J655" s="302"/>
      <c r="K655" s="280"/>
      <c r="L655" s="280"/>
      <c r="M655" s="280"/>
      <c r="N655" s="280"/>
      <c r="O655" s="280"/>
      <c r="P655" s="280"/>
      <c r="Q655" s="280"/>
      <c r="R655" s="297">
        <v>0</v>
      </c>
      <c r="S655" s="574">
        <f>IF(R655=0,0,R655+72)</f>
        <v>0</v>
      </c>
      <c r="T655" s="575">
        <f t="shared" ref="T655:T658" si="227">S655</f>
        <v>0</v>
      </c>
      <c r="U655" s="574">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c r="I656" s="302" t="s">
        <v>566</v>
      </c>
      <c r="J656" s="302"/>
      <c r="K656" s="280"/>
      <c r="L656" s="280"/>
      <c r="M656" s="280"/>
      <c r="N656" s="280"/>
      <c r="O656" s="280"/>
      <c r="P656" s="280"/>
      <c r="Q656" s="280"/>
      <c r="R656" s="297">
        <v>22</v>
      </c>
      <c r="S656" s="574">
        <f>IF(R656=0,0,R656+72)</f>
        <v>94</v>
      </c>
      <c r="T656" s="575">
        <f t="shared" si="227"/>
        <v>94</v>
      </c>
      <c r="U656" s="574">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594</v>
      </c>
      <c r="J657" s="302"/>
      <c r="K657" s="280"/>
      <c r="L657" s="280"/>
      <c r="M657" s="280"/>
      <c r="N657" s="280"/>
      <c r="O657" s="280"/>
      <c r="P657" s="280"/>
      <c r="Q657" s="280"/>
      <c r="R657" s="297">
        <v>22</v>
      </c>
      <c r="S657" s="574">
        <f>IF(R657=0,0,R657+72)</f>
        <v>94</v>
      </c>
      <c r="T657" s="575">
        <f t="shared" si="227"/>
        <v>94</v>
      </c>
      <c r="U657" s="574">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567</v>
      </c>
      <c r="J658" s="302"/>
      <c r="K658" s="280"/>
      <c r="L658" s="280"/>
      <c r="M658" s="280"/>
      <c r="N658" s="280"/>
      <c r="O658" s="280"/>
      <c r="P658" s="280"/>
      <c r="Q658" s="280"/>
      <c r="R658" s="297">
        <v>23</v>
      </c>
      <c r="S658" s="574">
        <f>IF(R658=0,0,R658+72)</f>
        <v>95</v>
      </c>
      <c r="T658" s="575">
        <f t="shared" si="227"/>
        <v>95</v>
      </c>
      <c r="U658" s="574">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t="str">
        <f>H$252</f>
        <v>Win</v>
      </c>
      <c r="I659" s="302" t="s">
        <v>585</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597</v>
      </c>
      <c r="J660" s="302"/>
      <c r="K660" s="280"/>
      <c r="L660" s="280"/>
      <c r="M660" s="280"/>
      <c r="N660" s="280"/>
      <c r="O660" s="280"/>
      <c r="P660" s="280"/>
      <c r="Q660" s="280"/>
      <c r="R660" s="580">
        <f>IF(R655=0,0,R655+24)</f>
        <v>0</v>
      </c>
      <c r="S660" s="574">
        <f>IF(R660=0,0,R660+72)</f>
        <v>0</v>
      </c>
      <c r="T660" s="575">
        <f t="shared" ref="T660:T663" si="228">S660</f>
        <v>0</v>
      </c>
      <c r="U660" s="574">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c r="I661" s="302" t="s">
        <v>566</v>
      </c>
      <c r="J661" s="302"/>
      <c r="K661" s="280"/>
      <c r="L661" s="280"/>
      <c r="M661" s="280"/>
      <c r="N661" s="280"/>
      <c r="O661" s="280"/>
      <c r="P661" s="280"/>
      <c r="Q661" s="280"/>
      <c r="R661" s="580">
        <f>IF(R656=0,0,R656+24)</f>
        <v>46</v>
      </c>
      <c r="S661" s="574">
        <f>IF(R661=0,0,R661+72)</f>
        <v>118</v>
      </c>
      <c r="T661" s="575">
        <f t="shared" si="228"/>
        <v>118</v>
      </c>
      <c r="U661" s="574">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594</v>
      </c>
      <c r="J662" s="302"/>
      <c r="K662" s="280"/>
      <c r="L662" s="280"/>
      <c r="M662" s="280"/>
      <c r="N662" s="280"/>
      <c r="O662" s="280"/>
      <c r="P662" s="280"/>
      <c r="Q662" s="280"/>
      <c r="R662" s="580">
        <f>IF(R657=0,0,R657+24)</f>
        <v>46</v>
      </c>
      <c r="S662" s="574">
        <f>IF(R662=0,0,R662+72)</f>
        <v>118</v>
      </c>
      <c r="T662" s="575">
        <f t="shared" si="228"/>
        <v>118</v>
      </c>
      <c r="U662" s="574">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567</v>
      </c>
      <c r="J663" s="302"/>
      <c r="K663" s="280"/>
      <c r="L663" s="280"/>
      <c r="M663" s="280"/>
      <c r="N663" s="280"/>
      <c r="O663" s="280"/>
      <c r="P663" s="280"/>
      <c r="Q663" s="280"/>
      <c r="R663" s="580">
        <f>IF(R658=0,0,R658+24)</f>
        <v>47</v>
      </c>
      <c r="S663" s="574">
        <f>IF(R663=0,0,R663+72)</f>
        <v>119</v>
      </c>
      <c r="T663" s="575">
        <f t="shared" si="228"/>
        <v>119</v>
      </c>
      <c r="U663" s="574">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t="str">
        <f>H$253</f>
        <v>Spr</v>
      </c>
      <c r="I664" s="302" t="s">
        <v>585</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597</v>
      </c>
      <c r="J665" s="302"/>
      <c r="K665" s="280"/>
      <c r="L665" s="280"/>
      <c r="M665" s="280"/>
      <c r="N665" s="280"/>
      <c r="O665" s="280"/>
      <c r="P665" s="280"/>
      <c r="Q665" s="280"/>
      <c r="R665" s="580">
        <f>IF(R660=0,0,R660+24)</f>
        <v>0</v>
      </c>
      <c r="S665" s="574">
        <f>IF(R665=0,0,R665+72)</f>
        <v>0</v>
      </c>
      <c r="T665" s="575">
        <f t="shared" ref="T665:T668" si="229">S665</f>
        <v>0</v>
      </c>
      <c r="U665" s="574">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6"/>
        <v>4</v>
      </c>
      <c r="D666" s="275"/>
      <c r="E666" s="332"/>
      <c r="F666" s="332"/>
      <c r="G666" s="275"/>
      <c r="H666" s="296"/>
      <c r="I666" s="302" t="s">
        <v>566</v>
      </c>
      <c r="J666" s="302"/>
      <c r="K666" s="280"/>
      <c r="L666" s="280"/>
      <c r="M666" s="280"/>
      <c r="N666" s="280"/>
      <c r="O666" s="280"/>
      <c r="P666" s="280"/>
      <c r="Q666" s="280"/>
      <c r="R666" s="580">
        <f>IF(R661=0,0,R661+24)</f>
        <v>70</v>
      </c>
      <c r="S666" s="574">
        <f>IF(R666=0,0,R666+72)</f>
        <v>142</v>
      </c>
      <c r="T666" s="575">
        <f t="shared" si="229"/>
        <v>142</v>
      </c>
      <c r="U666" s="574">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6"/>
        <v>4</v>
      </c>
      <c r="D667" s="275"/>
      <c r="E667" s="332"/>
      <c r="F667" s="332"/>
      <c r="G667" s="275"/>
      <c r="H667" s="296"/>
      <c r="I667" s="302" t="s">
        <v>594</v>
      </c>
      <c r="J667" s="302"/>
      <c r="K667" s="280"/>
      <c r="L667" s="280"/>
      <c r="M667" s="280"/>
      <c r="N667" s="280"/>
      <c r="O667" s="280"/>
      <c r="P667" s="280"/>
      <c r="Q667" s="280"/>
      <c r="R667" s="580">
        <f>IF(R662=0,0,R662+24)</f>
        <v>70</v>
      </c>
      <c r="S667" s="574">
        <f>IF(R667=0,0,R667+72)</f>
        <v>142</v>
      </c>
      <c r="T667" s="575">
        <f t="shared" si="229"/>
        <v>142</v>
      </c>
      <c r="U667" s="574">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6"/>
        <v>4</v>
      </c>
      <c r="D668" s="275"/>
      <c r="E668" s="332"/>
      <c r="F668" s="332"/>
      <c r="G668" s="275"/>
      <c r="H668" s="296"/>
      <c r="I668" s="302" t="s">
        <v>567</v>
      </c>
      <c r="J668" s="302"/>
      <c r="K668" s="280"/>
      <c r="L668" s="280"/>
      <c r="M668" s="280"/>
      <c r="N668" s="280"/>
      <c r="O668" s="280"/>
      <c r="P668" s="280"/>
      <c r="Q668" s="280"/>
      <c r="R668" s="580">
        <f>IF(R663=0,0,R663+24)</f>
        <v>71</v>
      </c>
      <c r="S668" s="574">
        <f>IF(R668=0,0,R668+72)</f>
        <v>143</v>
      </c>
      <c r="T668" s="575">
        <f t="shared" si="229"/>
        <v>143</v>
      </c>
      <c r="U668" s="574">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403</v>
      </c>
      <c r="AR669" s="262"/>
      <c r="AS669" s="250"/>
      <c r="AT669" s="250"/>
      <c r="AU669" s="250"/>
    </row>
    <row r="670" spans="1:47" outlineLevel="1" x14ac:dyDescent="0.35">
      <c r="A670" s="250"/>
      <c r="B670" s="259"/>
      <c r="C670" s="252">
        <f>INT($C$232)+1</f>
        <v>2</v>
      </c>
      <c r="D670" s="275"/>
      <c r="E670" s="332"/>
      <c r="F670" s="332"/>
      <c r="G670" s="275"/>
      <c r="H670" s="335" t="s">
        <v>601</v>
      </c>
      <c r="I670" s="293" t="s">
        <v>602</v>
      </c>
      <c r="J670" s="293"/>
      <c r="K670" s="265"/>
      <c r="L670" s="265"/>
      <c r="M670" s="265"/>
      <c r="N670" s="265"/>
      <c r="O670" s="265"/>
      <c r="P670" s="265"/>
      <c r="Q670" s="265"/>
      <c r="R670" s="265"/>
      <c r="S670" s="265"/>
      <c r="T670" s="265"/>
      <c r="U670" s="265"/>
      <c r="V670" s="265"/>
      <c r="W670" s="265"/>
      <c r="X670" s="265"/>
      <c r="Y670" s="265"/>
      <c r="Z670" s="324"/>
      <c r="AA670" s="324"/>
      <c r="AB670" s="324"/>
      <c r="AC670" s="324"/>
      <c r="AD670" s="324"/>
      <c r="AE670" s="324"/>
      <c r="AF670" s="324"/>
      <c r="AG670" s="324"/>
      <c r="AH670" s="324"/>
      <c r="AI670" s="324"/>
      <c r="AJ670" s="324"/>
      <c r="AK670" s="324"/>
      <c r="AL670" s="324"/>
      <c r="AM670" s="324"/>
      <c r="AN670" s="324"/>
      <c r="AO670" s="324"/>
      <c r="AP670" s="324"/>
      <c r="AQ670" s="275"/>
      <c r="AR670" s="262"/>
      <c r="AS670" s="250"/>
      <c r="AT670" s="250"/>
      <c r="AU670" s="250"/>
    </row>
    <row r="671" spans="1:47" ht="5.15" hidden="1" customHeight="1" outlineLevel="3" x14ac:dyDescent="0.35">
      <c r="A671" s="250"/>
      <c r="B671" s="259"/>
      <c r="C671" s="252">
        <f>INT($C$232)+3.005</f>
        <v>4.0049999999999999</v>
      </c>
      <c r="D671" s="275" t="s">
        <v>399</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0">INT($C$232)+2</f>
        <v>3</v>
      </c>
      <c r="D672" s="275"/>
      <c r="E672" s="332"/>
      <c r="F672" s="332"/>
      <c r="G672" s="275"/>
      <c r="H672" s="296" t="str">
        <f>"Birth: "&amp;H$251</f>
        <v>Birth: Aut</v>
      </c>
      <c r="I672" s="302" t="s">
        <v>514</v>
      </c>
      <c r="J672" s="302"/>
      <c r="K672" s="341">
        <f t="shared" ref="K672:Q672" si="231">K251</f>
        <v>43586</v>
      </c>
      <c r="L672" s="341">
        <f t="shared" si="231"/>
        <v>43586</v>
      </c>
      <c r="M672" s="341">
        <f t="shared" si="231"/>
        <v>43586</v>
      </c>
      <c r="N672" s="341">
        <f t="shared" si="231"/>
        <v>43586</v>
      </c>
      <c r="O672" s="341">
        <f t="shared" si="231"/>
        <v>43586</v>
      </c>
      <c r="P672" s="341">
        <f t="shared" si="231"/>
        <v>43586</v>
      </c>
      <c r="Q672" s="341">
        <f t="shared" si="231"/>
        <v>43586</v>
      </c>
      <c r="R672" s="397">
        <f>R260</f>
        <v>43586</v>
      </c>
      <c r="S672" s="397">
        <f>S260</f>
        <v>43586</v>
      </c>
      <c r="T672" s="397">
        <f>T260</f>
        <v>43586</v>
      </c>
      <c r="U672" s="397">
        <f>U260</f>
        <v>43586</v>
      </c>
      <c r="V672" s="280" t="s">
        <v>837</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345"/>
      <c r="I673" s="302" t="s">
        <v>603</v>
      </c>
      <c r="J673" s="302"/>
      <c r="K673" s="398">
        <f t="shared" ref="K673:U673" si="232">K672+INDEX($R$354:$U$354,1,K$240+1)</f>
        <v>43677</v>
      </c>
      <c r="L673" s="398">
        <f t="shared" si="232"/>
        <v>43677</v>
      </c>
      <c r="M673" s="398">
        <f t="shared" si="232"/>
        <v>43677</v>
      </c>
      <c r="N673" s="398">
        <f t="shared" si="232"/>
        <v>43677</v>
      </c>
      <c r="O673" s="398">
        <f t="shared" si="232"/>
        <v>43677</v>
      </c>
      <c r="P673" s="398">
        <f t="shared" si="232"/>
        <v>43677</v>
      </c>
      <c r="Q673" s="398">
        <f t="shared" si="232"/>
        <v>43677</v>
      </c>
      <c r="R673" s="398">
        <f t="shared" si="232"/>
        <v>43677</v>
      </c>
      <c r="S673" s="398">
        <f t="shared" si="232"/>
        <v>43677</v>
      </c>
      <c r="T673" s="398">
        <f t="shared" si="232"/>
        <v>43677</v>
      </c>
      <c r="U673" s="398">
        <f t="shared" si="232"/>
        <v>43677</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296" t="str">
        <f>"Birth: "&amp;H$252</f>
        <v>Birth: Win</v>
      </c>
      <c r="I674" s="302" t="s">
        <v>514</v>
      </c>
      <c r="J674" s="302"/>
      <c r="K674" s="344">
        <f t="shared" ref="K674:Q674" si="233">K252</f>
        <v>43641</v>
      </c>
      <c r="L674" s="344">
        <f t="shared" si="233"/>
        <v>43641</v>
      </c>
      <c r="M674" s="344">
        <f t="shared" si="233"/>
        <v>43641</v>
      </c>
      <c r="N674" s="344">
        <f t="shared" si="233"/>
        <v>43641</v>
      </c>
      <c r="O674" s="344">
        <f t="shared" si="233"/>
        <v>43641</v>
      </c>
      <c r="P674" s="344">
        <f t="shared" si="233"/>
        <v>43641</v>
      </c>
      <c r="Q674" s="344">
        <f t="shared" si="233"/>
        <v>43641</v>
      </c>
      <c r="R674" s="354">
        <f>R268</f>
        <v>43641</v>
      </c>
      <c r="S674" s="354">
        <f>S268</f>
        <v>43641</v>
      </c>
      <c r="T674" s="354">
        <f>T268</f>
        <v>43641</v>
      </c>
      <c r="U674" s="354">
        <f>U268</f>
        <v>43641</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0"/>
        <v>3</v>
      </c>
      <c r="D675" s="275"/>
      <c r="E675" s="332"/>
      <c r="F675" s="332"/>
      <c r="G675" s="275"/>
      <c r="H675" s="345"/>
      <c r="I675" s="302" t="s">
        <v>603</v>
      </c>
      <c r="J675" s="302"/>
      <c r="K675" s="399">
        <f t="shared" ref="K675:U675" si="234">K674+INDEX($R$354:$U$354,1,K$240+1)</f>
        <v>43732</v>
      </c>
      <c r="L675" s="399">
        <f t="shared" si="234"/>
        <v>43732</v>
      </c>
      <c r="M675" s="398">
        <f t="shared" si="234"/>
        <v>43732</v>
      </c>
      <c r="N675" s="398">
        <f t="shared" si="234"/>
        <v>43732</v>
      </c>
      <c r="O675" s="398">
        <f t="shared" si="234"/>
        <v>43732</v>
      </c>
      <c r="P675" s="398">
        <f t="shared" si="234"/>
        <v>43732</v>
      </c>
      <c r="Q675" s="398">
        <f t="shared" si="234"/>
        <v>43732</v>
      </c>
      <c r="R675" s="398">
        <f t="shared" si="234"/>
        <v>43732</v>
      </c>
      <c r="S675" s="398">
        <f t="shared" si="234"/>
        <v>43732</v>
      </c>
      <c r="T675" s="398">
        <f t="shared" si="234"/>
        <v>43732</v>
      </c>
      <c r="U675" s="398">
        <f t="shared" si="234"/>
        <v>43732</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0"/>
        <v>3</v>
      </c>
      <c r="D676" s="275"/>
      <c r="E676" s="332"/>
      <c r="F676" s="332"/>
      <c r="G676" s="275"/>
      <c r="H676" s="296" t="str">
        <f>"Birth: "&amp;H$253</f>
        <v>Birth: Spr</v>
      </c>
      <c r="I676" s="302" t="s">
        <v>514</v>
      </c>
      <c r="J676" s="302"/>
      <c r="K676" s="344">
        <f t="shared" ref="K676:Q676" si="235">K253</f>
        <v>43684</v>
      </c>
      <c r="L676" s="344">
        <f t="shared" si="235"/>
        <v>43684</v>
      </c>
      <c r="M676" s="344">
        <f t="shared" si="235"/>
        <v>43684</v>
      </c>
      <c r="N676" s="344">
        <f t="shared" si="235"/>
        <v>43684</v>
      </c>
      <c r="O676" s="344">
        <f t="shared" si="235"/>
        <v>43684</v>
      </c>
      <c r="P676" s="344">
        <f t="shared" si="235"/>
        <v>43684</v>
      </c>
      <c r="Q676" s="344">
        <f t="shared" si="235"/>
        <v>43684</v>
      </c>
      <c r="R676" s="354">
        <f>R276</f>
        <v>43684</v>
      </c>
      <c r="S676" s="354">
        <f>S276</f>
        <v>43684</v>
      </c>
      <c r="T676" s="354">
        <f>T276</f>
        <v>43684</v>
      </c>
      <c r="U676" s="354">
        <f>U276</f>
        <v>43684</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0"/>
        <v>3</v>
      </c>
      <c r="D677" s="275"/>
      <c r="E677" s="332"/>
      <c r="F677" s="332"/>
      <c r="G677" s="275"/>
      <c r="H677" s="345"/>
      <c r="I677" s="302" t="s">
        <v>603</v>
      </c>
      <c r="J677" s="302"/>
      <c r="K677" s="399">
        <f t="shared" ref="K677:U677" si="236">K676+INDEX($R$354:$U$354,1,K$240+1)</f>
        <v>43775</v>
      </c>
      <c r="L677" s="399">
        <f t="shared" si="236"/>
        <v>43775</v>
      </c>
      <c r="M677" s="398">
        <f t="shared" si="236"/>
        <v>43775</v>
      </c>
      <c r="N677" s="398">
        <f t="shared" si="236"/>
        <v>43775</v>
      </c>
      <c r="O677" s="398">
        <f t="shared" si="236"/>
        <v>43775</v>
      </c>
      <c r="P677" s="398">
        <f t="shared" si="236"/>
        <v>43775</v>
      </c>
      <c r="Q677" s="398">
        <f t="shared" si="236"/>
        <v>43775</v>
      </c>
      <c r="R677" s="398">
        <f t="shared" si="236"/>
        <v>43775</v>
      </c>
      <c r="S677" s="398">
        <f t="shared" si="236"/>
        <v>43775</v>
      </c>
      <c r="T677" s="398">
        <f t="shared" si="236"/>
        <v>43775</v>
      </c>
      <c r="U677" s="398">
        <f t="shared" si="236"/>
        <v>43775</v>
      </c>
      <c r="V677" s="280"/>
      <c r="W677" s="280"/>
      <c r="X677" s="280"/>
      <c r="Y677" s="280"/>
      <c r="Z677" s="280"/>
      <c r="AA677" s="280"/>
      <c r="AB677" s="280"/>
      <c r="AC677" s="280"/>
      <c r="AD677" s="394" t="s">
        <v>1047</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0"/>
        <v>3</v>
      </c>
      <c r="D678" s="275"/>
      <c r="E678" s="332"/>
      <c r="F678" s="332"/>
      <c r="G678" s="275"/>
      <c r="H678" s="345" t="s">
        <v>520</v>
      </c>
      <c r="I678" s="303" t="s">
        <v>604</v>
      </c>
      <c r="J678" s="392" t="s">
        <v>605</v>
      </c>
      <c r="K678" s="393">
        <f>COUNTA($H$679:$H$750)</f>
        <v>3</v>
      </c>
      <c r="L678" s="393">
        <f>COUNTA($I$679:$I$750)/K678</f>
        <v>8</v>
      </c>
      <c r="M678" s="347">
        <f>COUNTA($J$679:$J$750)/(L678*K678)</f>
        <v>3</v>
      </c>
      <c r="N678" s="400" t="s">
        <v>606</v>
      </c>
      <c r="O678" s="401"/>
      <c r="P678" s="401"/>
      <c r="Q678" s="401"/>
      <c r="R678" s="401"/>
      <c r="S678" s="401"/>
      <c r="T678" s="401"/>
      <c r="U678" s="375"/>
      <c r="V678" s="296" t="s">
        <v>607</v>
      </c>
      <c r="W678" s="280"/>
      <c r="X678" s="302" t="s">
        <v>608</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0"/>
        <v>3</v>
      </c>
      <c r="D679" s="275"/>
      <c r="E679" s="332"/>
      <c r="F679" s="332"/>
      <c r="G679" s="275"/>
      <c r="H679" s="296" t="str">
        <f>H$251</f>
        <v>Aut</v>
      </c>
      <c r="I679" s="296">
        <v>0</v>
      </c>
      <c r="J679" s="322" t="s">
        <v>502</v>
      </c>
      <c r="K679" s="402">
        <v>43784</v>
      </c>
      <c r="L679" s="402">
        <v>43784</v>
      </c>
      <c r="M679" s="402">
        <v>43784</v>
      </c>
      <c r="N679" s="280"/>
      <c r="O679" s="280"/>
      <c r="P679" s="280"/>
      <c r="Q679" s="280"/>
      <c r="R679" s="403">
        <v>43784</v>
      </c>
      <c r="S679" s="403">
        <v>43784</v>
      </c>
      <c r="T679" s="403">
        <v>43784</v>
      </c>
      <c r="U679" s="403">
        <v>43784</v>
      </c>
      <c r="V679" s="323">
        <v>0</v>
      </c>
      <c r="W679" s="280"/>
      <c r="X679" s="280" t="b">
        <f t="shared" ref="X679:AA681" si="237">R679&lt;(MAX(R$257:R$264)+MAX($I$354*R$354,$I$355*R$355,$I$356*R$356))</f>
        <v>0</v>
      </c>
      <c r="Y679" s="280" t="b">
        <f t="shared" si="237"/>
        <v>0</v>
      </c>
      <c r="Z679" s="280" t="b">
        <f t="shared" si="237"/>
        <v>0</v>
      </c>
      <c r="AA679" s="280" t="b">
        <f t="shared" si="237"/>
        <v>0</v>
      </c>
      <c r="AB679" s="280"/>
      <c r="AC679" s="725">
        <f t="shared" ref="AC679:AC710" si="238">MIN(363,INT((K679 - DATE(YEAR(K679),1,1))))+364*(YEAR(K679)-i_startyear)</f>
        <v>318</v>
      </c>
      <c r="AD679" s="725">
        <f t="shared" ref="AD679:AD710" si="239">MIN(363,INT((L679 - DATE(YEAR(L679),1,1))))+364*(YEAR(L679)-i_startyear)</f>
        <v>318</v>
      </c>
      <c r="AE679" s="725">
        <f t="shared" ref="AE679:AE710" si="240">MIN(363,INT((M679 - DATE(YEAR(M679),1,1))))+364*(YEAR(M679)-i_startyear)</f>
        <v>318</v>
      </c>
      <c r="AF679" s="725">
        <f t="shared" ref="AF679:AF710" si="241">MIN(363,INT((N679 - DATE(YEAR(N679),1,1))))+364*(YEAR(N679)-i_startyear)</f>
        <v>-43317</v>
      </c>
      <c r="AG679" s="725">
        <f t="shared" ref="AG679:AG710" si="242">MIN(363,INT((O679 - DATE(YEAR(O679),1,1))))+364*(YEAR(O679)-i_startyear)</f>
        <v>-43317</v>
      </c>
      <c r="AH679" s="725">
        <f t="shared" ref="AH679:AH710" si="243">MIN(363,INT((P679 - DATE(YEAR(P679),1,1))))+364*(YEAR(P679)-i_startyear)</f>
        <v>-43317</v>
      </c>
      <c r="AI679" s="725">
        <f t="shared" ref="AI679:AI710" si="244">MIN(363,INT((Q679 - DATE(YEAR(Q679),1,1))))+364*(YEAR(Q679)-i_startyear)</f>
        <v>-43317</v>
      </c>
      <c r="AJ679" s="725">
        <f t="shared" ref="AJ679:AJ710" si="245">MIN(363,INT((R679 - DATE(YEAR(R679),1,1))))+364*(YEAR(R679)-i_startyear)</f>
        <v>318</v>
      </c>
      <c r="AK679" s="725">
        <f t="shared" ref="AK679:AK710" si="246">MIN(363,INT((S679 - DATE(YEAR(S679),1,1))))+364*(YEAR(S679)-i_startyear)</f>
        <v>318</v>
      </c>
      <c r="AL679" s="725">
        <f t="shared" ref="AL679:AL710" si="247">MIN(363,INT((T679 - DATE(YEAR(T679),1,1))))+364*(YEAR(T679)-i_startyear)</f>
        <v>318</v>
      </c>
      <c r="AM679" s="725">
        <f t="shared" ref="AM679:AM710" si="248">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0"/>
        <v>3</v>
      </c>
      <c r="D680" s="275"/>
      <c r="E680" s="332"/>
      <c r="F680" s="332"/>
      <c r="G680" s="275"/>
      <c r="H680" s="296"/>
      <c r="I680" s="296"/>
      <c r="J680" s="322" t="s">
        <v>10</v>
      </c>
      <c r="K680" s="280"/>
      <c r="L680" s="280"/>
      <c r="M680" s="280"/>
      <c r="N680" s="403">
        <v>43784</v>
      </c>
      <c r="O680" s="403">
        <v>43784</v>
      </c>
      <c r="P680" s="403">
        <v>43784</v>
      </c>
      <c r="Q680" s="403">
        <v>43784</v>
      </c>
      <c r="R680" s="403">
        <v>43784</v>
      </c>
      <c r="S680" s="403">
        <v>43784</v>
      </c>
      <c r="T680" s="403">
        <v>43784</v>
      </c>
      <c r="U680" s="403">
        <v>43784</v>
      </c>
      <c r="V680" s="404">
        <f>1-SUM(V679,V681)</f>
        <v>0.5</v>
      </c>
      <c r="W680" s="280"/>
      <c r="X680" s="280" t="b">
        <f t="shared" si="237"/>
        <v>0</v>
      </c>
      <c r="Y680" s="280" t="b">
        <f t="shared" si="237"/>
        <v>0</v>
      </c>
      <c r="Z680" s="280" t="b">
        <f t="shared" si="237"/>
        <v>0</v>
      </c>
      <c r="AA680" s="280" t="b">
        <f t="shared" si="237"/>
        <v>0</v>
      </c>
      <c r="AB680" s="280"/>
      <c r="AC680" s="725">
        <f t="shared" si="238"/>
        <v>-43317</v>
      </c>
      <c r="AD680" s="725">
        <f t="shared" si="239"/>
        <v>-43317</v>
      </c>
      <c r="AE680" s="725">
        <f t="shared" si="240"/>
        <v>-43317</v>
      </c>
      <c r="AF680" s="725">
        <f t="shared" si="241"/>
        <v>318</v>
      </c>
      <c r="AG680" s="725">
        <f t="shared" si="242"/>
        <v>318</v>
      </c>
      <c r="AH680" s="725">
        <f t="shared" si="243"/>
        <v>318</v>
      </c>
      <c r="AI680" s="725">
        <f t="shared" si="244"/>
        <v>318</v>
      </c>
      <c r="AJ680" s="725">
        <f t="shared" si="245"/>
        <v>318</v>
      </c>
      <c r="AK680" s="725">
        <f t="shared" si="246"/>
        <v>318</v>
      </c>
      <c r="AL680" s="725">
        <f t="shared" si="247"/>
        <v>318</v>
      </c>
      <c r="AM680" s="725">
        <f t="shared" si="248"/>
        <v>318</v>
      </c>
      <c r="AN680" s="280"/>
      <c r="AO680" s="280"/>
      <c r="AP680" s="280"/>
      <c r="AQ680" s="275"/>
      <c r="AR680" s="262"/>
      <c r="AS680" s="250"/>
      <c r="AT680" s="250"/>
      <c r="AU680" s="250"/>
    </row>
    <row r="681" spans="1:47" outlineLevel="3" x14ac:dyDescent="0.35">
      <c r="A681" s="250"/>
      <c r="B681" s="259"/>
      <c r="C681" s="252">
        <f t="shared" si="230"/>
        <v>3</v>
      </c>
      <c r="D681" s="275"/>
      <c r="E681" s="332"/>
      <c r="F681" s="332"/>
      <c r="G681" s="275"/>
      <c r="H681" s="296"/>
      <c r="I681" s="296"/>
      <c r="J681" s="322" t="s">
        <v>806</v>
      </c>
      <c r="K681" s="280"/>
      <c r="L681" s="280"/>
      <c r="M681" s="280"/>
      <c r="N681" s="280"/>
      <c r="O681" s="280"/>
      <c r="P681" s="280"/>
      <c r="Q681" s="280"/>
      <c r="R681" s="403">
        <v>43784</v>
      </c>
      <c r="S681" s="403">
        <v>43784</v>
      </c>
      <c r="T681" s="403">
        <v>43784</v>
      </c>
      <c r="U681" s="403">
        <v>43784</v>
      </c>
      <c r="V681" s="323">
        <v>0.5</v>
      </c>
      <c r="W681" s="280"/>
      <c r="X681" s="280" t="b">
        <f t="shared" si="237"/>
        <v>0</v>
      </c>
      <c r="Y681" s="280" t="b">
        <f t="shared" si="237"/>
        <v>0</v>
      </c>
      <c r="Z681" s="280" t="b">
        <f t="shared" si="237"/>
        <v>0</v>
      </c>
      <c r="AA681" s="280" t="b">
        <f t="shared" si="237"/>
        <v>0</v>
      </c>
      <c r="AB681" s="280"/>
      <c r="AC681" s="725">
        <f t="shared" si="238"/>
        <v>-43317</v>
      </c>
      <c r="AD681" s="725">
        <f t="shared" si="239"/>
        <v>-43317</v>
      </c>
      <c r="AE681" s="725">
        <f t="shared" si="240"/>
        <v>-43317</v>
      </c>
      <c r="AF681" s="725">
        <f t="shared" si="241"/>
        <v>-43317</v>
      </c>
      <c r="AG681" s="725">
        <f t="shared" si="242"/>
        <v>-43317</v>
      </c>
      <c r="AH681" s="725">
        <f t="shared" si="243"/>
        <v>-43317</v>
      </c>
      <c r="AI681" s="725">
        <f t="shared" si="244"/>
        <v>-43317</v>
      </c>
      <c r="AJ681" s="725">
        <f t="shared" si="245"/>
        <v>318</v>
      </c>
      <c r="AK681" s="725">
        <f t="shared" si="246"/>
        <v>318</v>
      </c>
      <c r="AL681" s="725">
        <f t="shared" si="247"/>
        <v>318</v>
      </c>
      <c r="AM681" s="725">
        <f t="shared" si="248"/>
        <v>318</v>
      </c>
      <c r="AN681" s="280"/>
      <c r="AO681" s="280"/>
      <c r="AP681" s="280"/>
      <c r="AQ681" s="275"/>
      <c r="AR681" s="262"/>
      <c r="AS681" s="250"/>
      <c r="AT681" s="250"/>
      <c r="AU681" s="250"/>
    </row>
    <row r="682" spans="1:47" outlineLevel="3" x14ac:dyDescent="0.35">
      <c r="A682" s="250"/>
      <c r="B682" s="259"/>
      <c r="C682" s="252">
        <f>INT($C$232)+3</f>
        <v>4</v>
      </c>
      <c r="D682" s="275"/>
      <c r="E682" s="332"/>
      <c r="F682" s="332"/>
      <c r="G682" s="275"/>
      <c r="H682" s="280"/>
      <c r="I682" s="296">
        <v>1</v>
      </c>
      <c r="J682" s="296" t="s">
        <v>609</v>
      </c>
      <c r="K682" s="368">
        <f>DATE(YEAR(K679)+1,MONTH(K679),DAY(K679))</f>
        <v>44150</v>
      </c>
      <c r="L682" s="368">
        <f>DATE(YEAR(L679)+1,MONTH(L679),DAY(L679))</f>
        <v>44150</v>
      </c>
      <c r="M682" s="368">
        <f>DATE(YEAR(M679)+1,MONTH(M679),DAY(M679))</f>
        <v>44150</v>
      </c>
      <c r="N682" s="280"/>
      <c r="O682" s="280"/>
      <c r="P682" s="280"/>
      <c r="Q682" s="280"/>
      <c r="R682" s="368">
        <f t="shared" ref="R682:U702" si="249">DATE(YEAR(R679)+1,MONTH(R679),DAY(R679))</f>
        <v>44150</v>
      </c>
      <c r="S682" s="368">
        <f t="shared" si="249"/>
        <v>44150</v>
      </c>
      <c r="T682" s="368">
        <f t="shared" si="249"/>
        <v>44150</v>
      </c>
      <c r="U682" s="368">
        <f t="shared" si="249"/>
        <v>44150</v>
      </c>
      <c r="V682" s="280"/>
      <c r="W682" s="280"/>
      <c r="X682" s="280"/>
      <c r="Y682" s="280"/>
      <c r="Z682" s="280"/>
      <c r="AA682" s="280"/>
      <c r="AB682" s="280"/>
      <c r="AC682" s="725">
        <f t="shared" si="238"/>
        <v>683</v>
      </c>
      <c r="AD682" s="725">
        <f t="shared" si="239"/>
        <v>683</v>
      </c>
      <c r="AE682" s="725">
        <f t="shared" si="240"/>
        <v>683</v>
      </c>
      <c r="AF682" s="725">
        <f t="shared" si="241"/>
        <v>-43317</v>
      </c>
      <c r="AG682" s="725">
        <f t="shared" si="242"/>
        <v>-43317</v>
      </c>
      <c r="AH682" s="725">
        <f t="shared" si="243"/>
        <v>-43317</v>
      </c>
      <c r="AI682" s="725">
        <f t="shared" si="244"/>
        <v>-43317</v>
      </c>
      <c r="AJ682" s="725">
        <f t="shared" si="245"/>
        <v>683</v>
      </c>
      <c r="AK682" s="725">
        <f t="shared" si="246"/>
        <v>683</v>
      </c>
      <c r="AL682" s="725">
        <f t="shared" si="247"/>
        <v>683</v>
      </c>
      <c r="AM682" s="725">
        <f t="shared" si="248"/>
        <v>683</v>
      </c>
      <c r="AN682" s="280"/>
      <c r="AO682" s="280"/>
      <c r="AP682" s="280"/>
      <c r="AQ682" s="275"/>
      <c r="AR682" s="262"/>
      <c r="AS682" s="250"/>
      <c r="AT682" s="250"/>
      <c r="AU682" s="250"/>
    </row>
    <row r="683" spans="1:47" outlineLevel="3" x14ac:dyDescent="0.35">
      <c r="A683" s="250"/>
      <c r="B683" s="259"/>
      <c r="C683" s="252">
        <f>INT($C$232)+3</f>
        <v>4</v>
      </c>
      <c r="D683" s="275"/>
      <c r="E683" s="332"/>
      <c r="F683" s="332"/>
      <c r="G683" s="275"/>
      <c r="H683" s="280"/>
      <c r="I683" s="296"/>
      <c r="J683" s="296" t="s">
        <v>599</v>
      </c>
      <c r="K683" s="280"/>
      <c r="L683" s="280"/>
      <c r="M683" s="280"/>
      <c r="N683" s="368">
        <f>DATE(YEAR(N680)+1,MONTH(N680),DAY(N680))</f>
        <v>44150</v>
      </c>
      <c r="O683" s="368">
        <f>DATE(YEAR(O680)+1,MONTH(O680),DAY(O680))</f>
        <v>44150</v>
      </c>
      <c r="P683" s="368">
        <f>DATE(YEAR(P680)+1,MONTH(P680),DAY(P680))</f>
        <v>44150</v>
      </c>
      <c r="Q683" s="368">
        <f>DATE(YEAR(Q680)+1,MONTH(Q680),DAY(Q680))</f>
        <v>44150</v>
      </c>
      <c r="R683" s="368">
        <f t="shared" si="249"/>
        <v>44150</v>
      </c>
      <c r="S683" s="368">
        <f t="shared" si="249"/>
        <v>44150</v>
      </c>
      <c r="T683" s="368">
        <f t="shared" si="249"/>
        <v>44150</v>
      </c>
      <c r="U683" s="368">
        <f t="shared" si="249"/>
        <v>44150</v>
      </c>
      <c r="V683" s="280"/>
      <c r="W683" s="280"/>
      <c r="X683" s="280"/>
      <c r="Y683" s="280"/>
      <c r="Z683" s="280"/>
      <c r="AA683" s="280"/>
      <c r="AB683" s="280"/>
      <c r="AC683" s="725">
        <f t="shared" si="238"/>
        <v>-43317</v>
      </c>
      <c r="AD683" s="725">
        <f t="shared" si="239"/>
        <v>-43317</v>
      </c>
      <c r="AE683" s="725">
        <f t="shared" si="240"/>
        <v>-43317</v>
      </c>
      <c r="AF683" s="725">
        <f t="shared" si="241"/>
        <v>683</v>
      </c>
      <c r="AG683" s="725">
        <f t="shared" si="242"/>
        <v>683</v>
      </c>
      <c r="AH683" s="725">
        <f t="shared" si="243"/>
        <v>683</v>
      </c>
      <c r="AI683" s="725">
        <f t="shared" si="244"/>
        <v>683</v>
      </c>
      <c r="AJ683" s="725">
        <f t="shared" si="245"/>
        <v>683</v>
      </c>
      <c r="AK683" s="725">
        <f t="shared" si="246"/>
        <v>683</v>
      </c>
      <c r="AL683" s="725">
        <f t="shared" si="247"/>
        <v>683</v>
      </c>
      <c r="AM683" s="725">
        <f t="shared" si="248"/>
        <v>683</v>
      </c>
      <c r="AN683" s="280"/>
      <c r="AO683" s="280"/>
      <c r="AP683" s="280"/>
      <c r="AQ683" s="275"/>
      <c r="AR683" s="262"/>
      <c r="AS683" s="250"/>
      <c r="AT683" s="250"/>
      <c r="AU683" s="250"/>
    </row>
    <row r="684" spans="1:47" outlineLevel="3" x14ac:dyDescent="0.35">
      <c r="A684" s="250"/>
      <c r="B684" s="259"/>
      <c r="C684" s="252">
        <f>INT($C$232)+3</f>
        <v>4</v>
      </c>
      <c r="D684" s="275"/>
      <c r="E684" s="332"/>
      <c r="F684" s="332"/>
      <c r="G684" s="275"/>
      <c r="H684" s="280"/>
      <c r="I684" s="296"/>
      <c r="J684" s="296" t="s">
        <v>600</v>
      </c>
      <c r="K684" s="280"/>
      <c r="L684" s="280"/>
      <c r="M684" s="280"/>
      <c r="N684" s="280"/>
      <c r="O684" s="280"/>
      <c r="P684" s="280"/>
      <c r="Q684" s="280"/>
      <c r="R684" s="368">
        <f t="shared" si="249"/>
        <v>44150</v>
      </c>
      <c r="S684" s="368">
        <f t="shared" si="249"/>
        <v>44150</v>
      </c>
      <c r="T684" s="368">
        <f t="shared" si="249"/>
        <v>44150</v>
      </c>
      <c r="U684" s="368">
        <f t="shared" si="249"/>
        <v>44150</v>
      </c>
      <c r="V684" s="280"/>
      <c r="W684" s="280"/>
      <c r="X684" s="280"/>
      <c r="Y684" s="280"/>
      <c r="Z684" s="280"/>
      <c r="AA684" s="280"/>
      <c r="AB684" s="280"/>
      <c r="AC684" s="725">
        <f t="shared" si="238"/>
        <v>-43317</v>
      </c>
      <c r="AD684" s="725">
        <f t="shared" si="239"/>
        <v>-43317</v>
      </c>
      <c r="AE684" s="725">
        <f t="shared" si="240"/>
        <v>-43317</v>
      </c>
      <c r="AF684" s="725">
        <f t="shared" si="241"/>
        <v>-43317</v>
      </c>
      <c r="AG684" s="725">
        <f t="shared" si="242"/>
        <v>-43317</v>
      </c>
      <c r="AH684" s="725">
        <f t="shared" si="243"/>
        <v>-43317</v>
      </c>
      <c r="AI684" s="725">
        <f t="shared" si="244"/>
        <v>-43317</v>
      </c>
      <c r="AJ684" s="725">
        <f t="shared" si="245"/>
        <v>683</v>
      </c>
      <c r="AK684" s="725">
        <f t="shared" si="246"/>
        <v>683</v>
      </c>
      <c r="AL684" s="725">
        <f t="shared" si="247"/>
        <v>683</v>
      </c>
      <c r="AM684" s="725">
        <f t="shared" si="248"/>
        <v>683</v>
      </c>
      <c r="AN684" s="280"/>
      <c r="AO684" s="280"/>
      <c r="AP684" s="280"/>
      <c r="AQ684" s="275"/>
      <c r="AR684" s="262"/>
      <c r="AS684" s="250"/>
      <c r="AT684" s="250"/>
      <c r="AU684" s="250"/>
    </row>
    <row r="685" spans="1:47" outlineLevel="3" x14ac:dyDescent="0.35">
      <c r="A685" s="250"/>
      <c r="B685" s="259"/>
      <c r="C685" s="252">
        <f t="shared" ref="C685:C741" si="250">INT($C$232+3)</f>
        <v>4</v>
      </c>
      <c r="D685" s="275"/>
      <c r="E685" s="332"/>
      <c r="F685" s="332"/>
      <c r="G685" s="275"/>
      <c r="H685" s="280"/>
      <c r="I685" s="296">
        <v>2</v>
      </c>
      <c r="J685" s="296" t="s">
        <v>609</v>
      </c>
      <c r="K685" s="368">
        <f>DATE(YEAR(K682)+1,MONTH(K682),DAY(K682))</f>
        <v>44515</v>
      </c>
      <c r="L685" s="368">
        <f>DATE(YEAR(L682)+1,MONTH(L682),DAY(L682))</f>
        <v>44515</v>
      </c>
      <c r="M685" s="368">
        <f>DATE(YEAR(M682)+1,MONTH(M682),DAY(M682))</f>
        <v>44515</v>
      </c>
      <c r="N685" s="280"/>
      <c r="O685" s="280"/>
      <c r="P685" s="280"/>
      <c r="Q685" s="280"/>
      <c r="R685" s="368">
        <f t="shared" si="249"/>
        <v>44515</v>
      </c>
      <c r="S685" s="368">
        <f t="shared" si="249"/>
        <v>44515</v>
      </c>
      <c r="T685" s="368">
        <f t="shared" si="249"/>
        <v>44515</v>
      </c>
      <c r="U685" s="368">
        <f t="shared" si="249"/>
        <v>44515</v>
      </c>
      <c r="V685" s="280"/>
      <c r="W685" s="280"/>
      <c r="X685" s="280"/>
      <c r="Y685" s="280"/>
      <c r="Z685" s="280"/>
      <c r="AA685" s="280"/>
      <c r="AB685" s="280"/>
      <c r="AC685" s="725">
        <f t="shared" si="238"/>
        <v>1046</v>
      </c>
      <c r="AD685" s="725">
        <f t="shared" si="239"/>
        <v>1046</v>
      </c>
      <c r="AE685" s="725">
        <f t="shared" si="240"/>
        <v>1046</v>
      </c>
      <c r="AF685" s="725">
        <f t="shared" si="241"/>
        <v>-43317</v>
      </c>
      <c r="AG685" s="725">
        <f t="shared" si="242"/>
        <v>-43317</v>
      </c>
      <c r="AH685" s="725">
        <f t="shared" si="243"/>
        <v>-43317</v>
      </c>
      <c r="AI685" s="725">
        <f t="shared" si="244"/>
        <v>-43317</v>
      </c>
      <c r="AJ685" s="725">
        <f t="shared" si="245"/>
        <v>1046</v>
      </c>
      <c r="AK685" s="725">
        <f t="shared" si="246"/>
        <v>1046</v>
      </c>
      <c r="AL685" s="725">
        <f t="shared" si="247"/>
        <v>1046</v>
      </c>
      <c r="AM685" s="725">
        <f t="shared" si="248"/>
        <v>1046</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599</v>
      </c>
      <c r="K686" s="280"/>
      <c r="L686" s="280"/>
      <c r="M686" s="280"/>
      <c r="N686" s="368">
        <f>DATE(YEAR(N683)+1,MONTH(N683),DAY(N683))</f>
        <v>44515</v>
      </c>
      <c r="O686" s="368">
        <f>DATE(YEAR(O683)+1,MONTH(O683),DAY(O683))</f>
        <v>44515</v>
      </c>
      <c r="P686" s="368">
        <f>DATE(YEAR(P683)+1,MONTH(P683),DAY(P683))</f>
        <v>44515</v>
      </c>
      <c r="Q686" s="368">
        <f>DATE(YEAR(Q683)+1,MONTH(Q683),DAY(Q683))</f>
        <v>44515</v>
      </c>
      <c r="R686" s="368">
        <f t="shared" si="249"/>
        <v>44515</v>
      </c>
      <c r="S686" s="368">
        <f t="shared" si="249"/>
        <v>44515</v>
      </c>
      <c r="T686" s="368">
        <f t="shared" si="249"/>
        <v>44515</v>
      </c>
      <c r="U686" s="368">
        <f t="shared" si="249"/>
        <v>44515</v>
      </c>
      <c r="V686" s="280"/>
      <c r="W686" s="280"/>
      <c r="X686" s="280"/>
      <c r="Y686" s="280"/>
      <c r="Z686" s="280"/>
      <c r="AA686" s="280"/>
      <c r="AB686" s="280"/>
      <c r="AC686" s="725">
        <f t="shared" si="238"/>
        <v>-43317</v>
      </c>
      <c r="AD686" s="725">
        <f t="shared" si="239"/>
        <v>-43317</v>
      </c>
      <c r="AE686" s="725">
        <f t="shared" si="240"/>
        <v>-43317</v>
      </c>
      <c r="AF686" s="725">
        <f t="shared" si="241"/>
        <v>1046</v>
      </c>
      <c r="AG686" s="725">
        <f t="shared" si="242"/>
        <v>1046</v>
      </c>
      <c r="AH686" s="725">
        <f t="shared" si="243"/>
        <v>1046</v>
      </c>
      <c r="AI686" s="725">
        <f t="shared" si="244"/>
        <v>1046</v>
      </c>
      <c r="AJ686" s="725">
        <f t="shared" si="245"/>
        <v>1046</v>
      </c>
      <c r="AK686" s="725">
        <f t="shared" si="246"/>
        <v>1046</v>
      </c>
      <c r="AL686" s="725">
        <f t="shared" si="247"/>
        <v>1046</v>
      </c>
      <c r="AM686" s="725">
        <f t="shared" si="248"/>
        <v>1046</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600</v>
      </c>
      <c r="K687" s="280"/>
      <c r="L687" s="280"/>
      <c r="M687" s="280"/>
      <c r="N687" s="280"/>
      <c r="O687" s="280"/>
      <c r="P687" s="280"/>
      <c r="Q687" s="280"/>
      <c r="R687" s="368">
        <f t="shared" si="249"/>
        <v>44515</v>
      </c>
      <c r="S687" s="368">
        <f t="shared" si="249"/>
        <v>44515</v>
      </c>
      <c r="T687" s="368">
        <f t="shared" si="249"/>
        <v>44515</v>
      </c>
      <c r="U687" s="368">
        <f t="shared" si="249"/>
        <v>44515</v>
      </c>
      <c r="V687" s="280"/>
      <c r="W687" s="280"/>
      <c r="X687" s="280"/>
      <c r="Y687" s="280"/>
      <c r="Z687" s="280"/>
      <c r="AA687" s="280"/>
      <c r="AB687" s="280"/>
      <c r="AC687" s="725">
        <f t="shared" si="238"/>
        <v>-43317</v>
      </c>
      <c r="AD687" s="725">
        <f t="shared" si="239"/>
        <v>-43317</v>
      </c>
      <c r="AE687" s="725">
        <f t="shared" si="240"/>
        <v>-43317</v>
      </c>
      <c r="AF687" s="725">
        <f t="shared" si="241"/>
        <v>-43317</v>
      </c>
      <c r="AG687" s="725">
        <f t="shared" si="242"/>
        <v>-43317</v>
      </c>
      <c r="AH687" s="725">
        <f t="shared" si="243"/>
        <v>-43317</v>
      </c>
      <c r="AI687" s="725">
        <f t="shared" si="244"/>
        <v>-43317</v>
      </c>
      <c r="AJ687" s="725">
        <f t="shared" si="245"/>
        <v>1046</v>
      </c>
      <c r="AK687" s="725">
        <f t="shared" si="246"/>
        <v>1046</v>
      </c>
      <c r="AL687" s="725">
        <f t="shared" si="247"/>
        <v>1046</v>
      </c>
      <c r="AM687" s="725">
        <f t="shared" si="248"/>
        <v>1046</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3</v>
      </c>
      <c r="J688" s="296" t="s">
        <v>609</v>
      </c>
      <c r="K688" s="368">
        <f>DATE(YEAR(K685)+1,MONTH(K685),DAY(K685))</f>
        <v>44880</v>
      </c>
      <c r="L688" s="368">
        <f>DATE(YEAR(L685)+1,MONTH(L685),DAY(L685))</f>
        <v>44880</v>
      </c>
      <c r="M688" s="368">
        <f>DATE(YEAR(M685)+1,MONTH(M685),DAY(M685))</f>
        <v>44880</v>
      </c>
      <c r="N688" s="280"/>
      <c r="O688" s="280"/>
      <c r="P688" s="280"/>
      <c r="Q688" s="280"/>
      <c r="R688" s="368">
        <f t="shared" si="249"/>
        <v>44880</v>
      </c>
      <c r="S688" s="368">
        <f t="shared" si="249"/>
        <v>44880</v>
      </c>
      <c r="T688" s="368">
        <f t="shared" si="249"/>
        <v>44880</v>
      </c>
      <c r="U688" s="368">
        <f t="shared" si="249"/>
        <v>44880</v>
      </c>
      <c r="V688" s="280"/>
      <c r="W688" s="280"/>
      <c r="X688" s="280"/>
      <c r="Y688" s="280"/>
      <c r="Z688" s="280"/>
      <c r="AA688" s="280"/>
      <c r="AB688" s="280"/>
      <c r="AC688" s="725">
        <f t="shared" si="238"/>
        <v>1410</v>
      </c>
      <c r="AD688" s="725">
        <f t="shared" si="239"/>
        <v>1410</v>
      </c>
      <c r="AE688" s="725">
        <f t="shared" si="240"/>
        <v>1410</v>
      </c>
      <c r="AF688" s="725">
        <f t="shared" si="241"/>
        <v>-43317</v>
      </c>
      <c r="AG688" s="725">
        <f t="shared" si="242"/>
        <v>-43317</v>
      </c>
      <c r="AH688" s="725">
        <f t="shared" si="243"/>
        <v>-43317</v>
      </c>
      <c r="AI688" s="725">
        <f t="shared" si="244"/>
        <v>-43317</v>
      </c>
      <c r="AJ688" s="725">
        <f t="shared" si="245"/>
        <v>1410</v>
      </c>
      <c r="AK688" s="725">
        <f t="shared" si="246"/>
        <v>1410</v>
      </c>
      <c r="AL688" s="725">
        <f t="shared" si="247"/>
        <v>1410</v>
      </c>
      <c r="AM688" s="725">
        <f t="shared" si="248"/>
        <v>1410</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599</v>
      </c>
      <c r="K689" s="280"/>
      <c r="L689" s="280"/>
      <c r="M689" s="280"/>
      <c r="N689" s="368">
        <f>DATE(YEAR(N686)+1,MONTH(N686),DAY(N686))</f>
        <v>44880</v>
      </c>
      <c r="O689" s="368">
        <f>DATE(YEAR(O686)+1,MONTH(O686),DAY(O686))</f>
        <v>44880</v>
      </c>
      <c r="P689" s="368">
        <f>DATE(YEAR(P686)+1,MONTH(P686),DAY(P686))</f>
        <v>44880</v>
      </c>
      <c r="Q689" s="368">
        <f>DATE(YEAR(Q686)+1,MONTH(Q686),DAY(Q686))</f>
        <v>44880</v>
      </c>
      <c r="R689" s="368">
        <f t="shared" si="249"/>
        <v>44880</v>
      </c>
      <c r="S689" s="368">
        <f t="shared" si="249"/>
        <v>44880</v>
      </c>
      <c r="T689" s="368">
        <f t="shared" si="249"/>
        <v>44880</v>
      </c>
      <c r="U689" s="368">
        <f t="shared" si="249"/>
        <v>44880</v>
      </c>
      <c r="V689" s="280"/>
      <c r="W689" s="280"/>
      <c r="X689" s="280"/>
      <c r="Y689" s="280"/>
      <c r="Z689" s="280"/>
      <c r="AA689" s="280"/>
      <c r="AB689" s="280"/>
      <c r="AC689" s="725">
        <f t="shared" si="238"/>
        <v>-43317</v>
      </c>
      <c r="AD689" s="725">
        <f t="shared" si="239"/>
        <v>-43317</v>
      </c>
      <c r="AE689" s="725">
        <f t="shared" si="240"/>
        <v>-43317</v>
      </c>
      <c r="AF689" s="725">
        <f t="shared" si="241"/>
        <v>1410</v>
      </c>
      <c r="AG689" s="725">
        <f t="shared" si="242"/>
        <v>1410</v>
      </c>
      <c r="AH689" s="725">
        <f t="shared" si="243"/>
        <v>1410</v>
      </c>
      <c r="AI689" s="725">
        <f t="shared" si="244"/>
        <v>1410</v>
      </c>
      <c r="AJ689" s="725">
        <f t="shared" si="245"/>
        <v>1410</v>
      </c>
      <c r="AK689" s="725">
        <f t="shared" si="246"/>
        <v>1410</v>
      </c>
      <c r="AL689" s="725">
        <f t="shared" si="247"/>
        <v>1410</v>
      </c>
      <c r="AM689" s="725">
        <f t="shared" si="248"/>
        <v>1410</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600</v>
      </c>
      <c r="K690" s="280"/>
      <c r="L690" s="280"/>
      <c r="M690" s="280"/>
      <c r="N690" s="280"/>
      <c r="O690" s="280"/>
      <c r="P690" s="280"/>
      <c r="Q690" s="280"/>
      <c r="R690" s="368">
        <f t="shared" si="249"/>
        <v>44880</v>
      </c>
      <c r="S690" s="368">
        <f t="shared" si="249"/>
        <v>44880</v>
      </c>
      <c r="T690" s="368">
        <f t="shared" si="249"/>
        <v>44880</v>
      </c>
      <c r="U690" s="368">
        <f t="shared" si="249"/>
        <v>44880</v>
      </c>
      <c r="V690" s="280"/>
      <c r="W690" s="280"/>
      <c r="X690" s="280"/>
      <c r="Y690" s="280"/>
      <c r="Z690" s="280"/>
      <c r="AA690" s="280"/>
      <c r="AB690" s="280"/>
      <c r="AC690" s="725">
        <f t="shared" si="238"/>
        <v>-43317</v>
      </c>
      <c r="AD690" s="725">
        <f t="shared" si="239"/>
        <v>-43317</v>
      </c>
      <c r="AE690" s="725">
        <f t="shared" si="240"/>
        <v>-43317</v>
      </c>
      <c r="AF690" s="725">
        <f t="shared" si="241"/>
        <v>-43317</v>
      </c>
      <c r="AG690" s="725">
        <f t="shared" si="242"/>
        <v>-43317</v>
      </c>
      <c r="AH690" s="725">
        <f t="shared" si="243"/>
        <v>-43317</v>
      </c>
      <c r="AI690" s="725">
        <f t="shared" si="244"/>
        <v>-43317</v>
      </c>
      <c r="AJ690" s="725">
        <f t="shared" si="245"/>
        <v>1410</v>
      </c>
      <c r="AK690" s="725">
        <f t="shared" si="246"/>
        <v>1410</v>
      </c>
      <c r="AL690" s="725">
        <f t="shared" si="247"/>
        <v>1410</v>
      </c>
      <c r="AM690" s="725">
        <f t="shared" si="248"/>
        <v>1410</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4</v>
      </c>
      <c r="J691" s="296" t="s">
        <v>609</v>
      </c>
      <c r="K691" s="368">
        <f>DATE(YEAR(K688)+1,MONTH(K688),DAY(K688))</f>
        <v>45245</v>
      </c>
      <c r="L691" s="368">
        <f>DATE(YEAR(L688)+1,MONTH(L688),DAY(L688))</f>
        <v>45245</v>
      </c>
      <c r="M691" s="368">
        <f>DATE(YEAR(M688)+1,MONTH(M688),DAY(M688))</f>
        <v>45245</v>
      </c>
      <c r="N691" s="280"/>
      <c r="O691" s="280"/>
      <c r="P691" s="280"/>
      <c r="Q691" s="280"/>
      <c r="R691" s="368">
        <f t="shared" si="249"/>
        <v>45245</v>
      </c>
      <c r="S691" s="368">
        <f t="shared" si="249"/>
        <v>45245</v>
      </c>
      <c r="T691" s="368">
        <f t="shared" si="249"/>
        <v>45245</v>
      </c>
      <c r="U691" s="368">
        <f t="shared" si="249"/>
        <v>45245</v>
      </c>
      <c r="V691" s="280"/>
      <c r="W691" s="280"/>
      <c r="X691" s="280"/>
      <c r="Y691" s="280"/>
      <c r="Z691" s="280"/>
      <c r="AA691" s="280"/>
      <c r="AB691" s="280"/>
      <c r="AC691" s="725">
        <f t="shared" si="238"/>
        <v>1774</v>
      </c>
      <c r="AD691" s="725">
        <f t="shared" si="239"/>
        <v>1774</v>
      </c>
      <c r="AE691" s="725">
        <f t="shared" si="240"/>
        <v>1774</v>
      </c>
      <c r="AF691" s="725">
        <f t="shared" si="241"/>
        <v>-43317</v>
      </c>
      <c r="AG691" s="725">
        <f t="shared" si="242"/>
        <v>-43317</v>
      </c>
      <c r="AH691" s="725">
        <f t="shared" si="243"/>
        <v>-43317</v>
      </c>
      <c r="AI691" s="725">
        <f t="shared" si="244"/>
        <v>-43317</v>
      </c>
      <c r="AJ691" s="725">
        <f t="shared" si="245"/>
        <v>1774</v>
      </c>
      <c r="AK691" s="725">
        <f t="shared" si="246"/>
        <v>1774</v>
      </c>
      <c r="AL691" s="725">
        <f t="shared" si="247"/>
        <v>1774</v>
      </c>
      <c r="AM691" s="725">
        <f t="shared" si="248"/>
        <v>1774</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599</v>
      </c>
      <c r="K692" s="280"/>
      <c r="L692" s="280"/>
      <c r="M692" s="280"/>
      <c r="N692" s="368">
        <f>DATE(YEAR(N689)+1,MONTH(N689),DAY(N689))</f>
        <v>45245</v>
      </c>
      <c r="O692" s="368">
        <f>DATE(YEAR(O689)+1,MONTH(O689),DAY(O689))</f>
        <v>45245</v>
      </c>
      <c r="P692" s="368">
        <f>DATE(YEAR(P689)+1,MONTH(P689),DAY(P689))</f>
        <v>45245</v>
      </c>
      <c r="Q692" s="368">
        <f>DATE(YEAR(Q689)+1,MONTH(Q689),DAY(Q689))</f>
        <v>45245</v>
      </c>
      <c r="R692" s="368">
        <f t="shared" si="249"/>
        <v>45245</v>
      </c>
      <c r="S692" s="368">
        <f t="shared" si="249"/>
        <v>45245</v>
      </c>
      <c r="T692" s="368">
        <f t="shared" si="249"/>
        <v>45245</v>
      </c>
      <c r="U692" s="368">
        <f t="shared" si="249"/>
        <v>45245</v>
      </c>
      <c r="V692" s="280"/>
      <c r="W692" s="280"/>
      <c r="X692" s="280"/>
      <c r="Y692" s="280"/>
      <c r="Z692" s="280"/>
      <c r="AA692" s="280"/>
      <c r="AB692" s="280"/>
      <c r="AC692" s="725">
        <f t="shared" si="238"/>
        <v>-43317</v>
      </c>
      <c r="AD692" s="725">
        <f t="shared" si="239"/>
        <v>-43317</v>
      </c>
      <c r="AE692" s="725">
        <f t="shared" si="240"/>
        <v>-43317</v>
      </c>
      <c r="AF692" s="725">
        <f t="shared" si="241"/>
        <v>1774</v>
      </c>
      <c r="AG692" s="725">
        <f t="shared" si="242"/>
        <v>1774</v>
      </c>
      <c r="AH692" s="725">
        <f t="shared" si="243"/>
        <v>1774</v>
      </c>
      <c r="AI692" s="725">
        <f t="shared" si="244"/>
        <v>1774</v>
      </c>
      <c r="AJ692" s="725">
        <f t="shared" si="245"/>
        <v>1774</v>
      </c>
      <c r="AK692" s="725">
        <f t="shared" si="246"/>
        <v>1774</v>
      </c>
      <c r="AL692" s="725">
        <f t="shared" si="247"/>
        <v>1774</v>
      </c>
      <c r="AM692" s="725">
        <f t="shared" si="248"/>
        <v>1774</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600</v>
      </c>
      <c r="K693" s="280"/>
      <c r="L693" s="280"/>
      <c r="M693" s="280"/>
      <c r="N693" s="280"/>
      <c r="O693" s="280"/>
      <c r="P693" s="280"/>
      <c r="Q693" s="280"/>
      <c r="R693" s="368">
        <f t="shared" si="249"/>
        <v>45245</v>
      </c>
      <c r="S693" s="368">
        <f t="shared" si="249"/>
        <v>45245</v>
      </c>
      <c r="T693" s="368">
        <f t="shared" si="249"/>
        <v>45245</v>
      </c>
      <c r="U693" s="368">
        <f t="shared" si="249"/>
        <v>45245</v>
      </c>
      <c r="V693" s="280"/>
      <c r="W693" s="280"/>
      <c r="X693" s="280"/>
      <c r="Y693" s="280"/>
      <c r="Z693" s="280"/>
      <c r="AA693" s="280"/>
      <c r="AB693" s="280"/>
      <c r="AC693" s="725">
        <f t="shared" si="238"/>
        <v>-43317</v>
      </c>
      <c r="AD693" s="725">
        <f t="shared" si="239"/>
        <v>-43317</v>
      </c>
      <c r="AE693" s="725">
        <f t="shared" si="240"/>
        <v>-43317</v>
      </c>
      <c r="AF693" s="725">
        <f t="shared" si="241"/>
        <v>-43317</v>
      </c>
      <c r="AG693" s="725">
        <f t="shared" si="242"/>
        <v>-43317</v>
      </c>
      <c r="AH693" s="725">
        <f t="shared" si="243"/>
        <v>-43317</v>
      </c>
      <c r="AI693" s="725">
        <f t="shared" si="244"/>
        <v>-43317</v>
      </c>
      <c r="AJ693" s="725">
        <f t="shared" si="245"/>
        <v>1774</v>
      </c>
      <c r="AK693" s="725">
        <f t="shared" si="246"/>
        <v>1774</v>
      </c>
      <c r="AL693" s="725">
        <f t="shared" si="247"/>
        <v>1774</v>
      </c>
      <c r="AM693" s="725">
        <f t="shared" si="248"/>
        <v>1774</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5</v>
      </c>
      <c r="J694" s="296" t="s">
        <v>609</v>
      </c>
      <c r="K694" s="368">
        <f>DATE(YEAR(K691)+1,MONTH(K691),DAY(K691))</f>
        <v>45611</v>
      </c>
      <c r="L694" s="368">
        <f>DATE(YEAR(L691)+1,MONTH(L691),DAY(L691))</f>
        <v>45611</v>
      </c>
      <c r="M694" s="368">
        <f>DATE(YEAR(M691)+1,MONTH(M691),DAY(M691))</f>
        <v>45611</v>
      </c>
      <c r="N694" s="280"/>
      <c r="O694" s="280"/>
      <c r="P694" s="280"/>
      <c r="Q694" s="280"/>
      <c r="R694" s="368">
        <f t="shared" si="249"/>
        <v>45611</v>
      </c>
      <c r="S694" s="368">
        <f t="shared" si="249"/>
        <v>45611</v>
      </c>
      <c r="T694" s="368">
        <f t="shared" si="249"/>
        <v>45611</v>
      </c>
      <c r="U694" s="368">
        <f t="shared" si="249"/>
        <v>45611</v>
      </c>
      <c r="V694" s="280"/>
      <c r="W694" s="280"/>
      <c r="X694" s="280"/>
      <c r="Y694" s="280"/>
      <c r="Z694" s="280"/>
      <c r="AA694" s="280"/>
      <c r="AB694" s="280"/>
      <c r="AC694" s="725">
        <f t="shared" si="238"/>
        <v>2139</v>
      </c>
      <c r="AD694" s="725">
        <f t="shared" si="239"/>
        <v>2139</v>
      </c>
      <c r="AE694" s="725">
        <f t="shared" si="240"/>
        <v>2139</v>
      </c>
      <c r="AF694" s="725">
        <f t="shared" si="241"/>
        <v>-43317</v>
      </c>
      <c r="AG694" s="725">
        <f t="shared" si="242"/>
        <v>-43317</v>
      </c>
      <c r="AH694" s="725">
        <f t="shared" si="243"/>
        <v>-43317</v>
      </c>
      <c r="AI694" s="725">
        <f t="shared" si="244"/>
        <v>-43317</v>
      </c>
      <c r="AJ694" s="725">
        <f t="shared" si="245"/>
        <v>2139</v>
      </c>
      <c r="AK694" s="725">
        <f t="shared" si="246"/>
        <v>2139</v>
      </c>
      <c r="AL694" s="725">
        <f t="shared" si="247"/>
        <v>2139</v>
      </c>
      <c r="AM694" s="725">
        <f t="shared" si="248"/>
        <v>2139</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599</v>
      </c>
      <c r="K695" s="280"/>
      <c r="L695" s="280"/>
      <c r="M695" s="280"/>
      <c r="N695" s="368">
        <f>DATE(YEAR(N692)+1,MONTH(N692),DAY(N692))</f>
        <v>45611</v>
      </c>
      <c r="O695" s="368">
        <f>DATE(YEAR(O692)+1,MONTH(O692),DAY(O692))</f>
        <v>45611</v>
      </c>
      <c r="P695" s="368">
        <f>DATE(YEAR(P692)+1,MONTH(P692),DAY(P692))</f>
        <v>45611</v>
      </c>
      <c r="Q695" s="368">
        <f>DATE(YEAR(Q692)+1,MONTH(Q692),DAY(Q692))</f>
        <v>45611</v>
      </c>
      <c r="R695" s="368">
        <f t="shared" si="249"/>
        <v>45611</v>
      </c>
      <c r="S695" s="368">
        <f t="shared" si="249"/>
        <v>45611</v>
      </c>
      <c r="T695" s="368">
        <f t="shared" si="249"/>
        <v>45611</v>
      </c>
      <c r="U695" s="368">
        <f t="shared" si="249"/>
        <v>45611</v>
      </c>
      <c r="V695" s="280"/>
      <c r="W695" s="280"/>
      <c r="X695" s="280"/>
      <c r="Y695" s="280"/>
      <c r="Z695" s="280"/>
      <c r="AA695" s="280"/>
      <c r="AB695" s="280"/>
      <c r="AC695" s="725">
        <f t="shared" si="238"/>
        <v>-43317</v>
      </c>
      <c r="AD695" s="725">
        <f t="shared" si="239"/>
        <v>-43317</v>
      </c>
      <c r="AE695" s="725">
        <f t="shared" si="240"/>
        <v>-43317</v>
      </c>
      <c r="AF695" s="725">
        <f t="shared" si="241"/>
        <v>2139</v>
      </c>
      <c r="AG695" s="725">
        <f t="shared" si="242"/>
        <v>2139</v>
      </c>
      <c r="AH695" s="725">
        <f t="shared" si="243"/>
        <v>2139</v>
      </c>
      <c r="AI695" s="725">
        <f t="shared" si="244"/>
        <v>2139</v>
      </c>
      <c r="AJ695" s="725">
        <f t="shared" si="245"/>
        <v>2139</v>
      </c>
      <c r="AK695" s="725">
        <f t="shared" si="246"/>
        <v>2139</v>
      </c>
      <c r="AL695" s="725">
        <f t="shared" si="247"/>
        <v>2139</v>
      </c>
      <c r="AM695" s="725">
        <f t="shared" si="248"/>
        <v>2139</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600</v>
      </c>
      <c r="K696" s="280"/>
      <c r="L696" s="280"/>
      <c r="M696" s="280"/>
      <c r="N696" s="280"/>
      <c r="O696" s="280"/>
      <c r="P696" s="280"/>
      <c r="Q696" s="280"/>
      <c r="R696" s="368">
        <f t="shared" si="249"/>
        <v>45611</v>
      </c>
      <c r="S696" s="368">
        <f t="shared" si="249"/>
        <v>45611</v>
      </c>
      <c r="T696" s="368">
        <f t="shared" si="249"/>
        <v>45611</v>
      </c>
      <c r="U696" s="368">
        <f t="shared" si="249"/>
        <v>45611</v>
      </c>
      <c r="V696" s="280"/>
      <c r="W696" s="280"/>
      <c r="X696" s="280"/>
      <c r="Y696" s="280"/>
      <c r="Z696" s="280"/>
      <c r="AA696" s="280"/>
      <c r="AB696" s="280"/>
      <c r="AC696" s="725">
        <f t="shared" si="238"/>
        <v>-43317</v>
      </c>
      <c r="AD696" s="725">
        <f t="shared" si="239"/>
        <v>-43317</v>
      </c>
      <c r="AE696" s="725">
        <f t="shared" si="240"/>
        <v>-43317</v>
      </c>
      <c r="AF696" s="725">
        <f t="shared" si="241"/>
        <v>-43317</v>
      </c>
      <c r="AG696" s="725">
        <f t="shared" si="242"/>
        <v>-43317</v>
      </c>
      <c r="AH696" s="725">
        <f t="shared" si="243"/>
        <v>-43317</v>
      </c>
      <c r="AI696" s="725">
        <f t="shared" si="244"/>
        <v>-43317</v>
      </c>
      <c r="AJ696" s="725">
        <f t="shared" si="245"/>
        <v>2139</v>
      </c>
      <c r="AK696" s="725">
        <f t="shared" si="246"/>
        <v>2139</v>
      </c>
      <c r="AL696" s="725">
        <f t="shared" si="247"/>
        <v>2139</v>
      </c>
      <c r="AM696" s="725">
        <f t="shared" si="248"/>
        <v>2139</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6</v>
      </c>
      <c r="J697" s="296" t="s">
        <v>609</v>
      </c>
      <c r="K697" s="368">
        <f>DATE(YEAR(K694)+1,MONTH(K694),DAY(K694))</f>
        <v>45976</v>
      </c>
      <c r="L697" s="368">
        <f>DATE(YEAR(L694)+1,MONTH(L694),DAY(L694))</f>
        <v>45976</v>
      </c>
      <c r="M697" s="368">
        <f>DATE(YEAR(M694)+1,MONTH(M694),DAY(M694))</f>
        <v>45976</v>
      </c>
      <c r="N697" s="280"/>
      <c r="O697" s="280"/>
      <c r="P697" s="280"/>
      <c r="Q697" s="280"/>
      <c r="R697" s="368">
        <f t="shared" si="249"/>
        <v>45976</v>
      </c>
      <c r="S697" s="368">
        <f t="shared" si="249"/>
        <v>45976</v>
      </c>
      <c r="T697" s="368">
        <f t="shared" si="249"/>
        <v>45976</v>
      </c>
      <c r="U697" s="368">
        <f t="shared" si="249"/>
        <v>45976</v>
      </c>
      <c r="V697" s="280"/>
      <c r="W697" s="280"/>
      <c r="X697" s="280"/>
      <c r="Y697" s="280"/>
      <c r="Z697" s="280"/>
      <c r="AA697" s="280"/>
      <c r="AB697" s="280"/>
      <c r="AC697" s="725">
        <f t="shared" si="238"/>
        <v>2502</v>
      </c>
      <c r="AD697" s="725">
        <f t="shared" si="239"/>
        <v>2502</v>
      </c>
      <c r="AE697" s="725">
        <f t="shared" si="240"/>
        <v>2502</v>
      </c>
      <c r="AF697" s="725">
        <f t="shared" si="241"/>
        <v>-43317</v>
      </c>
      <c r="AG697" s="725">
        <f t="shared" si="242"/>
        <v>-43317</v>
      </c>
      <c r="AH697" s="725">
        <f t="shared" si="243"/>
        <v>-43317</v>
      </c>
      <c r="AI697" s="725">
        <f t="shared" si="244"/>
        <v>-43317</v>
      </c>
      <c r="AJ697" s="725">
        <f t="shared" si="245"/>
        <v>2502</v>
      </c>
      <c r="AK697" s="725">
        <f t="shared" si="246"/>
        <v>2502</v>
      </c>
      <c r="AL697" s="725">
        <f t="shared" si="247"/>
        <v>2502</v>
      </c>
      <c r="AM697" s="725">
        <f t="shared" si="248"/>
        <v>2502</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599</v>
      </c>
      <c r="K698" s="280"/>
      <c r="L698" s="280"/>
      <c r="M698" s="280"/>
      <c r="N698" s="368">
        <f>DATE(YEAR(N695)+1,MONTH(N695),DAY(N695))</f>
        <v>45976</v>
      </c>
      <c r="O698" s="368">
        <f>DATE(YEAR(O695)+1,MONTH(O695),DAY(O695))</f>
        <v>45976</v>
      </c>
      <c r="P698" s="368">
        <f>DATE(YEAR(P695)+1,MONTH(P695),DAY(P695))</f>
        <v>45976</v>
      </c>
      <c r="Q698" s="368">
        <f>DATE(YEAR(Q695)+1,MONTH(Q695),DAY(Q695))</f>
        <v>45976</v>
      </c>
      <c r="R698" s="368">
        <f t="shared" si="249"/>
        <v>45976</v>
      </c>
      <c r="S698" s="368">
        <f t="shared" si="249"/>
        <v>45976</v>
      </c>
      <c r="T698" s="368">
        <f t="shared" si="249"/>
        <v>45976</v>
      </c>
      <c r="U698" s="368">
        <f t="shared" si="249"/>
        <v>45976</v>
      </c>
      <c r="V698" s="280"/>
      <c r="W698" s="280"/>
      <c r="X698" s="280"/>
      <c r="Y698" s="280"/>
      <c r="Z698" s="280"/>
      <c r="AA698" s="280"/>
      <c r="AB698" s="280"/>
      <c r="AC698" s="725">
        <f t="shared" si="238"/>
        <v>-43317</v>
      </c>
      <c r="AD698" s="725">
        <f t="shared" si="239"/>
        <v>-43317</v>
      </c>
      <c r="AE698" s="725">
        <f t="shared" si="240"/>
        <v>-43317</v>
      </c>
      <c r="AF698" s="725">
        <f t="shared" si="241"/>
        <v>2502</v>
      </c>
      <c r="AG698" s="725">
        <f t="shared" si="242"/>
        <v>2502</v>
      </c>
      <c r="AH698" s="725">
        <f t="shared" si="243"/>
        <v>2502</v>
      </c>
      <c r="AI698" s="725">
        <f t="shared" si="244"/>
        <v>2502</v>
      </c>
      <c r="AJ698" s="725">
        <f t="shared" si="245"/>
        <v>2502</v>
      </c>
      <c r="AK698" s="725">
        <f t="shared" si="246"/>
        <v>2502</v>
      </c>
      <c r="AL698" s="725">
        <f t="shared" si="247"/>
        <v>2502</v>
      </c>
      <c r="AM698" s="725">
        <f t="shared" si="248"/>
        <v>2502</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600</v>
      </c>
      <c r="K699" s="280"/>
      <c r="L699" s="280"/>
      <c r="M699" s="280"/>
      <c r="N699" s="280"/>
      <c r="O699" s="280"/>
      <c r="P699" s="280"/>
      <c r="Q699" s="280"/>
      <c r="R699" s="368">
        <f t="shared" si="249"/>
        <v>45976</v>
      </c>
      <c r="S699" s="368">
        <f t="shared" si="249"/>
        <v>45976</v>
      </c>
      <c r="T699" s="368">
        <f t="shared" si="249"/>
        <v>45976</v>
      </c>
      <c r="U699" s="368">
        <f t="shared" si="249"/>
        <v>45976</v>
      </c>
      <c r="V699" s="280"/>
      <c r="W699" s="280"/>
      <c r="X699" s="280"/>
      <c r="Y699" s="280"/>
      <c r="Z699" s="280"/>
      <c r="AA699" s="280"/>
      <c r="AB699" s="280"/>
      <c r="AC699" s="725">
        <f t="shared" si="238"/>
        <v>-43317</v>
      </c>
      <c r="AD699" s="725">
        <f t="shared" si="239"/>
        <v>-43317</v>
      </c>
      <c r="AE699" s="725">
        <f t="shared" si="240"/>
        <v>-43317</v>
      </c>
      <c r="AF699" s="725">
        <f t="shared" si="241"/>
        <v>-43317</v>
      </c>
      <c r="AG699" s="725">
        <f t="shared" si="242"/>
        <v>-43317</v>
      </c>
      <c r="AH699" s="725">
        <f t="shared" si="243"/>
        <v>-43317</v>
      </c>
      <c r="AI699" s="725">
        <f t="shared" si="244"/>
        <v>-43317</v>
      </c>
      <c r="AJ699" s="725">
        <f t="shared" si="245"/>
        <v>2502</v>
      </c>
      <c r="AK699" s="725">
        <f t="shared" si="246"/>
        <v>2502</v>
      </c>
      <c r="AL699" s="725">
        <f t="shared" si="247"/>
        <v>2502</v>
      </c>
      <c r="AM699" s="725">
        <f t="shared" si="248"/>
        <v>2502</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80"/>
      <c r="I700" s="296">
        <v>7</v>
      </c>
      <c r="J700" s="296" t="s">
        <v>609</v>
      </c>
      <c r="K700" s="368">
        <f>DATE(YEAR(K697)+1,MONTH(K697),DAY(K697))</f>
        <v>46341</v>
      </c>
      <c r="L700" s="368">
        <f>DATE(YEAR(L697)+1,MONTH(L697),DAY(L697))</f>
        <v>46341</v>
      </c>
      <c r="M700" s="368">
        <f>DATE(YEAR(M697)+1,MONTH(M697),DAY(M697))</f>
        <v>46341</v>
      </c>
      <c r="N700" s="280"/>
      <c r="O700" s="280"/>
      <c r="P700" s="280"/>
      <c r="Q700" s="280"/>
      <c r="R700" s="368">
        <f t="shared" si="249"/>
        <v>46341</v>
      </c>
      <c r="S700" s="368">
        <f t="shared" si="249"/>
        <v>46341</v>
      </c>
      <c r="T700" s="368">
        <f t="shared" si="249"/>
        <v>46341</v>
      </c>
      <c r="U700" s="368">
        <f t="shared" si="249"/>
        <v>46341</v>
      </c>
      <c r="V700" s="280"/>
      <c r="W700" s="280"/>
      <c r="X700" s="280"/>
      <c r="Y700" s="280"/>
      <c r="Z700" s="280"/>
      <c r="AA700" s="280"/>
      <c r="AB700" s="280"/>
      <c r="AC700" s="725">
        <f t="shared" si="238"/>
        <v>2866</v>
      </c>
      <c r="AD700" s="725">
        <f t="shared" si="239"/>
        <v>2866</v>
      </c>
      <c r="AE700" s="725">
        <f t="shared" si="240"/>
        <v>2866</v>
      </c>
      <c r="AF700" s="725">
        <f t="shared" si="241"/>
        <v>-43317</v>
      </c>
      <c r="AG700" s="725">
        <f t="shared" si="242"/>
        <v>-43317</v>
      </c>
      <c r="AH700" s="725">
        <f t="shared" si="243"/>
        <v>-43317</v>
      </c>
      <c r="AI700" s="725">
        <f t="shared" si="244"/>
        <v>-43317</v>
      </c>
      <c r="AJ700" s="725">
        <f t="shared" si="245"/>
        <v>2866</v>
      </c>
      <c r="AK700" s="725">
        <f t="shared" si="246"/>
        <v>2866</v>
      </c>
      <c r="AL700" s="725">
        <f t="shared" si="247"/>
        <v>2866</v>
      </c>
      <c r="AM700" s="725">
        <f t="shared" si="248"/>
        <v>2866</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80"/>
      <c r="I701" s="296"/>
      <c r="J701" s="296" t="s">
        <v>599</v>
      </c>
      <c r="K701" s="280"/>
      <c r="L701" s="280"/>
      <c r="M701" s="280"/>
      <c r="N701" s="368">
        <f>DATE(YEAR(N698)+1,MONTH(N698),DAY(N698))</f>
        <v>46341</v>
      </c>
      <c r="O701" s="368">
        <f>DATE(YEAR(O698)+1,MONTH(O698),DAY(O698))</f>
        <v>46341</v>
      </c>
      <c r="P701" s="368">
        <f>DATE(YEAR(P698)+1,MONTH(P698),DAY(P698))</f>
        <v>46341</v>
      </c>
      <c r="Q701" s="368">
        <f>DATE(YEAR(Q698)+1,MONTH(Q698),DAY(Q698))</f>
        <v>46341</v>
      </c>
      <c r="R701" s="368">
        <f t="shared" si="249"/>
        <v>46341</v>
      </c>
      <c r="S701" s="368">
        <f t="shared" si="249"/>
        <v>46341</v>
      </c>
      <c r="T701" s="368">
        <f t="shared" si="249"/>
        <v>46341</v>
      </c>
      <c r="U701" s="368">
        <f t="shared" si="249"/>
        <v>46341</v>
      </c>
      <c r="V701" s="280"/>
      <c r="W701" s="280"/>
      <c r="X701" s="280"/>
      <c r="Y701" s="280"/>
      <c r="Z701" s="280"/>
      <c r="AA701" s="280"/>
      <c r="AB701" s="280"/>
      <c r="AC701" s="725">
        <f t="shared" si="238"/>
        <v>-43317</v>
      </c>
      <c r="AD701" s="725">
        <f t="shared" si="239"/>
        <v>-43317</v>
      </c>
      <c r="AE701" s="725">
        <f t="shared" si="240"/>
        <v>-43317</v>
      </c>
      <c r="AF701" s="725">
        <f t="shared" si="241"/>
        <v>2866</v>
      </c>
      <c r="AG701" s="725">
        <f t="shared" si="242"/>
        <v>2866</v>
      </c>
      <c r="AH701" s="725">
        <f t="shared" si="243"/>
        <v>2866</v>
      </c>
      <c r="AI701" s="725">
        <f t="shared" si="244"/>
        <v>2866</v>
      </c>
      <c r="AJ701" s="725">
        <f t="shared" si="245"/>
        <v>2866</v>
      </c>
      <c r="AK701" s="725">
        <f t="shared" si="246"/>
        <v>2866</v>
      </c>
      <c r="AL701" s="725">
        <f t="shared" si="247"/>
        <v>2866</v>
      </c>
      <c r="AM701" s="725">
        <f t="shared" si="248"/>
        <v>2866</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80"/>
      <c r="I702" s="296"/>
      <c r="J702" s="296" t="s">
        <v>600</v>
      </c>
      <c r="K702" s="280"/>
      <c r="L702" s="280"/>
      <c r="M702" s="280"/>
      <c r="N702" s="280"/>
      <c r="O702" s="280"/>
      <c r="P702" s="280"/>
      <c r="Q702" s="280"/>
      <c r="R702" s="368">
        <f t="shared" si="249"/>
        <v>46341</v>
      </c>
      <c r="S702" s="368">
        <f t="shared" si="249"/>
        <v>46341</v>
      </c>
      <c r="T702" s="368">
        <f t="shared" si="249"/>
        <v>46341</v>
      </c>
      <c r="U702" s="368">
        <f t="shared" si="249"/>
        <v>46341</v>
      </c>
      <c r="V702" s="280"/>
      <c r="W702" s="280"/>
      <c r="X702" s="280"/>
      <c r="Y702" s="280"/>
      <c r="Z702" s="280"/>
      <c r="AA702" s="280"/>
      <c r="AB702" s="280"/>
      <c r="AC702" s="725">
        <f t="shared" si="238"/>
        <v>-43317</v>
      </c>
      <c r="AD702" s="725">
        <f t="shared" si="239"/>
        <v>-43317</v>
      </c>
      <c r="AE702" s="725">
        <f t="shared" si="240"/>
        <v>-43317</v>
      </c>
      <c r="AF702" s="725">
        <f t="shared" si="241"/>
        <v>-43317</v>
      </c>
      <c r="AG702" s="725">
        <f t="shared" si="242"/>
        <v>-43317</v>
      </c>
      <c r="AH702" s="725">
        <f t="shared" si="243"/>
        <v>-43317</v>
      </c>
      <c r="AI702" s="725">
        <f t="shared" si="244"/>
        <v>-43317</v>
      </c>
      <c r="AJ702" s="725">
        <f t="shared" si="245"/>
        <v>2866</v>
      </c>
      <c r="AK702" s="725">
        <f t="shared" si="246"/>
        <v>2866</v>
      </c>
      <c r="AL702" s="725">
        <f t="shared" si="247"/>
        <v>2866</v>
      </c>
      <c r="AM702" s="725">
        <f t="shared" si="248"/>
        <v>2866</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96" t="str">
        <f>H$252</f>
        <v>Win</v>
      </c>
      <c r="I703" s="296">
        <v>0</v>
      </c>
      <c r="J703" s="296" t="s">
        <v>609</v>
      </c>
      <c r="K703" s="403">
        <v>43814</v>
      </c>
      <c r="L703" s="403">
        <v>43814</v>
      </c>
      <c r="M703" s="403">
        <v>43814</v>
      </c>
      <c r="N703" s="280"/>
      <c r="O703" s="280"/>
      <c r="P703" s="280"/>
      <c r="Q703" s="280"/>
      <c r="R703" s="403">
        <v>43814</v>
      </c>
      <c r="S703" s="403">
        <v>43814</v>
      </c>
      <c r="T703" s="403">
        <v>43814</v>
      </c>
      <c r="U703" s="403">
        <v>43814</v>
      </c>
      <c r="V703" s="280"/>
      <c r="W703" s="280"/>
      <c r="X703" s="280" t="b">
        <f t="shared" ref="X703:AA705" si="251">R703&lt;(MAX(R$273:R$280)+MAX($I$354*R$354,$I$355*R$355,$I$356*R$356))</f>
        <v>0</v>
      </c>
      <c r="Y703" s="280" t="b">
        <f t="shared" si="251"/>
        <v>0</v>
      </c>
      <c r="Z703" s="280" t="b">
        <f t="shared" si="251"/>
        <v>0</v>
      </c>
      <c r="AA703" s="280" t="b">
        <f t="shared" si="251"/>
        <v>0</v>
      </c>
      <c r="AB703" s="280"/>
      <c r="AC703" s="725">
        <f t="shared" si="238"/>
        <v>348</v>
      </c>
      <c r="AD703" s="725">
        <f t="shared" si="239"/>
        <v>348</v>
      </c>
      <c r="AE703" s="725">
        <f t="shared" si="240"/>
        <v>348</v>
      </c>
      <c r="AF703" s="725">
        <f t="shared" si="241"/>
        <v>-43317</v>
      </c>
      <c r="AG703" s="725">
        <f t="shared" si="242"/>
        <v>-43317</v>
      </c>
      <c r="AH703" s="725">
        <f t="shared" si="243"/>
        <v>-43317</v>
      </c>
      <c r="AI703" s="725">
        <f t="shared" si="244"/>
        <v>-43317</v>
      </c>
      <c r="AJ703" s="725">
        <f t="shared" si="245"/>
        <v>348</v>
      </c>
      <c r="AK703" s="725">
        <f t="shared" si="246"/>
        <v>348</v>
      </c>
      <c r="AL703" s="725">
        <f t="shared" si="247"/>
        <v>348</v>
      </c>
      <c r="AM703" s="725">
        <f t="shared" si="248"/>
        <v>348</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96"/>
      <c r="I704" s="296"/>
      <c r="J704" s="296" t="s">
        <v>599</v>
      </c>
      <c r="K704" s="280"/>
      <c r="L704" s="280"/>
      <c r="M704" s="280"/>
      <c r="N704" s="403">
        <v>43814</v>
      </c>
      <c r="O704" s="403">
        <v>43814</v>
      </c>
      <c r="P704" s="403">
        <v>43814</v>
      </c>
      <c r="Q704" s="403">
        <v>43814</v>
      </c>
      <c r="R704" s="403">
        <v>43814</v>
      </c>
      <c r="S704" s="403">
        <v>43814</v>
      </c>
      <c r="T704" s="403">
        <v>43814</v>
      </c>
      <c r="U704" s="403">
        <v>43814</v>
      </c>
      <c r="V704" s="280"/>
      <c r="W704" s="280"/>
      <c r="X704" s="280" t="b">
        <f t="shared" si="251"/>
        <v>0</v>
      </c>
      <c r="Y704" s="280" t="b">
        <f t="shared" si="251"/>
        <v>0</v>
      </c>
      <c r="Z704" s="280" t="b">
        <f t="shared" si="251"/>
        <v>0</v>
      </c>
      <c r="AA704" s="280" t="b">
        <f t="shared" si="251"/>
        <v>0</v>
      </c>
      <c r="AB704" s="280"/>
      <c r="AC704" s="725">
        <f t="shared" si="238"/>
        <v>-43317</v>
      </c>
      <c r="AD704" s="725">
        <f t="shared" si="239"/>
        <v>-43317</v>
      </c>
      <c r="AE704" s="725">
        <f t="shared" si="240"/>
        <v>-43317</v>
      </c>
      <c r="AF704" s="725">
        <f t="shared" si="241"/>
        <v>348</v>
      </c>
      <c r="AG704" s="725">
        <f t="shared" si="242"/>
        <v>348</v>
      </c>
      <c r="AH704" s="725">
        <f t="shared" si="243"/>
        <v>348</v>
      </c>
      <c r="AI704" s="725">
        <f t="shared" si="244"/>
        <v>348</v>
      </c>
      <c r="AJ704" s="725">
        <f t="shared" si="245"/>
        <v>348</v>
      </c>
      <c r="AK704" s="725">
        <f t="shared" si="246"/>
        <v>348</v>
      </c>
      <c r="AL704" s="725">
        <f t="shared" si="247"/>
        <v>348</v>
      </c>
      <c r="AM704" s="725">
        <f t="shared" si="248"/>
        <v>348</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96"/>
      <c r="I705" s="296"/>
      <c r="J705" s="296" t="s">
        <v>600</v>
      </c>
      <c r="K705" s="280"/>
      <c r="L705" s="280"/>
      <c r="M705" s="280"/>
      <c r="N705" s="280"/>
      <c r="O705" s="280"/>
      <c r="P705" s="280"/>
      <c r="Q705" s="280"/>
      <c r="R705" s="403">
        <v>43814</v>
      </c>
      <c r="S705" s="403">
        <v>43814</v>
      </c>
      <c r="T705" s="403">
        <v>43814</v>
      </c>
      <c r="U705" s="403">
        <v>43814</v>
      </c>
      <c r="V705" s="280"/>
      <c r="W705" s="280"/>
      <c r="X705" s="280" t="b">
        <f t="shared" si="251"/>
        <v>0</v>
      </c>
      <c r="Y705" s="280" t="b">
        <f t="shared" si="251"/>
        <v>0</v>
      </c>
      <c r="Z705" s="280" t="b">
        <f t="shared" si="251"/>
        <v>0</v>
      </c>
      <c r="AA705" s="280" t="b">
        <f t="shared" si="251"/>
        <v>0</v>
      </c>
      <c r="AB705" s="280"/>
      <c r="AC705" s="725">
        <f t="shared" si="238"/>
        <v>-43317</v>
      </c>
      <c r="AD705" s="725">
        <f t="shared" si="239"/>
        <v>-43317</v>
      </c>
      <c r="AE705" s="725">
        <f t="shared" si="240"/>
        <v>-43317</v>
      </c>
      <c r="AF705" s="725">
        <f t="shared" si="241"/>
        <v>-43317</v>
      </c>
      <c r="AG705" s="725">
        <f t="shared" si="242"/>
        <v>-43317</v>
      </c>
      <c r="AH705" s="725">
        <f t="shared" si="243"/>
        <v>-43317</v>
      </c>
      <c r="AI705" s="725">
        <f t="shared" si="244"/>
        <v>-43317</v>
      </c>
      <c r="AJ705" s="725">
        <f t="shared" si="245"/>
        <v>348</v>
      </c>
      <c r="AK705" s="725">
        <f t="shared" si="246"/>
        <v>348</v>
      </c>
      <c r="AL705" s="725">
        <f t="shared" si="247"/>
        <v>348</v>
      </c>
      <c r="AM705" s="725">
        <f t="shared" si="248"/>
        <v>348</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1</v>
      </c>
      <c r="J706" s="296" t="s">
        <v>609</v>
      </c>
      <c r="K706" s="368">
        <f>DATE(YEAR(K703)+1,MONTH(K703),DAY(K703))</f>
        <v>44180</v>
      </c>
      <c r="L706" s="368">
        <f>DATE(YEAR(L703)+1,MONTH(L703),DAY(L703))</f>
        <v>44180</v>
      </c>
      <c r="M706" s="368">
        <f>DATE(YEAR(M703)+1,MONTH(M703),DAY(M703))</f>
        <v>44180</v>
      </c>
      <c r="N706" s="280"/>
      <c r="O706" s="280"/>
      <c r="P706" s="280"/>
      <c r="Q706" s="280"/>
      <c r="R706" s="368">
        <f t="shared" ref="R706:U706" si="252">DATE(YEAR(R703)+1,MONTH(R703),DAY(R703))</f>
        <v>44180</v>
      </c>
      <c r="S706" s="368">
        <f t="shared" si="252"/>
        <v>44180</v>
      </c>
      <c r="T706" s="368">
        <f t="shared" si="252"/>
        <v>44180</v>
      </c>
      <c r="U706" s="368">
        <f t="shared" si="252"/>
        <v>44180</v>
      </c>
      <c r="V706" s="280"/>
      <c r="W706" s="280"/>
      <c r="X706" s="280"/>
      <c r="Y706" s="280"/>
      <c r="Z706" s="280"/>
      <c r="AA706" s="280"/>
      <c r="AB706" s="280"/>
      <c r="AC706" s="725">
        <f t="shared" si="238"/>
        <v>713</v>
      </c>
      <c r="AD706" s="725">
        <f t="shared" si="239"/>
        <v>713</v>
      </c>
      <c r="AE706" s="725">
        <f t="shared" si="240"/>
        <v>713</v>
      </c>
      <c r="AF706" s="725">
        <f t="shared" si="241"/>
        <v>-43317</v>
      </c>
      <c r="AG706" s="725">
        <f t="shared" si="242"/>
        <v>-43317</v>
      </c>
      <c r="AH706" s="725">
        <f t="shared" si="243"/>
        <v>-43317</v>
      </c>
      <c r="AI706" s="725">
        <f t="shared" si="244"/>
        <v>-43317</v>
      </c>
      <c r="AJ706" s="725">
        <f t="shared" si="245"/>
        <v>713</v>
      </c>
      <c r="AK706" s="725">
        <f t="shared" si="246"/>
        <v>713</v>
      </c>
      <c r="AL706" s="725">
        <f t="shared" si="247"/>
        <v>713</v>
      </c>
      <c r="AM706" s="725">
        <f t="shared" si="248"/>
        <v>713</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599</v>
      </c>
      <c r="K707" s="280"/>
      <c r="L707" s="280"/>
      <c r="M707" s="280"/>
      <c r="N707" s="368">
        <f>DATE(YEAR(N704)+1,MONTH(N704),DAY(N704))</f>
        <v>44180</v>
      </c>
      <c r="O707" s="368">
        <f>DATE(YEAR(O704)+1,MONTH(O704),DAY(O704))</f>
        <v>44180</v>
      </c>
      <c r="P707" s="368">
        <f>DATE(YEAR(P704)+1,MONTH(P704),DAY(P704))</f>
        <v>44180</v>
      </c>
      <c r="Q707" s="368">
        <f>DATE(YEAR(Q704)+1,MONTH(Q704),DAY(Q704))</f>
        <v>44180</v>
      </c>
      <c r="R707" s="368">
        <f t="shared" ref="R707:U707" si="253">DATE(YEAR(R704)+1,MONTH(R704),DAY(R704))</f>
        <v>44180</v>
      </c>
      <c r="S707" s="368">
        <f t="shared" si="253"/>
        <v>44180</v>
      </c>
      <c r="T707" s="368">
        <f t="shared" si="253"/>
        <v>44180</v>
      </c>
      <c r="U707" s="368">
        <f t="shared" si="253"/>
        <v>44180</v>
      </c>
      <c r="V707" s="280"/>
      <c r="W707" s="280"/>
      <c r="X707" s="280"/>
      <c r="Y707" s="280"/>
      <c r="Z707" s="280"/>
      <c r="AA707" s="280"/>
      <c r="AB707" s="280"/>
      <c r="AC707" s="725">
        <f t="shared" si="238"/>
        <v>-43317</v>
      </c>
      <c r="AD707" s="725">
        <f t="shared" si="239"/>
        <v>-43317</v>
      </c>
      <c r="AE707" s="725">
        <f t="shared" si="240"/>
        <v>-43317</v>
      </c>
      <c r="AF707" s="725">
        <f t="shared" si="241"/>
        <v>713</v>
      </c>
      <c r="AG707" s="725">
        <f t="shared" si="242"/>
        <v>713</v>
      </c>
      <c r="AH707" s="725">
        <f t="shared" si="243"/>
        <v>713</v>
      </c>
      <c r="AI707" s="725">
        <f t="shared" si="244"/>
        <v>713</v>
      </c>
      <c r="AJ707" s="725">
        <f t="shared" si="245"/>
        <v>713</v>
      </c>
      <c r="AK707" s="725">
        <f t="shared" si="246"/>
        <v>713</v>
      </c>
      <c r="AL707" s="725">
        <f t="shared" si="247"/>
        <v>713</v>
      </c>
      <c r="AM707" s="725">
        <f t="shared" si="248"/>
        <v>713</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600</v>
      </c>
      <c r="K708" s="280"/>
      <c r="L708" s="280"/>
      <c r="M708" s="280"/>
      <c r="N708" s="280"/>
      <c r="O708" s="280"/>
      <c r="P708" s="280"/>
      <c r="Q708" s="280"/>
      <c r="R708" s="368">
        <f t="shared" ref="R708:U708" si="254">DATE(YEAR(R705)+1,MONTH(R705),DAY(R705))</f>
        <v>44180</v>
      </c>
      <c r="S708" s="368">
        <f t="shared" si="254"/>
        <v>44180</v>
      </c>
      <c r="T708" s="368">
        <f t="shared" si="254"/>
        <v>44180</v>
      </c>
      <c r="U708" s="368">
        <f t="shared" si="254"/>
        <v>44180</v>
      </c>
      <c r="V708" s="280"/>
      <c r="W708" s="280"/>
      <c r="X708" s="280"/>
      <c r="Y708" s="280"/>
      <c r="Z708" s="280"/>
      <c r="AA708" s="280"/>
      <c r="AB708" s="280"/>
      <c r="AC708" s="725">
        <f t="shared" si="238"/>
        <v>-43317</v>
      </c>
      <c r="AD708" s="725">
        <f t="shared" si="239"/>
        <v>-43317</v>
      </c>
      <c r="AE708" s="725">
        <f t="shared" si="240"/>
        <v>-43317</v>
      </c>
      <c r="AF708" s="725">
        <f t="shared" si="241"/>
        <v>-43317</v>
      </c>
      <c r="AG708" s="725">
        <f t="shared" si="242"/>
        <v>-43317</v>
      </c>
      <c r="AH708" s="725">
        <f t="shared" si="243"/>
        <v>-43317</v>
      </c>
      <c r="AI708" s="725">
        <f t="shared" si="244"/>
        <v>-43317</v>
      </c>
      <c r="AJ708" s="725">
        <f t="shared" si="245"/>
        <v>713</v>
      </c>
      <c r="AK708" s="725">
        <f t="shared" si="246"/>
        <v>713</v>
      </c>
      <c r="AL708" s="725">
        <f t="shared" si="247"/>
        <v>713</v>
      </c>
      <c r="AM708" s="725">
        <f t="shared" si="248"/>
        <v>713</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2</v>
      </c>
      <c r="J709" s="296" t="s">
        <v>609</v>
      </c>
      <c r="K709" s="368">
        <f>DATE(YEAR(K706)+1,MONTH(K706),DAY(K706))</f>
        <v>44545</v>
      </c>
      <c r="L709" s="368">
        <f>DATE(YEAR(L706)+1,MONTH(L706),DAY(L706))</f>
        <v>44545</v>
      </c>
      <c r="M709" s="368">
        <f>DATE(YEAR(M706)+1,MONTH(M706),DAY(M706))</f>
        <v>44545</v>
      </c>
      <c r="N709" s="280"/>
      <c r="O709" s="280"/>
      <c r="P709" s="280"/>
      <c r="Q709" s="280"/>
      <c r="R709" s="368">
        <f t="shared" ref="R709:U709" si="255">DATE(YEAR(R706)+1,MONTH(R706),DAY(R706))</f>
        <v>44545</v>
      </c>
      <c r="S709" s="368">
        <f t="shared" si="255"/>
        <v>44545</v>
      </c>
      <c r="T709" s="368">
        <f t="shared" si="255"/>
        <v>44545</v>
      </c>
      <c r="U709" s="368">
        <f t="shared" si="255"/>
        <v>44545</v>
      </c>
      <c r="V709" s="280"/>
      <c r="W709" s="280"/>
      <c r="X709" s="280"/>
      <c r="Y709" s="280"/>
      <c r="Z709" s="280"/>
      <c r="AA709" s="280"/>
      <c r="AB709" s="280"/>
      <c r="AC709" s="725">
        <f t="shared" si="238"/>
        <v>1076</v>
      </c>
      <c r="AD709" s="725">
        <f t="shared" si="239"/>
        <v>1076</v>
      </c>
      <c r="AE709" s="725">
        <f t="shared" si="240"/>
        <v>1076</v>
      </c>
      <c r="AF709" s="725">
        <f t="shared" si="241"/>
        <v>-43317</v>
      </c>
      <c r="AG709" s="725">
        <f t="shared" si="242"/>
        <v>-43317</v>
      </c>
      <c r="AH709" s="725">
        <f t="shared" si="243"/>
        <v>-43317</v>
      </c>
      <c r="AI709" s="725">
        <f t="shared" si="244"/>
        <v>-43317</v>
      </c>
      <c r="AJ709" s="725">
        <f t="shared" si="245"/>
        <v>1076</v>
      </c>
      <c r="AK709" s="725">
        <f t="shared" si="246"/>
        <v>1076</v>
      </c>
      <c r="AL709" s="725">
        <f t="shared" si="247"/>
        <v>1076</v>
      </c>
      <c r="AM709" s="725">
        <f t="shared" si="248"/>
        <v>1076</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599</v>
      </c>
      <c r="K710" s="280"/>
      <c r="L710" s="280"/>
      <c r="M710" s="280"/>
      <c r="N710" s="368">
        <f>DATE(YEAR(N707)+1,MONTH(N707),DAY(N707))</f>
        <v>44545</v>
      </c>
      <c r="O710" s="368">
        <f>DATE(YEAR(O707)+1,MONTH(O707),DAY(O707))</f>
        <v>44545</v>
      </c>
      <c r="P710" s="368">
        <f>DATE(YEAR(P707)+1,MONTH(P707),DAY(P707))</f>
        <v>44545</v>
      </c>
      <c r="Q710" s="368">
        <f>DATE(YEAR(Q707)+1,MONTH(Q707),DAY(Q707))</f>
        <v>44545</v>
      </c>
      <c r="R710" s="368">
        <f t="shared" ref="R710:U710" si="256">DATE(YEAR(R707)+1,MONTH(R707),DAY(R707))</f>
        <v>44545</v>
      </c>
      <c r="S710" s="368">
        <f t="shared" si="256"/>
        <v>44545</v>
      </c>
      <c r="T710" s="368">
        <f t="shared" si="256"/>
        <v>44545</v>
      </c>
      <c r="U710" s="368">
        <f t="shared" si="256"/>
        <v>44545</v>
      </c>
      <c r="V710" s="280"/>
      <c r="W710" s="280"/>
      <c r="X710" s="280"/>
      <c r="Y710" s="280"/>
      <c r="Z710" s="280"/>
      <c r="AA710" s="280"/>
      <c r="AB710" s="280"/>
      <c r="AC710" s="725">
        <f t="shared" si="238"/>
        <v>-43317</v>
      </c>
      <c r="AD710" s="725">
        <f t="shared" si="239"/>
        <v>-43317</v>
      </c>
      <c r="AE710" s="725">
        <f t="shared" si="240"/>
        <v>-43317</v>
      </c>
      <c r="AF710" s="725">
        <f t="shared" si="241"/>
        <v>1076</v>
      </c>
      <c r="AG710" s="725">
        <f t="shared" si="242"/>
        <v>1076</v>
      </c>
      <c r="AH710" s="725">
        <f t="shared" si="243"/>
        <v>1076</v>
      </c>
      <c r="AI710" s="725">
        <f t="shared" si="244"/>
        <v>1076</v>
      </c>
      <c r="AJ710" s="725">
        <f t="shared" si="245"/>
        <v>1076</v>
      </c>
      <c r="AK710" s="725">
        <f t="shared" si="246"/>
        <v>1076</v>
      </c>
      <c r="AL710" s="725">
        <f t="shared" si="247"/>
        <v>1076</v>
      </c>
      <c r="AM710" s="725">
        <f t="shared" si="248"/>
        <v>1076</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600</v>
      </c>
      <c r="K711" s="280"/>
      <c r="L711" s="280"/>
      <c r="M711" s="280"/>
      <c r="N711" s="280"/>
      <c r="O711" s="280"/>
      <c r="P711" s="280"/>
      <c r="Q711" s="280"/>
      <c r="R711" s="368">
        <f t="shared" ref="R711:U711" si="257">DATE(YEAR(R708)+1,MONTH(R708),DAY(R708))</f>
        <v>44545</v>
      </c>
      <c r="S711" s="368">
        <f t="shared" si="257"/>
        <v>44545</v>
      </c>
      <c r="T711" s="368">
        <f t="shared" si="257"/>
        <v>44545</v>
      </c>
      <c r="U711" s="368">
        <f t="shared" si="257"/>
        <v>44545</v>
      </c>
      <c r="V711" s="280"/>
      <c r="W711" s="280"/>
      <c r="X711" s="280"/>
      <c r="Y711" s="280"/>
      <c r="Z711" s="280"/>
      <c r="AA711" s="280"/>
      <c r="AB711" s="280"/>
      <c r="AC711" s="725">
        <f t="shared" ref="AC711:AC742" si="258">MIN(363,INT((K711 - DATE(YEAR(K711),1,1))))+364*(YEAR(K711)-i_startyear)</f>
        <v>-43317</v>
      </c>
      <c r="AD711" s="725">
        <f t="shared" ref="AD711:AD742" si="259">MIN(363,INT((L711 - DATE(YEAR(L711),1,1))))+364*(YEAR(L711)-i_startyear)</f>
        <v>-43317</v>
      </c>
      <c r="AE711" s="725">
        <f t="shared" ref="AE711:AE742" si="260">MIN(363,INT((M711 - DATE(YEAR(M711),1,1))))+364*(YEAR(M711)-i_startyear)</f>
        <v>-43317</v>
      </c>
      <c r="AF711" s="725">
        <f t="shared" ref="AF711:AF742" si="261">MIN(363,INT((N711 - DATE(YEAR(N711),1,1))))+364*(YEAR(N711)-i_startyear)</f>
        <v>-43317</v>
      </c>
      <c r="AG711" s="725">
        <f t="shared" ref="AG711:AG742" si="262">MIN(363,INT((O711 - DATE(YEAR(O711),1,1))))+364*(YEAR(O711)-i_startyear)</f>
        <v>-43317</v>
      </c>
      <c r="AH711" s="725">
        <f t="shared" ref="AH711:AH742" si="263">MIN(363,INT((P711 - DATE(YEAR(P711),1,1))))+364*(YEAR(P711)-i_startyear)</f>
        <v>-43317</v>
      </c>
      <c r="AI711" s="725">
        <f t="shared" ref="AI711:AI742" si="264">MIN(363,INT((Q711 - DATE(YEAR(Q711),1,1))))+364*(YEAR(Q711)-i_startyear)</f>
        <v>-43317</v>
      </c>
      <c r="AJ711" s="725">
        <f t="shared" ref="AJ711:AJ742" si="265">MIN(363,INT((R711 - DATE(YEAR(R711),1,1))))+364*(YEAR(R711)-i_startyear)</f>
        <v>1076</v>
      </c>
      <c r="AK711" s="725">
        <f t="shared" ref="AK711:AK742" si="266">MIN(363,INT((S711 - DATE(YEAR(S711),1,1))))+364*(YEAR(S711)-i_startyear)</f>
        <v>1076</v>
      </c>
      <c r="AL711" s="725">
        <f t="shared" ref="AL711:AL742" si="267">MIN(363,INT((T711 - DATE(YEAR(T711),1,1))))+364*(YEAR(T711)-i_startyear)</f>
        <v>1076</v>
      </c>
      <c r="AM711" s="725">
        <f t="shared" ref="AM711:AM742" si="268">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3</v>
      </c>
      <c r="J712" s="296" t="s">
        <v>609</v>
      </c>
      <c r="K712" s="368">
        <f>DATE(YEAR(K709)+1,MONTH(K709),DAY(K709))</f>
        <v>44910</v>
      </c>
      <c r="L712" s="368">
        <f>DATE(YEAR(L709)+1,MONTH(L709),DAY(L709))</f>
        <v>44910</v>
      </c>
      <c r="M712" s="368">
        <f>DATE(YEAR(M709)+1,MONTH(M709),DAY(M709))</f>
        <v>44910</v>
      </c>
      <c r="N712" s="280"/>
      <c r="O712" s="280"/>
      <c r="P712" s="280"/>
      <c r="Q712" s="280"/>
      <c r="R712" s="368">
        <f t="shared" ref="R712:U712" si="269">DATE(YEAR(R709)+1,MONTH(R709),DAY(R709))</f>
        <v>44910</v>
      </c>
      <c r="S712" s="368">
        <f t="shared" si="269"/>
        <v>44910</v>
      </c>
      <c r="T712" s="368">
        <f t="shared" si="269"/>
        <v>44910</v>
      </c>
      <c r="U712" s="368">
        <f t="shared" si="269"/>
        <v>44910</v>
      </c>
      <c r="V712" s="280"/>
      <c r="W712" s="280"/>
      <c r="X712" s="280"/>
      <c r="Y712" s="280"/>
      <c r="Z712" s="280"/>
      <c r="AA712" s="280"/>
      <c r="AB712" s="280"/>
      <c r="AC712" s="725">
        <f t="shared" si="258"/>
        <v>1440</v>
      </c>
      <c r="AD712" s="725">
        <f t="shared" si="259"/>
        <v>1440</v>
      </c>
      <c r="AE712" s="725">
        <f t="shared" si="260"/>
        <v>1440</v>
      </c>
      <c r="AF712" s="725">
        <f t="shared" si="261"/>
        <v>-43317</v>
      </c>
      <c r="AG712" s="725">
        <f t="shared" si="262"/>
        <v>-43317</v>
      </c>
      <c r="AH712" s="725">
        <f t="shared" si="263"/>
        <v>-43317</v>
      </c>
      <c r="AI712" s="725">
        <f t="shared" si="264"/>
        <v>-43317</v>
      </c>
      <c r="AJ712" s="725">
        <f t="shared" si="265"/>
        <v>1440</v>
      </c>
      <c r="AK712" s="725">
        <f t="shared" si="266"/>
        <v>1440</v>
      </c>
      <c r="AL712" s="725">
        <f t="shared" si="267"/>
        <v>1440</v>
      </c>
      <c r="AM712" s="725">
        <f t="shared" si="268"/>
        <v>1440</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599</v>
      </c>
      <c r="K713" s="280"/>
      <c r="L713" s="280"/>
      <c r="M713" s="280"/>
      <c r="N713" s="368">
        <f>DATE(YEAR(N710)+1,MONTH(N710),DAY(N710))</f>
        <v>44910</v>
      </c>
      <c r="O713" s="368">
        <f>DATE(YEAR(O710)+1,MONTH(O710),DAY(O710))</f>
        <v>44910</v>
      </c>
      <c r="P713" s="368">
        <f>DATE(YEAR(P710)+1,MONTH(P710),DAY(P710))</f>
        <v>44910</v>
      </c>
      <c r="Q713" s="368">
        <f>DATE(YEAR(Q710)+1,MONTH(Q710),DAY(Q710))</f>
        <v>44910</v>
      </c>
      <c r="R713" s="368">
        <f t="shared" ref="R713:U713" si="270">DATE(YEAR(R710)+1,MONTH(R710),DAY(R710))</f>
        <v>44910</v>
      </c>
      <c r="S713" s="368">
        <f t="shared" si="270"/>
        <v>44910</v>
      </c>
      <c r="T713" s="368">
        <f t="shared" si="270"/>
        <v>44910</v>
      </c>
      <c r="U713" s="368">
        <f t="shared" si="270"/>
        <v>44910</v>
      </c>
      <c r="V713" s="280"/>
      <c r="W713" s="280"/>
      <c r="X713" s="280"/>
      <c r="Y713" s="280"/>
      <c r="Z713" s="280"/>
      <c r="AA713" s="280"/>
      <c r="AB713" s="280"/>
      <c r="AC713" s="725">
        <f t="shared" si="258"/>
        <v>-43317</v>
      </c>
      <c r="AD713" s="725">
        <f t="shared" si="259"/>
        <v>-43317</v>
      </c>
      <c r="AE713" s="725">
        <f t="shared" si="260"/>
        <v>-43317</v>
      </c>
      <c r="AF713" s="725">
        <f t="shared" si="261"/>
        <v>1440</v>
      </c>
      <c r="AG713" s="725">
        <f t="shared" si="262"/>
        <v>1440</v>
      </c>
      <c r="AH713" s="725">
        <f t="shared" si="263"/>
        <v>1440</v>
      </c>
      <c r="AI713" s="725">
        <f t="shared" si="264"/>
        <v>1440</v>
      </c>
      <c r="AJ713" s="725">
        <f t="shared" si="265"/>
        <v>1440</v>
      </c>
      <c r="AK713" s="725">
        <f t="shared" si="266"/>
        <v>1440</v>
      </c>
      <c r="AL713" s="725">
        <f t="shared" si="267"/>
        <v>1440</v>
      </c>
      <c r="AM713" s="725">
        <f t="shared" si="268"/>
        <v>1440</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600</v>
      </c>
      <c r="K714" s="280"/>
      <c r="L714" s="280"/>
      <c r="M714" s="280"/>
      <c r="N714" s="280"/>
      <c r="O714" s="280"/>
      <c r="P714" s="280"/>
      <c r="Q714" s="280"/>
      <c r="R714" s="368">
        <f t="shared" ref="R714:U714" si="271">DATE(YEAR(R711)+1,MONTH(R711),DAY(R711))</f>
        <v>44910</v>
      </c>
      <c r="S714" s="368">
        <f t="shared" si="271"/>
        <v>44910</v>
      </c>
      <c r="T714" s="368">
        <f t="shared" si="271"/>
        <v>44910</v>
      </c>
      <c r="U714" s="368">
        <f t="shared" si="271"/>
        <v>44910</v>
      </c>
      <c r="V714" s="280"/>
      <c r="W714" s="280"/>
      <c r="X714" s="280"/>
      <c r="Y714" s="280"/>
      <c r="Z714" s="280"/>
      <c r="AA714" s="280"/>
      <c r="AB714" s="280"/>
      <c r="AC714" s="725">
        <f t="shared" si="258"/>
        <v>-43317</v>
      </c>
      <c r="AD714" s="725">
        <f t="shared" si="259"/>
        <v>-43317</v>
      </c>
      <c r="AE714" s="725">
        <f t="shared" si="260"/>
        <v>-43317</v>
      </c>
      <c r="AF714" s="725">
        <f t="shared" si="261"/>
        <v>-43317</v>
      </c>
      <c r="AG714" s="725">
        <f t="shared" si="262"/>
        <v>-43317</v>
      </c>
      <c r="AH714" s="725">
        <f t="shared" si="263"/>
        <v>-43317</v>
      </c>
      <c r="AI714" s="725">
        <f t="shared" si="264"/>
        <v>-43317</v>
      </c>
      <c r="AJ714" s="725">
        <f t="shared" si="265"/>
        <v>1440</v>
      </c>
      <c r="AK714" s="725">
        <f t="shared" si="266"/>
        <v>1440</v>
      </c>
      <c r="AL714" s="725">
        <f t="shared" si="267"/>
        <v>1440</v>
      </c>
      <c r="AM714" s="725">
        <f t="shared" si="268"/>
        <v>1440</v>
      </c>
      <c r="AN714" s="280"/>
      <c r="AO714" s="280"/>
      <c r="AP714" s="280"/>
      <c r="AQ714" s="275"/>
      <c r="AR714" s="262"/>
      <c r="AS714" s="250"/>
      <c r="AT714" s="250"/>
      <c r="AU714" s="250"/>
    </row>
    <row r="715" spans="1:47" outlineLevel="3" x14ac:dyDescent="0.35">
      <c r="A715" s="250"/>
      <c r="B715" s="259"/>
      <c r="C715" s="252">
        <f t="shared" si="250"/>
        <v>4</v>
      </c>
      <c r="D715" s="275"/>
      <c r="E715" s="332"/>
      <c r="F715" s="332"/>
      <c r="G715" s="275"/>
      <c r="H715" s="280"/>
      <c r="I715" s="296">
        <v>4</v>
      </c>
      <c r="J715" s="296" t="s">
        <v>609</v>
      </c>
      <c r="K715" s="368">
        <f>DATE(YEAR(K712)+1,MONTH(K712),DAY(K712))</f>
        <v>45275</v>
      </c>
      <c r="L715" s="368">
        <f>DATE(YEAR(L712)+1,MONTH(L712),DAY(L712))</f>
        <v>45275</v>
      </c>
      <c r="M715" s="368">
        <f>DATE(YEAR(M712)+1,MONTH(M712),DAY(M712))</f>
        <v>45275</v>
      </c>
      <c r="N715" s="280"/>
      <c r="O715" s="280"/>
      <c r="P715" s="280"/>
      <c r="Q715" s="280"/>
      <c r="R715" s="368">
        <f t="shared" ref="R715:U715" si="272">DATE(YEAR(R712)+1,MONTH(R712),DAY(R712))</f>
        <v>45275</v>
      </c>
      <c r="S715" s="368">
        <f t="shared" si="272"/>
        <v>45275</v>
      </c>
      <c r="T715" s="368">
        <f t="shared" si="272"/>
        <v>45275</v>
      </c>
      <c r="U715" s="368">
        <f t="shared" si="272"/>
        <v>45275</v>
      </c>
      <c r="V715" s="280"/>
      <c r="W715" s="280"/>
      <c r="X715" s="280"/>
      <c r="Y715" s="280"/>
      <c r="Z715" s="280"/>
      <c r="AA715" s="280"/>
      <c r="AB715" s="280"/>
      <c r="AC715" s="725">
        <f t="shared" si="258"/>
        <v>1804</v>
      </c>
      <c r="AD715" s="725">
        <f t="shared" si="259"/>
        <v>1804</v>
      </c>
      <c r="AE715" s="725">
        <f t="shared" si="260"/>
        <v>1804</v>
      </c>
      <c r="AF715" s="725">
        <f t="shared" si="261"/>
        <v>-43317</v>
      </c>
      <c r="AG715" s="725">
        <f t="shared" si="262"/>
        <v>-43317</v>
      </c>
      <c r="AH715" s="725">
        <f t="shared" si="263"/>
        <v>-43317</v>
      </c>
      <c r="AI715" s="725">
        <f t="shared" si="264"/>
        <v>-43317</v>
      </c>
      <c r="AJ715" s="725">
        <f t="shared" si="265"/>
        <v>1804</v>
      </c>
      <c r="AK715" s="725">
        <f t="shared" si="266"/>
        <v>1804</v>
      </c>
      <c r="AL715" s="725">
        <f t="shared" si="267"/>
        <v>1804</v>
      </c>
      <c r="AM715" s="725">
        <f t="shared" si="268"/>
        <v>1804</v>
      </c>
      <c r="AN715" s="280"/>
      <c r="AO715" s="280"/>
      <c r="AP715" s="280"/>
      <c r="AQ715" s="275"/>
      <c r="AR715" s="262"/>
      <c r="AS715" s="250"/>
      <c r="AT715" s="250"/>
      <c r="AU715" s="250"/>
    </row>
    <row r="716" spans="1:47" outlineLevel="3" x14ac:dyDescent="0.35">
      <c r="A716" s="250"/>
      <c r="B716" s="259"/>
      <c r="C716" s="252">
        <f t="shared" si="250"/>
        <v>4</v>
      </c>
      <c r="D716" s="275"/>
      <c r="E716" s="332"/>
      <c r="F716" s="332"/>
      <c r="G716" s="275"/>
      <c r="H716" s="280"/>
      <c r="I716" s="296"/>
      <c r="J716" s="296" t="s">
        <v>599</v>
      </c>
      <c r="K716" s="280"/>
      <c r="L716" s="280"/>
      <c r="M716" s="280"/>
      <c r="N716" s="368">
        <f>DATE(YEAR(N713)+1,MONTH(N713),DAY(N713))</f>
        <v>45275</v>
      </c>
      <c r="O716" s="368">
        <f>DATE(YEAR(O713)+1,MONTH(O713),DAY(O713))</f>
        <v>45275</v>
      </c>
      <c r="P716" s="368">
        <f>DATE(YEAR(P713)+1,MONTH(P713),DAY(P713))</f>
        <v>45275</v>
      </c>
      <c r="Q716" s="368">
        <f>DATE(YEAR(Q713)+1,MONTH(Q713),DAY(Q713))</f>
        <v>45275</v>
      </c>
      <c r="R716" s="368">
        <f t="shared" ref="R716:U716" si="273">DATE(YEAR(R713)+1,MONTH(R713),DAY(R713))</f>
        <v>45275</v>
      </c>
      <c r="S716" s="368">
        <f t="shared" si="273"/>
        <v>45275</v>
      </c>
      <c r="T716" s="368">
        <f t="shared" si="273"/>
        <v>45275</v>
      </c>
      <c r="U716" s="368">
        <f t="shared" si="273"/>
        <v>45275</v>
      </c>
      <c r="V716" s="280"/>
      <c r="W716" s="280"/>
      <c r="X716" s="280"/>
      <c r="Y716" s="280"/>
      <c r="Z716" s="280"/>
      <c r="AA716" s="280"/>
      <c r="AB716" s="280"/>
      <c r="AC716" s="725">
        <f t="shared" si="258"/>
        <v>-43317</v>
      </c>
      <c r="AD716" s="725">
        <f t="shared" si="259"/>
        <v>-43317</v>
      </c>
      <c r="AE716" s="725">
        <f t="shared" si="260"/>
        <v>-43317</v>
      </c>
      <c r="AF716" s="725">
        <f t="shared" si="261"/>
        <v>1804</v>
      </c>
      <c r="AG716" s="725">
        <f t="shared" si="262"/>
        <v>1804</v>
      </c>
      <c r="AH716" s="725">
        <f t="shared" si="263"/>
        <v>1804</v>
      </c>
      <c r="AI716" s="725">
        <f t="shared" si="264"/>
        <v>1804</v>
      </c>
      <c r="AJ716" s="725">
        <f t="shared" si="265"/>
        <v>1804</v>
      </c>
      <c r="AK716" s="725">
        <f t="shared" si="266"/>
        <v>1804</v>
      </c>
      <c r="AL716" s="725">
        <f t="shared" si="267"/>
        <v>1804</v>
      </c>
      <c r="AM716" s="725">
        <f t="shared" si="268"/>
        <v>1804</v>
      </c>
      <c r="AN716" s="280"/>
      <c r="AO716" s="280"/>
      <c r="AP716" s="280"/>
      <c r="AQ716" s="275"/>
      <c r="AR716" s="262"/>
      <c r="AS716" s="250"/>
      <c r="AT716" s="250"/>
      <c r="AU716" s="250"/>
    </row>
    <row r="717" spans="1:47" outlineLevel="3" x14ac:dyDescent="0.35">
      <c r="A717" s="250"/>
      <c r="B717" s="259"/>
      <c r="C717" s="252">
        <f t="shared" si="250"/>
        <v>4</v>
      </c>
      <c r="D717" s="275"/>
      <c r="E717" s="332"/>
      <c r="F717" s="332"/>
      <c r="G717" s="275"/>
      <c r="H717" s="280"/>
      <c r="I717" s="296"/>
      <c r="J717" s="296" t="s">
        <v>600</v>
      </c>
      <c r="K717" s="280"/>
      <c r="L717" s="280"/>
      <c r="M717" s="280"/>
      <c r="N717" s="280"/>
      <c r="O717" s="280"/>
      <c r="P717" s="280"/>
      <c r="Q717" s="280"/>
      <c r="R717" s="368">
        <f t="shared" ref="R717:U717" si="274">DATE(YEAR(R714)+1,MONTH(R714),DAY(R714))</f>
        <v>45275</v>
      </c>
      <c r="S717" s="368">
        <f t="shared" si="274"/>
        <v>45275</v>
      </c>
      <c r="T717" s="368">
        <f t="shared" si="274"/>
        <v>45275</v>
      </c>
      <c r="U717" s="368">
        <f t="shared" si="274"/>
        <v>45275</v>
      </c>
      <c r="V717" s="280"/>
      <c r="W717" s="280"/>
      <c r="X717" s="280"/>
      <c r="Y717" s="280"/>
      <c r="Z717" s="280"/>
      <c r="AA717" s="280"/>
      <c r="AB717" s="280"/>
      <c r="AC717" s="725">
        <f t="shared" si="258"/>
        <v>-43317</v>
      </c>
      <c r="AD717" s="725">
        <f t="shared" si="259"/>
        <v>-43317</v>
      </c>
      <c r="AE717" s="725">
        <f t="shared" si="260"/>
        <v>-43317</v>
      </c>
      <c r="AF717" s="725">
        <f t="shared" si="261"/>
        <v>-43317</v>
      </c>
      <c r="AG717" s="725">
        <f t="shared" si="262"/>
        <v>-43317</v>
      </c>
      <c r="AH717" s="725">
        <f t="shared" si="263"/>
        <v>-43317</v>
      </c>
      <c r="AI717" s="725">
        <f t="shared" si="264"/>
        <v>-43317</v>
      </c>
      <c r="AJ717" s="725">
        <f t="shared" si="265"/>
        <v>1804</v>
      </c>
      <c r="AK717" s="725">
        <f t="shared" si="266"/>
        <v>1804</v>
      </c>
      <c r="AL717" s="725">
        <f t="shared" si="267"/>
        <v>1804</v>
      </c>
      <c r="AM717" s="725">
        <f t="shared" si="268"/>
        <v>1804</v>
      </c>
      <c r="AN717" s="280"/>
      <c r="AO717" s="280"/>
      <c r="AP717" s="280"/>
      <c r="AQ717" s="275"/>
      <c r="AR717" s="262"/>
      <c r="AS717" s="250"/>
      <c r="AT717" s="250"/>
      <c r="AU717" s="250"/>
    </row>
    <row r="718" spans="1:47" outlineLevel="3" x14ac:dyDescent="0.35">
      <c r="A718" s="250"/>
      <c r="B718" s="259"/>
      <c r="C718" s="252">
        <f t="shared" ref="C718:C726" si="275">INT($C$232)+3</f>
        <v>4</v>
      </c>
      <c r="D718" s="275"/>
      <c r="E718" s="332"/>
      <c r="F718" s="332"/>
      <c r="G718" s="275"/>
      <c r="H718" s="280"/>
      <c r="I718" s="296">
        <v>5</v>
      </c>
      <c r="J718" s="296" t="s">
        <v>609</v>
      </c>
      <c r="K718" s="368">
        <f>DATE(YEAR(K715)+1,MONTH(K715),DAY(K715))</f>
        <v>45641</v>
      </c>
      <c r="L718" s="368">
        <f>DATE(YEAR(L715)+1,MONTH(L715),DAY(L715))</f>
        <v>45641</v>
      </c>
      <c r="M718" s="368">
        <f>DATE(YEAR(M715)+1,MONTH(M715),DAY(M715))</f>
        <v>45641</v>
      </c>
      <c r="N718" s="280"/>
      <c r="O718" s="280"/>
      <c r="P718" s="280"/>
      <c r="Q718" s="280"/>
      <c r="R718" s="368">
        <f t="shared" ref="R718:U718" si="276">DATE(YEAR(R715)+1,MONTH(R715),DAY(R715))</f>
        <v>45641</v>
      </c>
      <c r="S718" s="368">
        <f t="shared" si="276"/>
        <v>45641</v>
      </c>
      <c r="T718" s="368">
        <f t="shared" si="276"/>
        <v>45641</v>
      </c>
      <c r="U718" s="368">
        <f t="shared" si="276"/>
        <v>45641</v>
      </c>
      <c r="V718" s="280"/>
      <c r="W718" s="280"/>
      <c r="X718" s="280"/>
      <c r="Y718" s="280"/>
      <c r="Z718" s="280"/>
      <c r="AA718" s="280"/>
      <c r="AB718" s="280"/>
      <c r="AC718" s="725">
        <f t="shared" si="258"/>
        <v>2169</v>
      </c>
      <c r="AD718" s="725">
        <f t="shared" si="259"/>
        <v>2169</v>
      </c>
      <c r="AE718" s="725">
        <f t="shared" si="260"/>
        <v>2169</v>
      </c>
      <c r="AF718" s="725">
        <f t="shared" si="261"/>
        <v>-43317</v>
      </c>
      <c r="AG718" s="725">
        <f t="shared" si="262"/>
        <v>-43317</v>
      </c>
      <c r="AH718" s="725">
        <f t="shared" si="263"/>
        <v>-43317</v>
      </c>
      <c r="AI718" s="725">
        <f t="shared" si="264"/>
        <v>-43317</v>
      </c>
      <c r="AJ718" s="725">
        <f t="shared" si="265"/>
        <v>2169</v>
      </c>
      <c r="AK718" s="725">
        <f t="shared" si="266"/>
        <v>2169</v>
      </c>
      <c r="AL718" s="725">
        <f t="shared" si="267"/>
        <v>2169</v>
      </c>
      <c r="AM718" s="725">
        <f t="shared" si="268"/>
        <v>2169</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599</v>
      </c>
      <c r="K719" s="280"/>
      <c r="L719" s="280"/>
      <c r="M719" s="280"/>
      <c r="N719" s="368">
        <f>DATE(YEAR(N716)+1,MONTH(N716),DAY(N716))</f>
        <v>45641</v>
      </c>
      <c r="O719" s="368">
        <f>DATE(YEAR(O716)+1,MONTH(O716),DAY(O716))</f>
        <v>45641</v>
      </c>
      <c r="P719" s="368">
        <f>DATE(YEAR(P716)+1,MONTH(P716),DAY(P716))</f>
        <v>45641</v>
      </c>
      <c r="Q719" s="368">
        <f>DATE(YEAR(Q716)+1,MONTH(Q716),DAY(Q716))</f>
        <v>45641</v>
      </c>
      <c r="R719" s="368">
        <f t="shared" ref="R719:U719" si="277">DATE(YEAR(R716)+1,MONTH(R716),DAY(R716))</f>
        <v>45641</v>
      </c>
      <c r="S719" s="368">
        <f t="shared" si="277"/>
        <v>45641</v>
      </c>
      <c r="T719" s="368">
        <f t="shared" si="277"/>
        <v>45641</v>
      </c>
      <c r="U719" s="368">
        <f t="shared" si="277"/>
        <v>45641</v>
      </c>
      <c r="V719" s="280"/>
      <c r="W719" s="280"/>
      <c r="X719" s="280"/>
      <c r="Y719" s="280"/>
      <c r="Z719" s="280"/>
      <c r="AA719" s="280"/>
      <c r="AB719" s="280"/>
      <c r="AC719" s="725">
        <f t="shared" si="258"/>
        <v>-43317</v>
      </c>
      <c r="AD719" s="725">
        <f t="shared" si="259"/>
        <v>-43317</v>
      </c>
      <c r="AE719" s="725">
        <f t="shared" si="260"/>
        <v>-43317</v>
      </c>
      <c r="AF719" s="725">
        <f t="shared" si="261"/>
        <v>2169</v>
      </c>
      <c r="AG719" s="725">
        <f t="shared" si="262"/>
        <v>2169</v>
      </c>
      <c r="AH719" s="725">
        <f t="shared" si="263"/>
        <v>2169</v>
      </c>
      <c r="AI719" s="725">
        <f t="shared" si="264"/>
        <v>2169</v>
      </c>
      <c r="AJ719" s="725">
        <f t="shared" si="265"/>
        <v>2169</v>
      </c>
      <c r="AK719" s="725">
        <f t="shared" si="266"/>
        <v>2169</v>
      </c>
      <c r="AL719" s="725">
        <f t="shared" si="267"/>
        <v>2169</v>
      </c>
      <c r="AM719" s="725">
        <f t="shared" si="268"/>
        <v>2169</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600</v>
      </c>
      <c r="K720" s="280"/>
      <c r="L720" s="280"/>
      <c r="M720" s="280"/>
      <c r="N720" s="280"/>
      <c r="O720" s="280"/>
      <c r="P720" s="280"/>
      <c r="Q720" s="280"/>
      <c r="R720" s="368">
        <f t="shared" ref="R720:U720" si="278">DATE(YEAR(R717)+1,MONTH(R717),DAY(R717))</f>
        <v>45641</v>
      </c>
      <c r="S720" s="368">
        <f t="shared" si="278"/>
        <v>45641</v>
      </c>
      <c r="T720" s="368">
        <f t="shared" si="278"/>
        <v>45641</v>
      </c>
      <c r="U720" s="368">
        <f t="shared" si="278"/>
        <v>45641</v>
      </c>
      <c r="V720" s="280"/>
      <c r="W720" s="280"/>
      <c r="X720" s="280"/>
      <c r="Y720" s="280"/>
      <c r="Z720" s="280"/>
      <c r="AA720" s="280"/>
      <c r="AB720" s="280"/>
      <c r="AC720" s="725">
        <f t="shared" si="258"/>
        <v>-43317</v>
      </c>
      <c r="AD720" s="725">
        <f t="shared" si="259"/>
        <v>-43317</v>
      </c>
      <c r="AE720" s="725">
        <f t="shared" si="260"/>
        <v>-43317</v>
      </c>
      <c r="AF720" s="725">
        <f t="shared" si="261"/>
        <v>-43317</v>
      </c>
      <c r="AG720" s="725">
        <f t="shared" si="262"/>
        <v>-43317</v>
      </c>
      <c r="AH720" s="725">
        <f t="shared" si="263"/>
        <v>-43317</v>
      </c>
      <c r="AI720" s="725">
        <f t="shared" si="264"/>
        <v>-43317</v>
      </c>
      <c r="AJ720" s="725">
        <f t="shared" si="265"/>
        <v>2169</v>
      </c>
      <c r="AK720" s="725">
        <f t="shared" si="266"/>
        <v>2169</v>
      </c>
      <c r="AL720" s="725">
        <f t="shared" si="267"/>
        <v>2169</v>
      </c>
      <c r="AM720" s="725">
        <f t="shared" si="268"/>
        <v>2169</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6</v>
      </c>
      <c r="J721" s="296" t="s">
        <v>609</v>
      </c>
      <c r="K721" s="368">
        <f>DATE(YEAR(K718)+1,MONTH(K718),DAY(K718))</f>
        <v>46006</v>
      </c>
      <c r="L721" s="368">
        <f>DATE(YEAR(L718)+1,MONTH(L718),DAY(L718))</f>
        <v>46006</v>
      </c>
      <c r="M721" s="368">
        <f>DATE(YEAR(M718)+1,MONTH(M718),DAY(M718))</f>
        <v>46006</v>
      </c>
      <c r="N721" s="280"/>
      <c r="O721" s="280"/>
      <c r="P721" s="280"/>
      <c r="Q721" s="280"/>
      <c r="R721" s="368">
        <f t="shared" ref="R721:U721" si="279">DATE(YEAR(R718)+1,MONTH(R718),DAY(R718))</f>
        <v>46006</v>
      </c>
      <c r="S721" s="368">
        <f t="shared" si="279"/>
        <v>46006</v>
      </c>
      <c r="T721" s="368">
        <f t="shared" si="279"/>
        <v>46006</v>
      </c>
      <c r="U721" s="368">
        <f t="shared" si="279"/>
        <v>46006</v>
      </c>
      <c r="V721" s="280"/>
      <c r="W721" s="280"/>
      <c r="X721" s="280"/>
      <c r="Y721" s="280"/>
      <c r="Z721" s="280"/>
      <c r="AA721" s="280"/>
      <c r="AB721" s="280"/>
      <c r="AC721" s="725">
        <f t="shared" si="258"/>
        <v>2532</v>
      </c>
      <c r="AD721" s="725">
        <f t="shared" si="259"/>
        <v>2532</v>
      </c>
      <c r="AE721" s="725">
        <f t="shared" si="260"/>
        <v>2532</v>
      </c>
      <c r="AF721" s="725">
        <f t="shared" si="261"/>
        <v>-43317</v>
      </c>
      <c r="AG721" s="725">
        <f t="shared" si="262"/>
        <v>-43317</v>
      </c>
      <c r="AH721" s="725">
        <f t="shared" si="263"/>
        <v>-43317</v>
      </c>
      <c r="AI721" s="725">
        <f t="shared" si="264"/>
        <v>-43317</v>
      </c>
      <c r="AJ721" s="725">
        <f t="shared" si="265"/>
        <v>2532</v>
      </c>
      <c r="AK721" s="725">
        <f t="shared" si="266"/>
        <v>2532</v>
      </c>
      <c r="AL721" s="725">
        <f t="shared" si="267"/>
        <v>2532</v>
      </c>
      <c r="AM721" s="725">
        <f t="shared" si="268"/>
        <v>2532</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599</v>
      </c>
      <c r="K722" s="280"/>
      <c r="L722" s="280"/>
      <c r="M722" s="280"/>
      <c r="N722" s="368">
        <f>DATE(YEAR(N719)+1,MONTH(N719),DAY(N719))</f>
        <v>46006</v>
      </c>
      <c r="O722" s="368">
        <f>DATE(YEAR(O719)+1,MONTH(O719),DAY(O719))</f>
        <v>46006</v>
      </c>
      <c r="P722" s="368">
        <f>DATE(YEAR(P719)+1,MONTH(P719),DAY(P719))</f>
        <v>46006</v>
      </c>
      <c r="Q722" s="368">
        <f>DATE(YEAR(Q719)+1,MONTH(Q719),DAY(Q719))</f>
        <v>46006</v>
      </c>
      <c r="R722" s="368">
        <f t="shared" ref="R722:U722" si="280">DATE(YEAR(R719)+1,MONTH(R719),DAY(R719))</f>
        <v>46006</v>
      </c>
      <c r="S722" s="368">
        <f t="shared" si="280"/>
        <v>46006</v>
      </c>
      <c r="T722" s="368">
        <f t="shared" si="280"/>
        <v>46006</v>
      </c>
      <c r="U722" s="368">
        <f t="shared" si="280"/>
        <v>46006</v>
      </c>
      <c r="V722" s="280"/>
      <c r="W722" s="280"/>
      <c r="X722" s="280"/>
      <c r="Y722" s="280"/>
      <c r="Z722" s="280"/>
      <c r="AA722" s="280"/>
      <c r="AB722" s="280"/>
      <c r="AC722" s="725">
        <f t="shared" si="258"/>
        <v>-43317</v>
      </c>
      <c r="AD722" s="725">
        <f t="shared" si="259"/>
        <v>-43317</v>
      </c>
      <c r="AE722" s="725">
        <f t="shared" si="260"/>
        <v>-43317</v>
      </c>
      <c r="AF722" s="725">
        <f t="shared" si="261"/>
        <v>2532</v>
      </c>
      <c r="AG722" s="725">
        <f t="shared" si="262"/>
        <v>2532</v>
      </c>
      <c r="AH722" s="725">
        <f t="shared" si="263"/>
        <v>2532</v>
      </c>
      <c r="AI722" s="725">
        <f t="shared" si="264"/>
        <v>2532</v>
      </c>
      <c r="AJ722" s="725">
        <f t="shared" si="265"/>
        <v>2532</v>
      </c>
      <c r="AK722" s="725">
        <f t="shared" si="266"/>
        <v>2532</v>
      </c>
      <c r="AL722" s="725">
        <f t="shared" si="267"/>
        <v>2532</v>
      </c>
      <c r="AM722" s="725">
        <f t="shared" si="268"/>
        <v>2532</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600</v>
      </c>
      <c r="K723" s="280"/>
      <c r="L723" s="280"/>
      <c r="M723" s="280"/>
      <c r="N723" s="280"/>
      <c r="O723" s="280"/>
      <c r="P723" s="280"/>
      <c r="Q723" s="280"/>
      <c r="R723" s="368">
        <f t="shared" ref="R723:U723" si="281">DATE(YEAR(R720)+1,MONTH(R720),DAY(R720))</f>
        <v>46006</v>
      </c>
      <c r="S723" s="368">
        <f t="shared" si="281"/>
        <v>46006</v>
      </c>
      <c r="T723" s="368">
        <f t="shared" si="281"/>
        <v>46006</v>
      </c>
      <c r="U723" s="368">
        <f t="shared" si="281"/>
        <v>46006</v>
      </c>
      <c r="V723" s="280"/>
      <c r="W723" s="280"/>
      <c r="X723" s="280"/>
      <c r="Y723" s="280"/>
      <c r="Z723" s="280"/>
      <c r="AA723" s="280"/>
      <c r="AB723" s="280"/>
      <c r="AC723" s="725">
        <f t="shared" si="258"/>
        <v>-43317</v>
      </c>
      <c r="AD723" s="725">
        <f t="shared" si="259"/>
        <v>-43317</v>
      </c>
      <c r="AE723" s="725">
        <f t="shared" si="260"/>
        <v>-43317</v>
      </c>
      <c r="AF723" s="725">
        <f t="shared" si="261"/>
        <v>-43317</v>
      </c>
      <c r="AG723" s="725">
        <f t="shared" si="262"/>
        <v>-43317</v>
      </c>
      <c r="AH723" s="725">
        <f t="shared" si="263"/>
        <v>-43317</v>
      </c>
      <c r="AI723" s="725">
        <f t="shared" si="264"/>
        <v>-43317</v>
      </c>
      <c r="AJ723" s="725">
        <f t="shared" si="265"/>
        <v>2532</v>
      </c>
      <c r="AK723" s="725">
        <f t="shared" si="266"/>
        <v>2532</v>
      </c>
      <c r="AL723" s="725">
        <f t="shared" si="267"/>
        <v>2532</v>
      </c>
      <c r="AM723" s="725">
        <f t="shared" si="268"/>
        <v>2532</v>
      </c>
      <c r="AN723" s="280"/>
      <c r="AO723" s="280"/>
      <c r="AP723" s="280"/>
      <c r="AQ723" s="275"/>
      <c r="AR723" s="262"/>
      <c r="AS723" s="250"/>
      <c r="AT723" s="250"/>
      <c r="AU723" s="250"/>
    </row>
    <row r="724" spans="1:47" outlineLevel="3" x14ac:dyDescent="0.35">
      <c r="A724" s="250"/>
      <c r="B724" s="259"/>
      <c r="C724" s="252">
        <f t="shared" si="275"/>
        <v>4</v>
      </c>
      <c r="D724" s="275"/>
      <c r="E724" s="332"/>
      <c r="F724" s="332"/>
      <c r="G724" s="275"/>
      <c r="H724" s="280"/>
      <c r="I724" s="296">
        <v>7</v>
      </c>
      <c r="J724" s="296" t="s">
        <v>609</v>
      </c>
      <c r="K724" s="368">
        <f>DATE(YEAR(K721)+1,MONTH(K721),DAY(K721))</f>
        <v>46371</v>
      </c>
      <c r="L724" s="368">
        <f>DATE(YEAR(L721)+1,MONTH(L721),DAY(L721))</f>
        <v>46371</v>
      </c>
      <c r="M724" s="368">
        <f>DATE(YEAR(M721)+1,MONTH(M721),DAY(M721))</f>
        <v>46371</v>
      </c>
      <c r="N724" s="280"/>
      <c r="O724" s="280"/>
      <c r="P724" s="280"/>
      <c r="Q724" s="280"/>
      <c r="R724" s="368">
        <f t="shared" ref="R724:U724" si="282">DATE(YEAR(R721)+1,MONTH(R721),DAY(R721))</f>
        <v>46371</v>
      </c>
      <c r="S724" s="368">
        <f t="shared" si="282"/>
        <v>46371</v>
      </c>
      <c r="T724" s="368">
        <f t="shared" si="282"/>
        <v>46371</v>
      </c>
      <c r="U724" s="368">
        <f t="shared" si="282"/>
        <v>46371</v>
      </c>
      <c r="V724" s="280"/>
      <c r="W724" s="280"/>
      <c r="X724" s="280"/>
      <c r="Y724" s="280"/>
      <c r="Z724" s="280"/>
      <c r="AA724" s="280"/>
      <c r="AB724" s="280"/>
      <c r="AC724" s="725">
        <f t="shared" si="258"/>
        <v>2896</v>
      </c>
      <c r="AD724" s="725">
        <f t="shared" si="259"/>
        <v>2896</v>
      </c>
      <c r="AE724" s="725">
        <f t="shared" si="260"/>
        <v>2896</v>
      </c>
      <c r="AF724" s="725">
        <f t="shared" si="261"/>
        <v>-43317</v>
      </c>
      <c r="AG724" s="725">
        <f t="shared" si="262"/>
        <v>-43317</v>
      </c>
      <c r="AH724" s="725">
        <f t="shared" si="263"/>
        <v>-43317</v>
      </c>
      <c r="AI724" s="725">
        <f t="shared" si="264"/>
        <v>-43317</v>
      </c>
      <c r="AJ724" s="725">
        <f t="shared" si="265"/>
        <v>2896</v>
      </c>
      <c r="AK724" s="725">
        <f t="shared" si="266"/>
        <v>2896</v>
      </c>
      <c r="AL724" s="725">
        <f t="shared" si="267"/>
        <v>2896</v>
      </c>
      <c r="AM724" s="725">
        <f t="shared" si="268"/>
        <v>2896</v>
      </c>
      <c r="AN724" s="280"/>
      <c r="AO724" s="280"/>
      <c r="AP724" s="280"/>
      <c r="AQ724" s="275"/>
      <c r="AR724" s="262"/>
      <c r="AS724" s="250"/>
      <c r="AT724" s="250"/>
      <c r="AU724" s="250"/>
    </row>
    <row r="725" spans="1:47" outlineLevel="3" x14ac:dyDescent="0.35">
      <c r="A725" s="250"/>
      <c r="B725" s="259"/>
      <c r="C725" s="252">
        <f t="shared" si="275"/>
        <v>4</v>
      </c>
      <c r="D725" s="275"/>
      <c r="E725" s="332"/>
      <c r="F725" s="332"/>
      <c r="G725" s="275"/>
      <c r="H725" s="280"/>
      <c r="I725" s="296"/>
      <c r="J725" s="296" t="s">
        <v>599</v>
      </c>
      <c r="K725" s="280"/>
      <c r="L725" s="280"/>
      <c r="M725" s="280"/>
      <c r="N725" s="368">
        <f>DATE(YEAR(N722)+1,MONTH(N722),DAY(N722))</f>
        <v>46371</v>
      </c>
      <c r="O725" s="368">
        <f>DATE(YEAR(O722)+1,MONTH(O722),DAY(O722))</f>
        <v>46371</v>
      </c>
      <c r="P725" s="368">
        <f>DATE(YEAR(P722)+1,MONTH(P722),DAY(P722))</f>
        <v>46371</v>
      </c>
      <c r="Q725" s="368">
        <f>DATE(YEAR(Q722)+1,MONTH(Q722),DAY(Q722))</f>
        <v>46371</v>
      </c>
      <c r="R725" s="368">
        <f t="shared" ref="R725:U725" si="283">DATE(YEAR(R722)+1,MONTH(R722),DAY(R722))</f>
        <v>46371</v>
      </c>
      <c r="S725" s="368">
        <f t="shared" si="283"/>
        <v>46371</v>
      </c>
      <c r="T725" s="368">
        <f t="shared" si="283"/>
        <v>46371</v>
      </c>
      <c r="U725" s="368">
        <f t="shared" si="283"/>
        <v>46371</v>
      </c>
      <c r="V725" s="280"/>
      <c r="W725" s="280"/>
      <c r="X725" s="280"/>
      <c r="Y725" s="280"/>
      <c r="Z725" s="280"/>
      <c r="AA725" s="280"/>
      <c r="AB725" s="280"/>
      <c r="AC725" s="725">
        <f t="shared" si="258"/>
        <v>-43317</v>
      </c>
      <c r="AD725" s="725">
        <f t="shared" si="259"/>
        <v>-43317</v>
      </c>
      <c r="AE725" s="725">
        <f t="shared" si="260"/>
        <v>-43317</v>
      </c>
      <c r="AF725" s="725">
        <f t="shared" si="261"/>
        <v>2896</v>
      </c>
      <c r="AG725" s="725">
        <f t="shared" si="262"/>
        <v>2896</v>
      </c>
      <c r="AH725" s="725">
        <f t="shared" si="263"/>
        <v>2896</v>
      </c>
      <c r="AI725" s="725">
        <f t="shared" si="264"/>
        <v>2896</v>
      </c>
      <c r="AJ725" s="725">
        <f t="shared" si="265"/>
        <v>2896</v>
      </c>
      <c r="AK725" s="725">
        <f t="shared" si="266"/>
        <v>2896</v>
      </c>
      <c r="AL725" s="725">
        <f t="shared" si="267"/>
        <v>2896</v>
      </c>
      <c r="AM725" s="725">
        <f t="shared" si="268"/>
        <v>2896</v>
      </c>
      <c r="AN725" s="280"/>
      <c r="AO725" s="280"/>
      <c r="AP725" s="280"/>
      <c r="AQ725" s="275"/>
      <c r="AR725" s="262"/>
      <c r="AS725" s="250"/>
      <c r="AT725" s="250"/>
      <c r="AU725" s="250"/>
    </row>
    <row r="726" spans="1:47" outlineLevel="3" x14ac:dyDescent="0.35">
      <c r="A726" s="250"/>
      <c r="B726" s="259"/>
      <c r="C726" s="252">
        <f t="shared" si="275"/>
        <v>4</v>
      </c>
      <c r="D726" s="275"/>
      <c r="E726" s="332"/>
      <c r="F726" s="332"/>
      <c r="G726" s="275"/>
      <c r="H726" s="280"/>
      <c r="I726" s="296"/>
      <c r="J726" s="296" t="s">
        <v>600</v>
      </c>
      <c r="K726" s="280"/>
      <c r="L726" s="280"/>
      <c r="M726" s="280"/>
      <c r="N726" s="280"/>
      <c r="O726" s="280"/>
      <c r="P726" s="280"/>
      <c r="Q726" s="280"/>
      <c r="R726" s="368">
        <f t="shared" ref="R726:U726" si="284">DATE(YEAR(R723)+1,MONTH(R723),DAY(R723))</f>
        <v>46371</v>
      </c>
      <c r="S726" s="368">
        <f t="shared" si="284"/>
        <v>46371</v>
      </c>
      <c r="T726" s="368">
        <f t="shared" si="284"/>
        <v>46371</v>
      </c>
      <c r="U726" s="368">
        <f t="shared" si="284"/>
        <v>46371</v>
      </c>
      <c r="V726" s="280"/>
      <c r="W726" s="280"/>
      <c r="X726" s="280"/>
      <c r="Y726" s="280"/>
      <c r="Z726" s="280"/>
      <c r="AA726" s="280"/>
      <c r="AB726" s="280"/>
      <c r="AC726" s="725">
        <f t="shared" si="258"/>
        <v>-43317</v>
      </c>
      <c r="AD726" s="725">
        <f t="shared" si="259"/>
        <v>-43317</v>
      </c>
      <c r="AE726" s="725">
        <f t="shared" si="260"/>
        <v>-43317</v>
      </c>
      <c r="AF726" s="725">
        <f t="shared" si="261"/>
        <v>-43317</v>
      </c>
      <c r="AG726" s="725">
        <f t="shared" si="262"/>
        <v>-43317</v>
      </c>
      <c r="AH726" s="725">
        <f t="shared" si="263"/>
        <v>-43317</v>
      </c>
      <c r="AI726" s="725">
        <f t="shared" si="264"/>
        <v>-43317</v>
      </c>
      <c r="AJ726" s="725">
        <f t="shared" si="265"/>
        <v>2896</v>
      </c>
      <c r="AK726" s="725">
        <f t="shared" si="266"/>
        <v>2896</v>
      </c>
      <c r="AL726" s="725">
        <f t="shared" si="267"/>
        <v>2896</v>
      </c>
      <c r="AM726" s="725">
        <f t="shared" si="268"/>
        <v>2896</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96" t="str">
        <f>H$253</f>
        <v>Spr</v>
      </c>
      <c r="I727" s="296">
        <v>0</v>
      </c>
      <c r="J727" s="296" t="s">
        <v>609</v>
      </c>
      <c r="K727" s="403">
        <v>43845</v>
      </c>
      <c r="L727" s="403">
        <v>43845</v>
      </c>
      <c r="M727" s="403">
        <v>43845</v>
      </c>
      <c r="N727" s="280"/>
      <c r="O727" s="280"/>
      <c r="P727" s="280"/>
      <c r="Q727" s="280"/>
      <c r="R727" s="403">
        <v>43845</v>
      </c>
      <c r="S727" s="403">
        <v>43845</v>
      </c>
      <c r="T727" s="403">
        <v>43845</v>
      </c>
      <c r="U727" s="403">
        <v>43845</v>
      </c>
      <c r="V727" s="280"/>
      <c r="W727" s="280"/>
      <c r="X727" s="280" t="b">
        <f t="shared" ref="X727:AA729" si="285">R727&lt;(MAX(R$273:R$280)+MAX($I$354*R$354,$I$355*R$355,$I$356*R$356))</f>
        <v>0</v>
      </c>
      <c r="Y727" s="280" t="b">
        <f t="shared" si="285"/>
        <v>0</v>
      </c>
      <c r="Z727" s="280" t="b">
        <f t="shared" si="285"/>
        <v>0</v>
      </c>
      <c r="AA727" s="280" t="b">
        <f t="shared" si="285"/>
        <v>0</v>
      </c>
      <c r="AB727" s="280"/>
      <c r="AC727" s="725">
        <f t="shared" si="258"/>
        <v>378</v>
      </c>
      <c r="AD727" s="725">
        <f t="shared" si="259"/>
        <v>378</v>
      </c>
      <c r="AE727" s="725">
        <f t="shared" si="260"/>
        <v>378</v>
      </c>
      <c r="AF727" s="725">
        <f t="shared" si="261"/>
        <v>-43317</v>
      </c>
      <c r="AG727" s="725">
        <f t="shared" si="262"/>
        <v>-43317</v>
      </c>
      <c r="AH727" s="725">
        <f t="shared" si="263"/>
        <v>-43317</v>
      </c>
      <c r="AI727" s="725">
        <f t="shared" si="264"/>
        <v>-43317</v>
      </c>
      <c r="AJ727" s="725">
        <f t="shared" si="265"/>
        <v>378</v>
      </c>
      <c r="AK727" s="725">
        <f t="shared" si="266"/>
        <v>378</v>
      </c>
      <c r="AL727" s="725">
        <f t="shared" si="267"/>
        <v>378</v>
      </c>
      <c r="AM727" s="725">
        <f t="shared" si="268"/>
        <v>378</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96"/>
      <c r="I728" s="296"/>
      <c r="J728" s="296" t="s">
        <v>599</v>
      </c>
      <c r="K728" s="280"/>
      <c r="L728" s="280"/>
      <c r="M728" s="280"/>
      <c r="N728" s="403">
        <v>43845</v>
      </c>
      <c r="O728" s="403">
        <v>43845</v>
      </c>
      <c r="P728" s="403">
        <v>43845</v>
      </c>
      <c r="Q728" s="403">
        <v>43845</v>
      </c>
      <c r="R728" s="403">
        <v>43845</v>
      </c>
      <c r="S728" s="403">
        <v>43845</v>
      </c>
      <c r="T728" s="403">
        <v>43845</v>
      </c>
      <c r="U728" s="403">
        <v>43845</v>
      </c>
      <c r="V728" s="280"/>
      <c r="W728" s="280"/>
      <c r="X728" s="280" t="b">
        <f t="shared" si="285"/>
        <v>0</v>
      </c>
      <c r="Y728" s="280" t="b">
        <f t="shared" si="285"/>
        <v>0</v>
      </c>
      <c r="Z728" s="280" t="b">
        <f t="shared" si="285"/>
        <v>0</v>
      </c>
      <c r="AA728" s="280" t="b">
        <f t="shared" si="285"/>
        <v>0</v>
      </c>
      <c r="AB728" s="280"/>
      <c r="AC728" s="725">
        <f t="shared" si="258"/>
        <v>-43317</v>
      </c>
      <c r="AD728" s="725">
        <f t="shared" si="259"/>
        <v>-43317</v>
      </c>
      <c r="AE728" s="725">
        <f t="shared" si="260"/>
        <v>-43317</v>
      </c>
      <c r="AF728" s="725">
        <f t="shared" si="261"/>
        <v>378</v>
      </c>
      <c r="AG728" s="725">
        <f t="shared" si="262"/>
        <v>378</v>
      </c>
      <c r="AH728" s="725">
        <f t="shared" si="263"/>
        <v>378</v>
      </c>
      <c r="AI728" s="725">
        <f t="shared" si="264"/>
        <v>378</v>
      </c>
      <c r="AJ728" s="725">
        <f t="shared" si="265"/>
        <v>378</v>
      </c>
      <c r="AK728" s="725">
        <f t="shared" si="266"/>
        <v>378</v>
      </c>
      <c r="AL728" s="725">
        <f t="shared" si="267"/>
        <v>378</v>
      </c>
      <c r="AM728" s="725">
        <f t="shared" si="268"/>
        <v>378</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96"/>
      <c r="I729" s="296"/>
      <c r="J729" s="296" t="s">
        <v>600</v>
      </c>
      <c r="K729" s="280"/>
      <c r="L729" s="280"/>
      <c r="M729" s="280"/>
      <c r="N729" s="280"/>
      <c r="O729" s="280"/>
      <c r="P729" s="280"/>
      <c r="Q729" s="280"/>
      <c r="R729" s="403">
        <v>43845</v>
      </c>
      <c r="S729" s="403">
        <v>43845</v>
      </c>
      <c r="T729" s="403">
        <v>43845</v>
      </c>
      <c r="U729" s="403">
        <v>43845</v>
      </c>
      <c r="V729" s="280"/>
      <c r="W729" s="280"/>
      <c r="X729" s="280" t="b">
        <f t="shared" si="285"/>
        <v>0</v>
      </c>
      <c r="Y729" s="280" t="b">
        <f t="shared" si="285"/>
        <v>0</v>
      </c>
      <c r="Z729" s="280" t="b">
        <f t="shared" si="285"/>
        <v>0</v>
      </c>
      <c r="AA729" s="280" t="b">
        <f t="shared" si="285"/>
        <v>0</v>
      </c>
      <c r="AB729" s="280"/>
      <c r="AC729" s="725">
        <f t="shared" si="258"/>
        <v>-43317</v>
      </c>
      <c r="AD729" s="725">
        <f t="shared" si="259"/>
        <v>-43317</v>
      </c>
      <c r="AE729" s="725">
        <f t="shared" si="260"/>
        <v>-43317</v>
      </c>
      <c r="AF729" s="725">
        <f t="shared" si="261"/>
        <v>-43317</v>
      </c>
      <c r="AG729" s="725">
        <f t="shared" si="262"/>
        <v>-43317</v>
      </c>
      <c r="AH729" s="725">
        <f t="shared" si="263"/>
        <v>-43317</v>
      </c>
      <c r="AI729" s="725">
        <f t="shared" si="264"/>
        <v>-43317</v>
      </c>
      <c r="AJ729" s="725">
        <f t="shared" si="265"/>
        <v>378</v>
      </c>
      <c r="AK729" s="725">
        <f t="shared" si="266"/>
        <v>378</v>
      </c>
      <c r="AL729" s="725">
        <f t="shared" si="267"/>
        <v>378</v>
      </c>
      <c r="AM729" s="725">
        <f t="shared" si="268"/>
        <v>378</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1</v>
      </c>
      <c r="J730" s="296" t="s">
        <v>609</v>
      </c>
      <c r="K730" s="368">
        <f>DATE(YEAR(K727)+1,MONTH(K727),DAY(K727))</f>
        <v>44211</v>
      </c>
      <c r="L730" s="368">
        <f>DATE(YEAR(L727)+1,MONTH(L727),DAY(L727))</f>
        <v>44211</v>
      </c>
      <c r="M730" s="368">
        <f>DATE(YEAR(M727)+1,MONTH(M727),DAY(M727))</f>
        <v>44211</v>
      </c>
      <c r="N730" s="280"/>
      <c r="O730" s="280"/>
      <c r="P730" s="280"/>
      <c r="Q730" s="280"/>
      <c r="R730" s="368">
        <f t="shared" ref="R730:U750" si="286">DATE(YEAR(R727)+1,MONTH(R727),DAY(R727))</f>
        <v>44211</v>
      </c>
      <c r="S730" s="368">
        <f t="shared" si="286"/>
        <v>44211</v>
      </c>
      <c r="T730" s="368">
        <f t="shared" si="286"/>
        <v>44211</v>
      </c>
      <c r="U730" s="368">
        <f t="shared" si="286"/>
        <v>44211</v>
      </c>
      <c r="V730" s="280"/>
      <c r="W730" s="280"/>
      <c r="X730" s="280"/>
      <c r="Y730" s="280"/>
      <c r="Z730" s="280"/>
      <c r="AA730" s="280"/>
      <c r="AB730" s="280"/>
      <c r="AC730" s="725">
        <f t="shared" si="258"/>
        <v>742</v>
      </c>
      <c r="AD730" s="725">
        <f t="shared" si="259"/>
        <v>742</v>
      </c>
      <c r="AE730" s="725">
        <f t="shared" si="260"/>
        <v>742</v>
      </c>
      <c r="AF730" s="725">
        <f t="shared" si="261"/>
        <v>-43317</v>
      </c>
      <c r="AG730" s="725">
        <f t="shared" si="262"/>
        <v>-43317</v>
      </c>
      <c r="AH730" s="725">
        <f t="shared" si="263"/>
        <v>-43317</v>
      </c>
      <c r="AI730" s="725">
        <f t="shared" si="264"/>
        <v>-43317</v>
      </c>
      <c r="AJ730" s="725">
        <f t="shared" si="265"/>
        <v>742</v>
      </c>
      <c r="AK730" s="725">
        <f t="shared" si="266"/>
        <v>742</v>
      </c>
      <c r="AL730" s="725">
        <f t="shared" si="267"/>
        <v>742</v>
      </c>
      <c r="AM730" s="725">
        <f t="shared" si="268"/>
        <v>742</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599</v>
      </c>
      <c r="K731" s="280"/>
      <c r="L731" s="280"/>
      <c r="M731" s="280"/>
      <c r="N731" s="368">
        <f>DATE(YEAR(N728)+1,MONTH(N728),DAY(N728))</f>
        <v>44211</v>
      </c>
      <c r="O731" s="368">
        <f>DATE(YEAR(O728)+1,MONTH(O728),DAY(O728))</f>
        <v>44211</v>
      </c>
      <c r="P731" s="368">
        <f>DATE(YEAR(P728)+1,MONTH(P728),DAY(P728))</f>
        <v>44211</v>
      </c>
      <c r="Q731" s="368">
        <f>DATE(YEAR(Q728)+1,MONTH(Q728),DAY(Q728))</f>
        <v>44211</v>
      </c>
      <c r="R731" s="368">
        <f t="shared" si="286"/>
        <v>44211</v>
      </c>
      <c r="S731" s="368">
        <f t="shared" si="286"/>
        <v>44211</v>
      </c>
      <c r="T731" s="368">
        <f t="shared" si="286"/>
        <v>44211</v>
      </c>
      <c r="U731" s="368">
        <f t="shared" si="286"/>
        <v>44211</v>
      </c>
      <c r="V731" s="280"/>
      <c r="W731" s="280"/>
      <c r="X731" s="280"/>
      <c r="Y731" s="280"/>
      <c r="Z731" s="280"/>
      <c r="AA731" s="280"/>
      <c r="AB731" s="280"/>
      <c r="AC731" s="725">
        <f t="shared" si="258"/>
        <v>-43317</v>
      </c>
      <c r="AD731" s="725">
        <f t="shared" si="259"/>
        <v>-43317</v>
      </c>
      <c r="AE731" s="725">
        <f t="shared" si="260"/>
        <v>-43317</v>
      </c>
      <c r="AF731" s="725">
        <f t="shared" si="261"/>
        <v>742</v>
      </c>
      <c r="AG731" s="725">
        <f t="shared" si="262"/>
        <v>742</v>
      </c>
      <c r="AH731" s="725">
        <f t="shared" si="263"/>
        <v>742</v>
      </c>
      <c r="AI731" s="725">
        <f t="shared" si="264"/>
        <v>742</v>
      </c>
      <c r="AJ731" s="725">
        <f t="shared" si="265"/>
        <v>742</v>
      </c>
      <c r="AK731" s="725">
        <f t="shared" si="266"/>
        <v>742</v>
      </c>
      <c r="AL731" s="725">
        <f t="shared" si="267"/>
        <v>742</v>
      </c>
      <c r="AM731" s="725">
        <f t="shared" si="268"/>
        <v>742</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600</v>
      </c>
      <c r="K732" s="280"/>
      <c r="L732" s="280"/>
      <c r="M732" s="280"/>
      <c r="N732" s="280"/>
      <c r="O732" s="280"/>
      <c r="P732" s="280"/>
      <c r="Q732" s="280"/>
      <c r="R732" s="368">
        <f t="shared" si="286"/>
        <v>44211</v>
      </c>
      <c r="S732" s="368">
        <f t="shared" si="286"/>
        <v>44211</v>
      </c>
      <c r="T732" s="368">
        <f t="shared" si="286"/>
        <v>44211</v>
      </c>
      <c r="U732" s="368">
        <f t="shared" si="286"/>
        <v>44211</v>
      </c>
      <c r="V732" s="280"/>
      <c r="W732" s="280"/>
      <c r="X732" s="280"/>
      <c r="Y732" s="280"/>
      <c r="Z732" s="280"/>
      <c r="AA732" s="280"/>
      <c r="AB732" s="280"/>
      <c r="AC732" s="725">
        <f t="shared" si="258"/>
        <v>-43317</v>
      </c>
      <c r="AD732" s="725">
        <f t="shared" si="259"/>
        <v>-43317</v>
      </c>
      <c r="AE732" s="725">
        <f t="shared" si="260"/>
        <v>-43317</v>
      </c>
      <c r="AF732" s="725">
        <f t="shared" si="261"/>
        <v>-43317</v>
      </c>
      <c r="AG732" s="725">
        <f t="shared" si="262"/>
        <v>-43317</v>
      </c>
      <c r="AH732" s="725">
        <f t="shared" si="263"/>
        <v>-43317</v>
      </c>
      <c r="AI732" s="725">
        <f t="shared" si="264"/>
        <v>-43317</v>
      </c>
      <c r="AJ732" s="725">
        <f t="shared" si="265"/>
        <v>742</v>
      </c>
      <c r="AK732" s="725">
        <f t="shared" si="266"/>
        <v>742</v>
      </c>
      <c r="AL732" s="725">
        <f t="shared" si="267"/>
        <v>742</v>
      </c>
      <c r="AM732" s="725">
        <f t="shared" si="268"/>
        <v>742</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2</v>
      </c>
      <c r="J733" s="296" t="s">
        <v>609</v>
      </c>
      <c r="K733" s="368">
        <f>DATE(YEAR(K730)+1,MONTH(K730),DAY(K730))</f>
        <v>44576</v>
      </c>
      <c r="L733" s="368">
        <f>DATE(YEAR(L730)+1,MONTH(L730),DAY(L730))</f>
        <v>44576</v>
      </c>
      <c r="M733" s="368">
        <f>DATE(YEAR(M730)+1,MONTH(M730),DAY(M730))</f>
        <v>44576</v>
      </c>
      <c r="N733" s="280"/>
      <c r="O733" s="280"/>
      <c r="P733" s="280"/>
      <c r="Q733" s="280"/>
      <c r="R733" s="368">
        <f t="shared" si="286"/>
        <v>44576</v>
      </c>
      <c r="S733" s="368">
        <f t="shared" si="286"/>
        <v>44576</v>
      </c>
      <c r="T733" s="368">
        <f t="shared" si="286"/>
        <v>44576</v>
      </c>
      <c r="U733" s="368">
        <f t="shared" si="286"/>
        <v>44576</v>
      </c>
      <c r="V733" s="280"/>
      <c r="W733" s="280"/>
      <c r="X733" s="280"/>
      <c r="Y733" s="280"/>
      <c r="Z733" s="280"/>
      <c r="AA733" s="280"/>
      <c r="AB733" s="280"/>
      <c r="AC733" s="725">
        <f t="shared" si="258"/>
        <v>1106</v>
      </c>
      <c r="AD733" s="725">
        <f t="shared" si="259"/>
        <v>1106</v>
      </c>
      <c r="AE733" s="725">
        <f t="shared" si="260"/>
        <v>1106</v>
      </c>
      <c r="AF733" s="725">
        <f t="shared" si="261"/>
        <v>-43317</v>
      </c>
      <c r="AG733" s="725">
        <f t="shared" si="262"/>
        <v>-43317</v>
      </c>
      <c r="AH733" s="725">
        <f t="shared" si="263"/>
        <v>-43317</v>
      </c>
      <c r="AI733" s="725">
        <f t="shared" si="264"/>
        <v>-43317</v>
      </c>
      <c r="AJ733" s="725">
        <f t="shared" si="265"/>
        <v>1106</v>
      </c>
      <c r="AK733" s="725">
        <f t="shared" si="266"/>
        <v>1106</v>
      </c>
      <c r="AL733" s="725">
        <f t="shared" si="267"/>
        <v>1106</v>
      </c>
      <c r="AM733" s="725">
        <f t="shared" si="268"/>
        <v>1106</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599</v>
      </c>
      <c r="K734" s="280"/>
      <c r="L734" s="280"/>
      <c r="M734" s="280"/>
      <c r="N734" s="368">
        <f>DATE(YEAR(N731)+1,MONTH(N731),DAY(N731))</f>
        <v>44576</v>
      </c>
      <c r="O734" s="368">
        <f>DATE(YEAR(O731)+1,MONTH(O731),DAY(O731))</f>
        <v>44576</v>
      </c>
      <c r="P734" s="368">
        <f>DATE(YEAR(P731)+1,MONTH(P731),DAY(P731))</f>
        <v>44576</v>
      </c>
      <c r="Q734" s="368">
        <f>DATE(YEAR(Q731)+1,MONTH(Q731),DAY(Q731))</f>
        <v>44576</v>
      </c>
      <c r="R734" s="368">
        <f t="shared" si="286"/>
        <v>44576</v>
      </c>
      <c r="S734" s="368">
        <f t="shared" si="286"/>
        <v>44576</v>
      </c>
      <c r="T734" s="368">
        <f t="shared" si="286"/>
        <v>44576</v>
      </c>
      <c r="U734" s="368">
        <f t="shared" si="286"/>
        <v>44576</v>
      </c>
      <c r="V734" s="280"/>
      <c r="W734" s="280"/>
      <c r="X734" s="280"/>
      <c r="Y734" s="280"/>
      <c r="Z734" s="280"/>
      <c r="AA734" s="280"/>
      <c r="AB734" s="280"/>
      <c r="AC734" s="725">
        <f t="shared" si="258"/>
        <v>-43317</v>
      </c>
      <c r="AD734" s="725">
        <f t="shared" si="259"/>
        <v>-43317</v>
      </c>
      <c r="AE734" s="725">
        <f t="shared" si="260"/>
        <v>-43317</v>
      </c>
      <c r="AF734" s="725">
        <f t="shared" si="261"/>
        <v>1106</v>
      </c>
      <c r="AG734" s="725">
        <f t="shared" si="262"/>
        <v>1106</v>
      </c>
      <c r="AH734" s="725">
        <f t="shared" si="263"/>
        <v>1106</v>
      </c>
      <c r="AI734" s="725">
        <f t="shared" si="264"/>
        <v>1106</v>
      </c>
      <c r="AJ734" s="725">
        <f t="shared" si="265"/>
        <v>1106</v>
      </c>
      <c r="AK734" s="725">
        <f t="shared" si="266"/>
        <v>1106</v>
      </c>
      <c r="AL734" s="725">
        <f t="shared" si="267"/>
        <v>1106</v>
      </c>
      <c r="AM734" s="725">
        <f t="shared" si="268"/>
        <v>1106</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600</v>
      </c>
      <c r="K735" s="280"/>
      <c r="L735" s="280"/>
      <c r="M735" s="280"/>
      <c r="N735" s="280"/>
      <c r="O735" s="280"/>
      <c r="P735" s="280"/>
      <c r="Q735" s="280"/>
      <c r="R735" s="368">
        <f t="shared" si="286"/>
        <v>44576</v>
      </c>
      <c r="S735" s="368">
        <f t="shared" si="286"/>
        <v>44576</v>
      </c>
      <c r="T735" s="368">
        <f t="shared" si="286"/>
        <v>44576</v>
      </c>
      <c r="U735" s="368">
        <f t="shared" si="286"/>
        <v>44576</v>
      </c>
      <c r="V735" s="280"/>
      <c r="W735" s="280"/>
      <c r="X735" s="280"/>
      <c r="Y735" s="280"/>
      <c r="Z735" s="280"/>
      <c r="AA735" s="280"/>
      <c r="AB735" s="280"/>
      <c r="AC735" s="725">
        <f t="shared" si="258"/>
        <v>-43317</v>
      </c>
      <c r="AD735" s="725">
        <f t="shared" si="259"/>
        <v>-43317</v>
      </c>
      <c r="AE735" s="725">
        <f t="shared" si="260"/>
        <v>-43317</v>
      </c>
      <c r="AF735" s="725">
        <f t="shared" si="261"/>
        <v>-43317</v>
      </c>
      <c r="AG735" s="725">
        <f t="shared" si="262"/>
        <v>-43317</v>
      </c>
      <c r="AH735" s="725">
        <f t="shared" si="263"/>
        <v>-43317</v>
      </c>
      <c r="AI735" s="725">
        <f t="shared" si="264"/>
        <v>-43317</v>
      </c>
      <c r="AJ735" s="725">
        <f t="shared" si="265"/>
        <v>1106</v>
      </c>
      <c r="AK735" s="725">
        <f t="shared" si="266"/>
        <v>1106</v>
      </c>
      <c r="AL735" s="725">
        <f t="shared" si="267"/>
        <v>1106</v>
      </c>
      <c r="AM735" s="725">
        <f t="shared" si="268"/>
        <v>1106</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3</v>
      </c>
      <c r="J736" s="296" t="s">
        <v>609</v>
      </c>
      <c r="K736" s="368">
        <f>DATE(YEAR(K733)+1,MONTH(K733),DAY(K733))</f>
        <v>44941</v>
      </c>
      <c r="L736" s="368">
        <f>DATE(YEAR(L733)+1,MONTH(L733),DAY(L733))</f>
        <v>44941</v>
      </c>
      <c r="M736" s="368">
        <f>DATE(YEAR(M733)+1,MONTH(M733),DAY(M733))</f>
        <v>44941</v>
      </c>
      <c r="N736" s="280"/>
      <c r="O736" s="280"/>
      <c r="P736" s="280"/>
      <c r="Q736" s="280"/>
      <c r="R736" s="368">
        <f t="shared" si="286"/>
        <v>44941</v>
      </c>
      <c r="S736" s="368">
        <f t="shared" si="286"/>
        <v>44941</v>
      </c>
      <c r="T736" s="368">
        <f t="shared" si="286"/>
        <v>44941</v>
      </c>
      <c r="U736" s="368">
        <f t="shared" si="286"/>
        <v>44941</v>
      </c>
      <c r="V736" s="280"/>
      <c r="W736" s="280"/>
      <c r="X736" s="280"/>
      <c r="Y736" s="280"/>
      <c r="Z736" s="280"/>
      <c r="AA736" s="280"/>
      <c r="AB736" s="280"/>
      <c r="AC736" s="725">
        <f t="shared" si="258"/>
        <v>1470</v>
      </c>
      <c r="AD736" s="725">
        <f t="shared" si="259"/>
        <v>1470</v>
      </c>
      <c r="AE736" s="725">
        <f t="shared" si="260"/>
        <v>1470</v>
      </c>
      <c r="AF736" s="725">
        <f t="shared" si="261"/>
        <v>-43317</v>
      </c>
      <c r="AG736" s="725">
        <f t="shared" si="262"/>
        <v>-43317</v>
      </c>
      <c r="AH736" s="725">
        <f t="shared" si="263"/>
        <v>-43317</v>
      </c>
      <c r="AI736" s="725">
        <f t="shared" si="264"/>
        <v>-43317</v>
      </c>
      <c r="AJ736" s="725">
        <f t="shared" si="265"/>
        <v>1470</v>
      </c>
      <c r="AK736" s="725">
        <f t="shared" si="266"/>
        <v>1470</v>
      </c>
      <c r="AL736" s="725">
        <f t="shared" si="267"/>
        <v>1470</v>
      </c>
      <c r="AM736" s="725">
        <f t="shared" si="268"/>
        <v>1470</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599</v>
      </c>
      <c r="K737" s="280"/>
      <c r="L737" s="280"/>
      <c r="M737" s="280"/>
      <c r="N737" s="368">
        <f>DATE(YEAR(N734)+1,MONTH(N734),DAY(N734))</f>
        <v>44941</v>
      </c>
      <c r="O737" s="368">
        <f>DATE(YEAR(O734)+1,MONTH(O734),DAY(O734))</f>
        <v>44941</v>
      </c>
      <c r="P737" s="368">
        <f>DATE(YEAR(P734)+1,MONTH(P734),DAY(P734))</f>
        <v>44941</v>
      </c>
      <c r="Q737" s="368">
        <f>DATE(YEAR(Q734)+1,MONTH(Q734),DAY(Q734))</f>
        <v>44941</v>
      </c>
      <c r="R737" s="368">
        <f t="shared" si="286"/>
        <v>44941</v>
      </c>
      <c r="S737" s="368">
        <f t="shared" si="286"/>
        <v>44941</v>
      </c>
      <c r="T737" s="368">
        <f t="shared" si="286"/>
        <v>44941</v>
      </c>
      <c r="U737" s="368">
        <f t="shared" si="286"/>
        <v>44941</v>
      </c>
      <c r="V737" s="280"/>
      <c r="W737" s="280"/>
      <c r="X737" s="280"/>
      <c r="Y737" s="280"/>
      <c r="Z737" s="280"/>
      <c r="AA737" s="280"/>
      <c r="AB737" s="280"/>
      <c r="AC737" s="725">
        <f t="shared" si="258"/>
        <v>-43317</v>
      </c>
      <c r="AD737" s="725">
        <f t="shared" si="259"/>
        <v>-43317</v>
      </c>
      <c r="AE737" s="725">
        <f t="shared" si="260"/>
        <v>-43317</v>
      </c>
      <c r="AF737" s="725">
        <f t="shared" si="261"/>
        <v>1470</v>
      </c>
      <c r="AG737" s="725">
        <f t="shared" si="262"/>
        <v>1470</v>
      </c>
      <c r="AH737" s="725">
        <f t="shared" si="263"/>
        <v>1470</v>
      </c>
      <c r="AI737" s="725">
        <f t="shared" si="264"/>
        <v>1470</v>
      </c>
      <c r="AJ737" s="725">
        <f t="shared" si="265"/>
        <v>1470</v>
      </c>
      <c r="AK737" s="725">
        <f t="shared" si="266"/>
        <v>1470</v>
      </c>
      <c r="AL737" s="725">
        <f t="shared" si="267"/>
        <v>1470</v>
      </c>
      <c r="AM737" s="725">
        <f t="shared" si="268"/>
        <v>1470</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600</v>
      </c>
      <c r="K738" s="280"/>
      <c r="L738" s="280"/>
      <c r="M738" s="280"/>
      <c r="N738" s="280"/>
      <c r="O738" s="280"/>
      <c r="P738" s="280"/>
      <c r="Q738" s="280"/>
      <c r="R738" s="368">
        <f t="shared" si="286"/>
        <v>44941</v>
      </c>
      <c r="S738" s="368">
        <f t="shared" si="286"/>
        <v>44941</v>
      </c>
      <c r="T738" s="368">
        <f t="shared" si="286"/>
        <v>44941</v>
      </c>
      <c r="U738" s="368">
        <f t="shared" si="286"/>
        <v>44941</v>
      </c>
      <c r="V738" s="280"/>
      <c r="W738" s="280"/>
      <c r="X738" s="280"/>
      <c r="Y738" s="280"/>
      <c r="Z738" s="280"/>
      <c r="AA738" s="280"/>
      <c r="AB738" s="280"/>
      <c r="AC738" s="725">
        <f t="shared" si="258"/>
        <v>-43317</v>
      </c>
      <c r="AD738" s="725">
        <f t="shared" si="259"/>
        <v>-43317</v>
      </c>
      <c r="AE738" s="725">
        <f t="shared" si="260"/>
        <v>-43317</v>
      </c>
      <c r="AF738" s="725">
        <f t="shared" si="261"/>
        <v>-43317</v>
      </c>
      <c r="AG738" s="725">
        <f t="shared" si="262"/>
        <v>-43317</v>
      </c>
      <c r="AH738" s="725">
        <f t="shared" si="263"/>
        <v>-43317</v>
      </c>
      <c r="AI738" s="725">
        <f t="shared" si="264"/>
        <v>-43317</v>
      </c>
      <c r="AJ738" s="725">
        <f t="shared" si="265"/>
        <v>1470</v>
      </c>
      <c r="AK738" s="725">
        <f t="shared" si="266"/>
        <v>1470</v>
      </c>
      <c r="AL738" s="725">
        <f t="shared" si="267"/>
        <v>1470</v>
      </c>
      <c r="AM738" s="725">
        <f t="shared" si="268"/>
        <v>1470</v>
      </c>
      <c r="AN738" s="280"/>
      <c r="AO738" s="280"/>
      <c r="AP738" s="280"/>
      <c r="AQ738" s="275"/>
      <c r="AR738" s="262"/>
      <c r="AS738" s="250"/>
      <c r="AT738" s="250"/>
      <c r="AU738" s="250"/>
    </row>
    <row r="739" spans="1:47" outlineLevel="3" x14ac:dyDescent="0.35">
      <c r="A739" s="250"/>
      <c r="B739" s="259"/>
      <c r="C739" s="252">
        <f t="shared" si="250"/>
        <v>4</v>
      </c>
      <c r="D739" s="275"/>
      <c r="E739" s="332"/>
      <c r="F739" s="332"/>
      <c r="G739" s="275"/>
      <c r="H739" s="280"/>
      <c r="I739" s="296">
        <v>4</v>
      </c>
      <c r="J739" s="296" t="s">
        <v>609</v>
      </c>
      <c r="K739" s="368">
        <f>DATE(YEAR(K736)+1,MONTH(K736),DAY(K736))</f>
        <v>45306</v>
      </c>
      <c r="L739" s="368">
        <f>DATE(YEAR(L736)+1,MONTH(L736),DAY(L736))</f>
        <v>45306</v>
      </c>
      <c r="M739" s="368">
        <f>DATE(YEAR(M736)+1,MONTH(M736),DAY(M736))</f>
        <v>45306</v>
      </c>
      <c r="N739" s="280"/>
      <c r="O739" s="280"/>
      <c r="P739" s="280"/>
      <c r="Q739" s="280"/>
      <c r="R739" s="368">
        <f t="shared" si="286"/>
        <v>45306</v>
      </c>
      <c r="S739" s="368">
        <f t="shared" si="286"/>
        <v>45306</v>
      </c>
      <c r="T739" s="368">
        <f t="shared" si="286"/>
        <v>45306</v>
      </c>
      <c r="U739" s="368">
        <f t="shared" si="286"/>
        <v>45306</v>
      </c>
      <c r="V739" s="280"/>
      <c r="W739" s="280"/>
      <c r="X739" s="280"/>
      <c r="Y739" s="280"/>
      <c r="Z739" s="280"/>
      <c r="AA739" s="280"/>
      <c r="AB739" s="280"/>
      <c r="AC739" s="725">
        <f t="shared" si="258"/>
        <v>1834</v>
      </c>
      <c r="AD739" s="725">
        <f t="shared" si="259"/>
        <v>1834</v>
      </c>
      <c r="AE739" s="725">
        <f t="shared" si="260"/>
        <v>1834</v>
      </c>
      <c r="AF739" s="725">
        <f t="shared" si="261"/>
        <v>-43317</v>
      </c>
      <c r="AG739" s="725">
        <f t="shared" si="262"/>
        <v>-43317</v>
      </c>
      <c r="AH739" s="725">
        <f t="shared" si="263"/>
        <v>-43317</v>
      </c>
      <c r="AI739" s="725">
        <f t="shared" si="264"/>
        <v>-43317</v>
      </c>
      <c r="AJ739" s="725">
        <f t="shared" si="265"/>
        <v>1834</v>
      </c>
      <c r="AK739" s="725">
        <f t="shared" si="266"/>
        <v>1834</v>
      </c>
      <c r="AL739" s="725">
        <f t="shared" si="267"/>
        <v>1834</v>
      </c>
      <c r="AM739" s="725">
        <f t="shared" si="268"/>
        <v>1834</v>
      </c>
      <c r="AN739" s="280"/>
      <c r="AO739" s="280"/>
      <c r="AP739" s="280"/>
      <c r="AQ739" s="275"/>
      <c r="AR739" s="262"/>
      <c r="AS739" s="250"/>
      <c r="AT739" s="250"/>
      <c r="AU739" s="250"/>
    </row>
    <row r="740" spans="1:47" outlineLevel="3" x14ac:dyDescent="0.35">
      <c r="A740" s="250"/>
      <c r="B740" s="259"/>
      <c r="C740" s="252">
        <f t="shared" si="250"/>
        <v>4</v>
      </c>
      <c r="D740" s="275"/>
      <c r="E740" s="332"/>
      <c r="F740" s="332"/>
      <c r="G740" s="275"/>
      <c r="H740" s="280"/>
      <c r="I740" s="296"/>
      <c r="J740" s="296" t="s">
        <v>599</v>
      </c>
      <c r="K740" s="280"/>
      <c r="L740" s="280"/>
      <c r="M740" s="280"/>
      <c r="N740" s="368">
        <f>DATE(YEAR(N737)+1,MONTH(N737),DAY(N737))</f>
        <v>45306</v>
      </c>
      <c r="O740" s="368">
        <f>DATE(YEAR(O737)+1,MONTH(O737),DAY(O737))</f>
        <v>45306</v>
      </c>
      <c r="P740" s="368">
        <f>DATE(YEAR(P737)+1,MONTH(P737),DAY(P737))</f>
        <v>45306</v>
      </c>
      <c r="Q740" s="368">
        <f>DATE(YEAR(Q737)+1,MONTH(Q737),DAY(Q737))</f>
        <v>45306</v>
      </c>
      <c r="R740" s="368">
        <f t="shared" si="286"/>
        <v>45306</v>
      </c>
      <c r="S740" s="368">
        <f t="shared" si="286"/>
        <v>45306</v>
      </c>
      <c r="T740" s="368">
        <f t="shared" si="286"/>
        <v>45306</v>
      </c>
      <c r="U740" s="368">
        <f t="shared" si="286"/>
        <v>45306</v>
      </c>
      <c r="V740" s="280"/>
      <c r="W740" s="280"/>
      <c r="X740" s="280"/>
      <c r="Y740" s="280"/>
      <c r="Z740" s="280"/>
      <c r="AA740" s="280"/>
      <c r="AB740" s="280"/>
      <c r="AC740" s="725">
        <f t="shared" si="258"/>
        <v>-43317</v>
      </c>
      <c r="AD740" s="725">
        <f t="shared" si="259"/>
        <v>-43317</v>
      </c>
      <c r="AE740" s="725">
        <f t="shared" si="260"/>
        <v>-43317</v>
      </c>
      <c r="AF740" s="725">
        <f t="shared" si="261"/>
        <v>1834</v>
      </c>
      <c r="AG740" s="725">
        <f t="shared" si="262"/>
        <v>1834</v>
      </c>
      <c r="AH740" s="725">
        <f t="shared" si="263"/>
        <v>1834</v>
      </c>
      <c r="AI740" s="725">
        <f t="shared" si="264"/>
        <v>1834</v>
      </c>
      <c r="AJ740" s="725">
        <f t="shared" si="265"/>
        <v>1834</v>
      </c>
      <c r="AK740" s="725">
        <f t="shared" si="266"/>
        <v>1834</v>
      </c>
      <c r="AL740" s="725">
        <f t="shared" si="267"/>
        <v>1834</v>
      </c>
      <c r="AM740" s="725">
        <f t="shared" si="268"/>
        <v>1834</v>
      </c>
      <c r="AN740" s="280"/>
      <c r="AO740" s="280"/>
      <c r="AP740" s="280"/>
      <c r="AQ740" s="275"/>
      <c r="AR740" s="262"/>
      <c r="AS740" s="250"/>
      <c r="AT740" s="250"/>
      <c r="AU740" s="250"/>
    </row>
    <row r="741" spans="1:47" outlineLevel="3" x14ac:dyDescent="0.35">
      <c r="A741" s="250"/>
      <c r="B741" s="259"/>
      <c r="C741" s="252">
        <f t="shared" si="250"/>
        <v>4</v>
      </c>
      <c r="D741" s="275"/>
      <c r="E741" s="332"/>
      <c r="F741" s="332"/>
      <c r="G741" s="275"/>
      <c r="H741" s="280"/>
      <c r="I741" s="296"/>
      <c r="J741" s="296" t="s">
        <v>600</v>
      </c>
      <c r="K741" s="280"/>
      <c r="L741" s="280"/>
      <c r="M741" s="280"/>
      <c r="N741" s="280"/>
      <c r="O741" s="280"/>
      <c r="P741" s="280"/>
      <c r="Q741" s="280"/>
      <c r="R741" s="368">
        <f t="shared" si="286"/>
        <v>45306</v>
      </c>
      <c r="S741" s="368">
        <f t="shared" si="286"/>
        <v>45306</v>
      </c>
      <c r="T741" s="368">
        <f t="shared" si="286"/>
        <v>45306</v>
      </c>
      <c r="U741" s="368">
        <f t="shared" si="286"/>
        <v>45306</v>
      </c>
      <c r="V741" s="280"/>
      <c r="W741" s="280"/>
      <c r="X741" s="280"/>
      <c r="Y741" s="280"/>
      <c r="Z741" s="280"/>
      <c r="AA741" s="280"/>
      <c r="AB741" s="280"/>
      <c r="AC741" s="725">
        <f t="shared" si="258"/>
        <v>-43317</v>
      </c>
      <c r="AD741" s="725">
        <f t="shared" si="259"/>
        <v>-43317</v>
      </c>
      <c r="AE741" s="725">
        <f t="shared" si="260"/>
        <v>-43317</v>
      </c>
      <c r="AF741" s="725">
        <f t="shared" si="261"/>
        <v>-43317</v>
      </c>
      <c r="AG741" s="725">
        <f t="shared" si="262"/>
        <v>-43317</v>
      </c>
      <c r="AH741" s="725">
        <f t="shared" si="263"/>
        <v>-43317</v>
      </c>
      <c r="AI741" s="725">
        <f t="shared" si="264"/>
        <v>-43317</v>
      </c>
      <c r="AJ741" s="725">
        <f t="shared" si="265"/>
        <v>1834</v>
      </c>
      <c r="AK741" s="725">
        <f t="shared" si="266"/>
        <v>1834</v>
      </c>
      <c r="AL741" s="725">
        <f t="shared" si="267"/>
        <v>1834</v>
      </c>
      <c r="AM741" s="725">
        <f t="shared" si="268"/>
        <v>1834</v>
      </c>
      <c r="AN741" s="280"/>
      <c r="AO741" s="280"/>
      <c r="AP741" s="280"/>
      <c r="AQ741" s="275"/>
      <c r="AR741" s="262"/>
      <c r="AS741" s="250"/>
      <c r="AT741" s="250"/>
      <c r="AU741" s="250"/>
    </row>
    <row r="742" spans="1:47" outlineLevel="3" x14ac:dyDescent="0.35">
      <c r="A742" s="250"/>
      <c r="B742" s="259"/>
      <c r="C742" s="252">
        <f t="shared" ref="C742:C750" si="287">INT($C$232)+3</f>
        <v>4</v>
      </c>
      <c r="D742" s="275"/>
      <c r="E742" s="332"/>
      <c r="F742" s="332"/>
      <c r="G742" s="275"/>
      <c r="H742" s="280"/>
      <c r="I742" s="296">
        <v>5</v>
      </c>
      <c r="J742" s="296" t="s">
        <v>609</v>
      </c>
      <c r="K742" s="368">
        <f>DATE(YEAR(K739)+1,MONTH(K739),DAY(K739))</f>
        <v>45672</v>
      </c>
      <c r="L742" s="368">
        <f>DATE(YEAR(L739)+1,MONTH(L739),DAY(L739))</f>
        <v>45672</v>
      </c>
      <c r="M742" s="368">
        <f>DATE(YEAR(M739)+1,MONTH(M739),DAY(M739))</f>
        <v>45672</v>
      </c>
      <c r="N742" s="280"/>
      <c r="O742" s="280"/>
      <c r="P742" s="280"/>
      <c r="Q742" s="280"/>
      <c r="R742" s="368">
        <f t="shared" si="286"/>
        <v>45672</v>
      </c>
      <c r="S742" s="368">
        <f t="shared" si="286"/>
        <v>45672</v>
      </c>
      <c r="T742" s="368">
        <f t="shared" si="286"/>
        <v>45672</v>
      </c>
      <c r="U742" s="368">
        <f t="shared" si="286"/>
        <v>45672</v>
      </c>
      <c r="V742" s="280"/>
      <c r="W742" s="280"/>
      <c r="X742" s="280"/>
      <c r="Y742" s="280"/>
      <c r="Z742" s="280"/>
      <c r="AA742" s="280"/>
      <c r="AB742" s="280"/>
      <c r="AC742" s="725">
        <f t="shared" si="258"/>
        <v>2198</v>
      </c>
      <c r="AD742" s="725">
        <f t="shared" si="259"/>
        <v>2198</v>
      </c>
      <c r="AE742" s="725">
        <f t="shared" si="260"/>
        <v>2198</v>
      </c>
      <c r="AF742" s="725">
        <f t="shared" si="261"/>
        <v>-43317</v>
      </c>
      <c r="AG742" s="725">
        <f t="shared" si="262"/>
        <v>-43317</v>
      </c>
      <c r="AH742" s="725">
        <f t="shared" si="263"/>
        <v>-43317</v>
      </c>
      <c r="AI742" s="725">
        <f t="shared" si="264"/>
        <v>-43317</v>
      </c>
      <c r="AJ742" s="725">
        <f t="shared" si="265"/>
        <v>2198</v>
      </c>
      <c r="AK742" s="725">
        <f t="shared" si="266"/>
        <v>2198</v>
      </c>
      <c r="AL742" s="725">
        <f t="shared" si="267"/>
        <v>2198</v>
      </c>
      <c r="AM742" s="725">
        <f t="shared" si="268"/>
        <v>2198</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599</v>
      </c>
      <c r="K743" s="280"/>
      <c r="L743" s="280"/>
      <c r="M743" s="280"/>
      <c r="N743" s="368">
        <f>DATE(YEAR(N740)+1,MONTH(N740),DAY(N740))</f>
        <v>45672</v>
      </c>
      <c r="O743" s="368">
        <f>DATE(YEAR(O740)+1,MONTH(O740),DAY(O740))</f>
        <v>45672</v>
      </c>
      <c r="P743" s="368">
        <f>DATE(YEAR(P740)+1,MONTH(P740),DAY(P740))</f>
        <v>45672</v>
      </c>
      <c r="Q743" s="368">
        <f>DATE(YEAR(Q740)+1,MONTH(Q740),DAY(Q740))</f>
        <v>45672</v>
      </c>
      <c r="R743" s="368">
        <f t="shared" si="286"/>
        <v>45672</v>
      </c>
      <c r="S743" s="368">
        <f t="shared" si="286"/>
        <v>45672</v>
      </c>
      <c r="T743" s="368">
        <f t="shared" si="286"/>
        <v>45672</v>
      </c>
      <c r="U743" s="368">
        <f t="shared" si="286"/>
        <v>45672</v>
      </c>
      <c r="V743" s="280"/>
      <c r="W743" s="280"/>
      <c r="X743" s="280"/>
      <c r="Y743" s="280"/>
      <c r="Z743" s="280"/>
      <c r="AA743" s="280"/>
      <c r="AB743" s="280"/>
      <c r="AC743" s="725">
        <f t="shared" ref="AC743:AC750" si="288">MIN(363,INT((K743 - DATE(YEAR(K743),1,1))))+364*(YEAR(K743)-i_startyear)</f>
        <v>-43317</v>
      </c>
      <c r="AD743" s="725">
        <f t="shared" ref="AD743:AD750" si="289">MIN(363,INT((L743 - DATE(YEAR(L743),1,1))))+364*(YEAR(L743)-i_startyear)</f>
        <v>-43317</v>
      </c>
      <c r="AE743" s="725">
        <f t="shared" ref="AE743:AE750" si="290">MIN(363,INT((M743 - DATE(YEAR(M743),1,1))))+364*(YEAR(M743)-i_startyear)</f>
        <v>-43317</v>
      </c>
      <c r="AF743" s="725">
        <f t="shared" ref="AF743:AF750" si="291">MIN(363,INT((N743 - DATE(YEAR(N743),1,1))))+364*(YEAR(N743)-i_startyear)</f>
        <v>2198</v>
      </c>
      <c r="AG743" s="725">
        <f t="shared" ref="AG743:AG750" si="292">MIN(363,INT((O743 - DATE(YEAR(O743),1,1))))+364*(YEAR(O743)-i_startyear)</f>
        <v>2198</v>
      </c>
      <c r="AH743" s="725">
        <f t="shared" ref="AH743:AH750" si="293">MIN(363,INT((P743 - DATE(YEAR(P743),1,1))))+364*(YEAR(P743)-i_startyear)</f>
        <v>2198</v>
      </c>
      <c r="AI743" s="725">
        <f t="shared" ref="AI743:AI750" si="294">MIN(363,INT((Q743 - DATE(YEAR(Q743),1,1))))+364*(YEAR(Q743)-i_startyear)</f>
        <v>2198</v>
      </c>
      <c r="AJ743" s="725">
        <f t="shared" ref="AJ743:AJ750" si="295">MIN(363,INT((R743 - DATE(YEAR(R743),1,1))))+364*(YEAR(R743)-i_startyear)</f>
        <v>2198</v>
      </c>
      <c r="AK743" s="725">
        <f t="shared" ref="AK743:AK750" si="296">MIN(363,INT((S743 - DATE(YEAR(S743),1,1))))+364*(YEAR(S743)-i_startyear)</f>
        <v>2198</v>
      </c>
      <c r="AL743" s="725">
        <f t="shared" ref="AL743:AL750" si="297">MIN(363,INT((T743 - DATE(YEAR(T743),1,1))))+364*(YEAR(T743)-i_startyear)</f>
        <v>2198</v>
      </c>
      <c r="AM743" s="725">
        <f t="shared" ref="AM743:AM750" si="298">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600</v>
      </c>
      <c r="K744" s="280"/>
      <c r="L744" s="280"/>
      <c r="M744" s="280"/>
      <c r="N744" s="280"/>
      <c r="O744" s="280"/>
      <c r="P744" s="280"/>
      <c r="Q744" s="280"/>
      <c r="R744" s="368">
        <f t="shared" si="286"/>
        <v>45672</v>
      </c>
      <c r="S744" s="368">
        <f t="shared" si="286"/>
        <v>45672</v>
      </c>
      <c r="T744" s="368">
        <f t="shared" si="286"/>
        <v>45672</v>
      </c>
      <c r="U744" s="368">
        <f t="shared" si="286"/>
        <v>45672</v>
      </c>
      <c r="V744" s="280"/>
      <c r="W744" s="280"/>
      <c r="X744" s="280"/>
      <c r="Y744" s="280"/>
      <c r="Z744" s="280"/>
      <c r="AA744" s="280"/>
      <c r="AB744" s="280"/>
      <c r="AC744" s="725">
        <f t="shared" si="288"/>
        <v>-43317</v>
      </c>
      <c r="AD744" s="725">
        <f t="shared" si="289"/>
        <v>-43317</v>
      </c>
      <c r="AE744" s="725">
        <f t="shared" si="290"/>
        <v>-43317</v>
      </c>
      <c r="AF744" s="725">
        <f t="shared" si="291"/>
        <v>-43317</v>
      </c>
      <c r="AG744" s="725">
        <f t="shared" si="292"/>
        <v>-43317</v>
      </c>
      <c r="AH744" s="725">
        <f t="shared" si="293"/>
        <v>-43317</v>
      </c>
      <c r="AI744" s="725">
        <f t="shared" si="294"/>
        <v>-43317</v>
      </c>
      <c r="AJ744" s="725">
        <f t="shared" si="295"/>
        <v>2198</v>
      </c>
      <c r="AK744" s="725">
        <f t="shared" si="296"/>
        <v>2198</v>
      </c>
      <c r="AL744" s="725">
        <f t="shared" si="297"/>
        <v>2198</v>
      </c>
      <c r="AM744" s="725">
        <f t="shared" si="298"/>
        <v>2198</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6</v>
      </c>
      <c r="J745" s="296" t="s">
        <v>609</v>
      </c>
      <c r="K745" s="368">
        <f>DATE(YEAR(K742)+1,MONTH(K742),DAY(K742))</f>
        <v>46037</v>
      </c>
      <c r="L745" s="368">
        <f>DATE(YEAR(L742)+1,MONTH(L742),DAY(L742))</f>
        <v>46037</v>
      </c>
      <c r="M745" s="368">
        <f>DATE(YEAR(M742)+1,MONTH(M742),DAY(M742))</f>
        <v>46037</v>
      </c>
      <c r="N745" s="280"/>
      <c r="O745" s="280"/>
      <c r="P745" s="280"/>
      <c r="Q745" s="280"/>
      <c r="R745" s="368">
        <f t="shared" si="286"/>
        <v>46037</v>
      </c>
      <c r="S745" s="368">
        <f t="shared" si="286"/>
        <v>46037</v>
      </c>
      <c r="T745" s="368">
        <f t="shared" si="286"/>
        <v>46037</v>
      </c>
      <c r="U745" s="368">
        <f t="shared" si="286"/>
        <v>46037</v>
      </c>
      <c r="V745" s="280"/>
      <c r="W745" s="280"/>
      <c r="X745" s="280"/>
      <c r="Y745" s="280"/>
      <c r="Z745" s="280"/>
      <c r="AA745" s="280"/>
      <c r="AB745" s="280"/>
      <c r="AC745" s="725">
        <f t="shared" si="288"/>
        <v>2562</v>
      </c>
      <c r="AD745" s="725">
        <f t="shared" si="289"/>
        <v>2562</v>
      </c>
      <c r="AE745" s="725">
        <f t="shared" si="290"/>
        <v>2562</v>
      </c>
      <c r="AF745" s="725">
        <f t="shared" si="291"/>
        <v>-43317</v>
      </c>
      <c r="AG745" s="725">
        <f t="shared" si="292"/>
        <v>-43317</v>
      </c>
      <c r="AH745" s="725">
        <f t="shared" si="293"/>
        <v>-43317</v>
      </c>
      <c r="AI745" s="725">
        <f t="shared" si="294"/>
        <v>-43317</v>
      </c>
      <c r="AJ745" s="725">
        <f t="shared" si="295"/>
        <v>2562</v>
      </c>
      <c r="AK745" s="725">
        <f t="shared" si="296"/>
        <v>2562</v>
      </c>
      <c r="AL745" s="725">
        <f t="shared" si="297"/>
        <v>2562</v>
      </c>
      <c r="AM745" s="725">
        <f t="shared" si="298"/>
        <v>2562</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599</v>
      </c>
      <c r="K746" s="280"/>
      <c r="L746" s="280"/>
      <c r="M746" s="280"/>
      <c r="N746" s="368">
        <f>DATE(YEAR(N743)+1,MONTH(N743),DAY(N743))</f>
        <v>46037</v>
      </c>
      <c r="O746" s="368">
        <f>DATE(YEAR(O743)+1,MONTH(O743),DAY(O743))</f>
        <v>46037</v>
      </c>
      <c r="P746" s="368">
        <f>DATE(YEAR(P743)+1,MONTH(P743),DAY(P743))</f>
        <v>46037</v>
      </c>
      <c r="Q746" s="368">
        <f>DATE(YEAR(Q743)+1,MONTH(Q743),DAY(Q743))</f>
        <v>46037</v>
      </c>
      <c r="R746" s="368">
        <f t="shared" si="286"/>
        <v>46037</v>
      </c>
      <c r="S746" s="368">
        <f t="shared" si="286"/>
        <v>46037</v>
      </c>
      <c r="T746" s="368">
        <f t="shared" si="286"/>
        <v>46037</v>
      </c>
      <c r="U746" s="368">
        <f t="shared" si="286"/>
        <v>46037</v>
      </c>
      <c r="V746" s="280"/>
      <c r="W746" s="280"/>
      <c r="X746" s="280"/>
      <c r="Y746" s="280"/>
      <c r="Z746" s="280"/>
      <c r="AA746" s="280"/>
      <c r="AB746" s="280"/>
      <c r="AC746" s="725">
        <f t="shared" si="288"/>
        <v>-43317</v>
      </c>
      <c r="AD746" s="725">
        <f t="shared" si="289"/>
        <v>-43317</v>
      </c>
      <c r="AE746" s="725">
        <f t="shared" si="290"/>
        <v>-43317</v>
      </c>
      <c r="AF746" s="725">
        <f t="shared" si="291"/>
        <v>2562</v>
      </c>
      <c r="AG746" s="725">
        <f t="shared" si="292"/>
        <v>2562</v>
      </c>
      <c r="AH746" s="725">
        <f t="shared" si="293"/>
        <v>2562</v>
      </c>
      <c r="AI746" s="725">
        <f t="shared" si="294"/>
        <v>2562</v>
      </c>
      <c r="AJ746" s="725">
        <f t="shared" si="295"/>
        <v>2562</v>
      </c>
      <c r="AK746" s="725">
        <f t="shared" si="296"/>
        <v>2562</v>
      </c>
      <c r="AL746" s="725">
        <f t="shared" si="297"/>
        <v>2562</v>
      </c>
      <c r="AM746" s="725">
        <f t="shared" si="298"/>
        <v>2562</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600</v>
      </c>
      <c r="K747" s="280"/>
      <c r="L747" s="280"/>
      <c r="M747" s="280"/>
      <c r="N747" s="280"/>
      <c r="O747" s="280"/>
      <c r="P747" s="280"/>
      <c r="Q747" s="280"/>
      <c r="R747" s="368">
        <f t="shared" si="286"/>
        <v>46037</v>
      </c>
      <c r="S747" s="368">
        <f t="shared" si="286"/>
        <v>46037</v>
      </c>
      <c r="T747" s="368">
        <f t="shared" si="286"/>
        <v>46037</v>
      </c>
      <c r="U747" s="368">
        <f t="shared" si="286"/>
        <v>46037</v>
      </c>
      <c r="V747" s="280"/>
      <c r="W747" s="280"/>
      <c r="X747" s="280"/>
      <c r="Y747" s="280"/>
      <c r="Z747" s="280"/>
      <c r="AA747" s="280"/>
      <c r="AB747" s="280"/>
      <c r="AC747" s="725">
        <f t="shared" si="288"/>
        <v>-43317</v>
      </c>
      <c r="AD747" s="725">
        <f t="shared" si="289"/>
        <v>-43317</v>
      </c>
      <c r="AE747" s="725">
        <f t="shared" si="290"/>
        <v>-43317</v>
      </c>
      <c r="AF747" s="725">
        <f t="shared" si="291"/>
        <v>-43317</v>
      </c>
      <c r="AG747" s="725">
        <f t="shared" si="292"/>
        <v>-43317</v>
      </c>
      <c r="AH747" s="725">
        <f t="shared" si="293"/>
        <v>-43317</v>
      </c>
      <c r="AI747" s="725">
        <f t="shared" si="294"/>
        <v>-43317</v>
      </c>
      <c r="AJ747" s="725">
        <f t="shared" si="295"/>
        <v>2562</v>
      </c>
      <c r="AK747" s="725">
        <f t="shared" si="296"/>
        <v>2562</v>
      </c>
      <c r="AL747" s="725">
        <f t="shared" si="297"/>
        <v>2562</v>
      </c>
      <c r="AM747" s="725">
        <f t="shared" si="298"/>
        <v>2562</v>
      </c>
      <c r="AN747" s="280"/>
      <c r="AO747" s="280"/>
      <c r="AP747" s="280"/>
      <c r="AQ747" s="275"/>
      <c r="AR747" s="262"/>
      <c r="AS747" s="250"/>
      <c r="AT747" s="250"/>
      <c r="AU747" s="250"/>
    </row>
    <row r="748" spans="1:47" outlineLevel="3" x14ac:dyDescent="0.35">
      <c r="A748" s="250"/>
      <c r="B748" s="259"/>
      <c r="C748" s="252">
        <f t="shared" si="287"/>
        <v>4</v>
      </c>
      <c r="D748" s="275"/>
      <c r="E748" s="332"/>
      <c r="F748" s="332"/>
      <c r="G748" s="275"/>
      <c r="H748" s="280"/>
      <c r="I748" s="296">
        <v>7</v>
      </c>
      <c r="J748" s="296" t="s">
        <v>609</v>
      </c>
      <c r="K748" s="368">
        <f>DATE(YEAR(K745)+1,MONTH(K745),DAY(K745))</f>
        <v>46402</v>
      </c>
      <c r="L748" s="368">
        <f>DATE(YEAR(L745)+1,MONTH(L745),DAY(L745))</f>
        <v>46402</v>
      </c>
      <c r="M748" s="368">
        <f>DATE(YEAR(M745)+1,MONTH(M745),DAY(M745))</f>
        <v>46402</v>
      </c>
      <c r="N748" s="280"/>
      <c r="O748" s="280"/>
      <c r="P748" s="280"/>
      <c r="Q748" s="280"/>
      <c r="R748" s="368">
        <f t="shared" si="286"/>
        <v>46402</v>
      </c>
      <c r="S748" s="368">
        <f t="shared" si="286"/>
        <v>46402</v>
      </c>
      <c r="T748" s="368">
        <f t="shared" si="286"/>
        <v>46402</v>
      </c>
      <c r="U748" s="368">
        <f t="shared" si="286"/>
        <v>46402</v>
      </c>
      <c r="V748" s="280"/>
      <c r="W748" s="280"/>
      <c r="X748" s="280"/>
      <c r="Y748" s="280"/>
      <c r="Z748" s="280"/>
      <c r="AA748" s="280"/>
      <c r="AB748" s="280"/>
      <c r="AC748" s="725">
        <f t="shared" si="288"/>
        <v>2926</v>
      </c>
      <c r="AD748" s="725">
        <f t="shared" si="289"/>
        <v>2926</v>
      </c>
      <c r="AE748" s="725">
        <f t="shared" si="290"/>
        <v>2926</v>
      </c>
      <c r="AF748" s="725">
        <f t="shared" si="291"/>
        <v>-43317</v>
      </c>
      <c r="AG748" s="725">
        <f t="shared" si="292"/>
        <v>-43317</v>
      </c>
      <c r="AH748" s="725">
        <f t="shared" si="293"/>
        <v>-43317</v>
      </c>
      <c r="AI748" s="725">
        <f t="shared" si="294"/>
        <v>-43317</v>
      </c>
      <c r="AJ748" s="725">
        <f t="shared" si="295"/>
        <v>2926</v>
      </c>
      <c r="AK748" s="725">
        <f t="shared" si="296"/>
        <v>2926</v>
      </c>
      <c r="AL748" s="725">
        <f t="shared" si="297"/>
        <v>2926</v>
      </c>
      <c r="AM748" s="725">
        <f t="shared" si="298"/>
        <v>2926</v>
      </c>
      <c r="AN748" s="280"/>
      <c r="AO748" s="280"/>
      <c r="AP748" s="280"/>
      <c r="AQ748" s="275"/>
      <c r="AR748" s="262"/>
      <c r="AS748" s="250"/>
      <c r="AT748" s="250"/>
      <c r="AU748" s="250"/>
    </row>
    <row r="749" spans="1:47" outlineLevel="3" x14ac:dyDescent="0.35">
      <c r="A749" s="250"/>
      <c r="B749" s="259"/>
      <c r="C749" s="252">
        <f t="shared" si="287"/>
        <v>4</v>
      </c>
      <c r="D749" s="275"/>
      <c r="E749" s="332"/>
      <c r="F749" s="332"/>
      <c r="G749" s="275"/>
      <c r="H749" s="280"/>
      <c r="I749" s="296"/>
      <c r="J749" s="296" t="s">
        <v>599</v>
      </c>
      <c r="K749" s="280"/>
      <c r="L749" s="280"/>
      <c r="M749" s="280"/>
      <c r="N749" s="368">
        <f>DATE(YEAR(N746)+1,MONTH(N746),DAY(N746))</f>
        <v>46402</v>
      </c>
      <c r="O749" s="368">
        <f>DATE(YEAR(O746)+1,MONTH(O746),DAY(O746))</f>
        <v>46402</v>
      </c>
      <c r="P749" s="368">
        <f>DATE(YEAR(P746)+1,MONTH(P746),DAY(P746))</f>
        <v>46402</v>
      </c>
      <c r="Q749" s="368">
        <f>DATE(YEAR(Q746)+1,MONTH(Q746),DAY(Q746))</f>
        <v>46402</v>
      </c>
      <c r="R749" s="368">
        <f t="shared" si="286"/>
        <v>46402</v>
      </c>
      <c r="S749" s="368">
        <f t="shared" si="286"/>
        <v>46402</v>
      </c>
      <c r="T749" s="368">
        <f t="shared" si="286"/>
        <v>46402</v>
      </c>
      <c r="U749" s="368">
        <f t="shared" si="286"/>
        <v>46402</v>
      </c>
      <c r="V749" s="280"/>
      <c r="W749" s="280"/>
      <c r="X749" s="280"/>
      <c r="Y749" s="280"/>
      <c r="Z749" s="280"/>
      <c r="AA749" s="280"/>
      <c r="AB749" s="280"/>
      <c r="AC749" s="725">
        <f t="shared" si="288"/>
        <v>-43317</v>
      </c>
      <c r="AD749" s="725">
        <f t="shared" si="289"/>
        <v>-43317</v>
      </c>
      <c r="AE749" s="725">
        <f t="shared" si="290"/>
        <v>-43317</v>
      </c>
      <c r="AF749" s="725">
        <f t="shared" si="291"/>
        <v>2926</v>
      </c>
      <c r="AG749" s="725">
        <f t="shared" si="292"/>
        <v>2926</v>
      </c>
      <c r="AH749" s="725">
        <f t="shared" si="293"/>
        <v>2926</v>
      </c>
      <c r="AI749" s="725">
        <f t="shared" si="294"/>
        <v>2926</v>
      </c>
      <c r="AJ749" s="725">
        <f t="shared" si="295"/>
        <v>2926</v>
      </c>
      <c r="AK749" s="725">
        <f t="shared" si="296"/>
        <v>2926</v>
      </c>
      <c r="AL749" s="725">
        <f t="shared" si="297"/>
        <v>2926</v>
      </c>
      <c r="AM749" s="725">
        <f t="shared" si="298"/>
        <v>2926</v>
      </c>
      <c r="AN749" s="280"/>
      <c r="AO749" s="280"/>
      <c r="AP749" s="280"/>
      <c r="AQ749" s="275"/>
      <c r="AR749" s="262"/>
      <c r="AS749" s="250"/>
      <c r="AT749" s="250"/>
      <c r="AU749" s="250"/>
    </row>
    <row r="750" spans="1:47" outlineLevel="3" x14ac:dyDescent="0.35">
      <c r="A750" s="250"/>
      <c r="B750" s="259"/>
      <c r="C750" s="252">
        <f t="shared" si="287"/>
        <v>4</v>
      </c>
      <c r="D750" s="275"/>
      <c r="E750" s="332"/>
      <c r="F750" s="332"/>
      <c r="G750" s="275"/>
      <c r="H750" s="280"/>
      <c r="I750" s="296"/>
      <c r="J750" s="296" t="s">
        <v>600</v>
      </c>
      <c r="K750" s="280"/>
      <c r="L750" s="280"/>
      <c r="M750" s="280"/>
      <c r="N750" s="280"/>
      <c r="O750" s="280"/>
      <c r="P750" s="280"/>
      <c r="Q750" s="280"/>
      <c r="R750" s="368">
        <f t="shared" si="286"/>
        <v>46402</v>
      </c>
      <c r="S750" s="368">
        <f t="shared" si="286"/>
        <v>46402</v>
      </c>
      <c r="T750" s="368">
        <f t="shared" si="286"/>
        <v>46402</v>
      </c>
      <c r="U750" s="368">
        <f t="shared" si="286"/>
        <v>46402</v>
      </c>
      <c r="V750" s="280"/>
      <c r="W750" s="280"/>
      <c r="X750" s="280"/>
      <c r="Y750" s="280"/>
      <c r="Z750" s="280"/>
      <c r="AA750" s="280"/>
      <c r="AB750" s="280"/>
      <c r="AC750" s="725">
        <f t="shared" si="288"/>
        <v>-43317</v>
      </c>
      <c r="AD750" s="725">
        <f t="shared" si="289"/>
        <v>-43317</v>
      </c>
      <c r="AE750" s="725">
        <f t="shared" si="290"/>
        <v>-43317</v>
      </c>
      <c r="AF750" s="725">
        <f t="shared" si="291"/>
        <v>-43317</v>
      </c>
      <c r="AG750" s="725">
        <f t="shared" si="292"/>
        <v>-43317</v>
      </c>
      <c r="AH750" s="725">
        <f t="shared" si="293"/>
        <v>-43317</v>
      </c>
      <c r="AI750" s="725">
        <f t="shared" si="294"/>
        <v>-43317</v>
      </c>
      <c r="AJ750" s="725">
        <f t="shared" si="295"/>
        <v>2926</v>
      </c>
      <c r="AK750" s="725">
        <f t="shared" si="296"/>
        <v>2926</v>
      </c>
      <c r="AL750" s="725">
        <f t="shared" si="297"/>
        <v>2926</v>
      </c>
      <c r="AM750" s="725">
        <f t="shared" si="298"/>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403</v>
      </c>
      <c r="AR751" s="262"/>
      <c r="AS751" s="250"/>
      <c r="AT751" s="250"/>
      <c r="AU751" s="250"/>
    </row>
    <row r="752" spans="1:47" outlineLevel="2" collapsed="1" x14ac:dyDescent="0.35">
      <c r="A752" s="250"/>
      <c r="B752" s="259"/>
      <c r="C752" s="252">
        <f>INT($C$232)+2</f>
        <v>3</v>
      </c>
      <c r="D752" s="275"/>
      <c r="E752" s="332"/>
      <c r="F752" s="332"/>
      <c r="G752" s="275"/>
      <c r="H752" s="579" t="s">
        <v>1028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299">INT($C$232)+3</f>
        <v>4</v>
      </c>
      <c r="D753" s="275"/>
      <c r="E753" s="332"/>
      <c r="F753" s="332"/>
      <c r="G753" s="275"/>
      <c r="H753" s="280"/>
      <c r="I753" s="296"/>
      <c r="J753" s="296"/>
      <c r="K753" s="318">
        <v>1.5</v>
      </c>
      <c r="L753" s="318">
        <v>1.5</v>
      </c>
      <c r="M753" s="318">
        <v>1.5</v>
      </c>
      <c r="N753" s="318">
        <v>1.5</v>
      </c>
      <c r="O753" s="318">
        <v>1.5</v>
      </c>
      <c r="P753" s="318">
        <v>1.5</v>
      </c>
      <c r="Q753" s="318">
        <v>1.5</v>
      </c>
      <c r="R753" s="318">
        <v>1.5</v>
      </c>
      <c r="S753" s="318">
        <v>1.5</v>
      </c>
      <c r="T753" s="318">
        <v>1.5</v>
      </c>
      <c r="U753" s="318">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403</v>
      </c>
      <c r="AR754" s="262"/>
      <c r="AS754" s="250"/>
      <c r="AT754" s="250"/>
      <c r="AU754" s="250"/>
    </row>
    <row r="755" spans="1:47" outlineLevel="2" collapsed="1" x14ac:dyDescent="0.35">
      <c r="A755" s="250"/>
      <c r="B755" s="259"/>
      <c r="C755" s="252">
        <f>INT($C$232)+2</f>
        <v>3</v>
      </c>
      <c r="D755" s="275"/>
      <c r="E755" s="332"/>
      <c r="F755" s="332"/>
      <c r="G755" s="275"/>
      <c r="H755" s="579" t="s">
        <v>610</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0">INT($C$232)+3</f>
        <v>4</v>
      </c>
      <c r="D756" s="275"/>
      <c r="E756" s="332"/>
      <c r="F756" s="332"/>
      <c r="G756" s="275"/>
      <c r="H756" s="303" t="s">
        <v>604</v>
      </c>
      <c r="I756" s="296">
        <v>0</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1</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2</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3</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4</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0"/>
        <v>4</v>
      </c>
      <c r="D761" s="275"/>
      <c r="E761" s="332"/>
      <c r="F761" s="332"/>
      <c r="G761" s="275"/>
      <c r="H761" s="280"/>
      <c r="I761" s="296">
        <v>5</v>
      </c>
      <c r="J761" s="296"/>
      <c r="K761" s="405">
        <v>0</v>
      </c>
      <c r="L761" s="405">
        <v>0</v>
      </c>
      <c r="M761" s="405">
        <v>0</v>
      </c>
      <c r="N761" s="405">
        <v>0</v>
      </c>
      <c r="O761" s="405">
        <v>0</v>
      </c>
      <c r="P761" s="405">
        <v>0</v>
      </c>
      <c r="Q761" s="405">
        <v>0</v>
      </c>
      <c r="R761" s="405">
        <v>0</v>
      </c>
      <c r="S761" s="405">
        <v>0</v>
      </c>
      <c r="T761" s="405">
        <v>0</v>
      </c>
      <c r="U761" s="405">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0"/>
        <v>4</v>
      </c>
      <c r="D762" s="275"/>
      <c r="E762" s="332"/>
      <c r="F762" s="332"/>
      <c r="G762" s="275"/>
      <c r="H762" s="280"/>
      <c r="I762" s="296">
        <v>6</v>
      </c>
      <c r="J762" s="296"/>
      <c r="K762" s="405">
        <v>0</v>
      </c>
      <c r="L762" s="405">
        <v>0</v>
      </c>
      <c r="M762" s="405">
        <v>0</v>
      </c>
      <c r="N762" s="405">
        <v>0</v>
      </c>
      <c r="O762" s="405">
        <v>0</v>
      </c>
      <c r="P762" s="405">
        <v>0</v>
      </c>
      <c r="Q762" s="405">
        <v>0</v>
      </c>
      <c r="R762" s="405">
        <v>0</v>
      </c>
      <c r="S762" s="405">
        <v>0</v>
      </c>
      <c r="T762" s="405">
        <v>0</v>
      </c>
      <c r="U762" s="405">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0"/>
        <v>4</v>
      </c>
      <c r="D763" s="275"/>
      <c r="E763" s="332"/>
      <c r="F763" s="332"/>
      <c r="G763" s="275"/>
      <c r="H763" s="280"/>
      <c r="I763" s="296">
        <v>7</v>
      </c>
      <c r="J763" s="296"/>
      <c r="K763" s="405">
        <v>0</v>
      </c>
      <c r="L763" s="405">
        <v>0</v>
      </c>
      <c r="M763" s="405">
        <v>0</v>
      </c>
      <c r="N763" s="405">
        <v>0</v>
      </c>
      <c r="O763" s="405">
        <v>0</v>
      </c>
      <c r="P763" s="405">
        <v>0</v>
      </c>
      <c r="Q763" s="405">
        <v>0</v>
      </c>
      <c r="R763" s="405">
        <v>0</v>
      </c>
      <c r="S763" s="405">
        <v>0</v>
      </c>
      <c r="T763" s="405">
        <v>0</v>
      </c>
      <c r="U763" s="405">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403</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118</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5" t="s">
        <v>390</v>
      </c>
      <c r="F773" s="326"/>
      <c r="G773" s="264"/>
      <c r="H773" s="636"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6"/>
      <c r="AB773" s="406"/>
      <c r="AC773" s="406"/>
      <c r="AD773" s="406"/>
      <c r="AE773" s="406"/>
      <c r="AF773" s="406"/>
      <c r="AG773" s="406"/>
      <c r="AH773" s="406"/>
      <c r="AI773" s="406"/>
      <c r="AJ773" s="406"/>
      <c r="AK773" s="406"/>
      <c r="AL773" s="406"/>
      <c r="AM773" s="406"/>
      <c r="AN773" s="406"/>
      <c r="AO773" s="406"/>
      <c r="AP773" s="406"/>
      <c r="AQ773" s="328"/>
      <c r="AR773" s="262"/>
      <c r="AS773" s="250"/>
      <c r="AT773" s="250"/>
      <c r="AU773" s="250"/>
    </row>
    <row r="774" spans="1:47" ht="18" outlineLevel="1" x14ac:dyDescent="0.35">
      <c r="A774" s="250"/>
      <c r="B774" s="259"/>
      <c r="C774" s="252">
        <f>INT($C$773)+1.02</f>
        <v>2.02</v>
      </c>
      <c r="D774" s="263"/>
      <c r="E774" s="325" t="s">
        <v>392</v>
      </c>
      <c r="F774" s="329">
        <v>1</v>
      </c>
      <c r="G774" s="268"/>
      <c r="H774" s="269" t="s">
        <v>611</v>
      </c>
      <c r="I774" s="270"/>
      <c r="J774" s="270"/>
      <c r="K774" s="270"/>
      <c r="L774" s="270"/>
      <c r="M774" s="270"/>
      <c r="N774" s="270"/>
      <c r="O774" s="270"/>
      <c r="P774" s="270"/>
      <c r="Q774" s="270"/>
      <c r="R774" s="270"/>
      <c r="S774" s="270"/>
      <c r="T774" s="270"/>
      <c r="U774" s="270"/>
      <c r="V774" s="270"/>
      <c r="W774" s="270"/>
      <c r="X774" s="270"/>
      <c r="Y774" s="270"/>
      <c r="Z774" s="270"/>
      <c r="AA774" s="407"/>
      <c r="AB774" s="407"/>
      <c r="AC774" s="407"/>
      <c r="AD774" s="407"/>
      <c r="AE774" s="407"/>
      <c r="AF774" s="407"/>
      <c r="AG774" s="407"/>
      <c r="AH774" s="407"/>
      <c r="AI774" s="407"/>
      <c r="AJ774" s="407"/>
      <c r="AK774" s="407"/>
      <c r="AL774" s="407"/>
      <c r="AM774" s="407"/>
      <c r="AN774" s="407"/>
      <c r="AO774" s="407"/>
      <c r="AP774" s="407"/>
      <c r="AQ774" s="331"/>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2"/>
      <c r="F776" s="332"/>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2"/>
      <c r="F777" s="332"/>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2"/>
      <c r="F778" s="332"/>
      <c r="G778" s="260"/>
      <c r="H778" s="274"/>
      <c r="I778" s="274"/>
      <c r="J778" s="274"/>
      <c r="K778" s="333" t="s">
        <v>433</v>
      </c>
      <c r="L778" s="333"/>
      <c r="M778" s="333"/>
      <c r="N778" s="333" t="s">
        <v>434</v>
      </c>
      <c r="O778" s="333"/>
      <c r="P778" s="333"/>
      <c r="Q778" s="333"/>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2"/>
      <c r="F779" s="332"/>
      <c r="G779" s="260"/>
      <c r="H779" s="274"/>
      <c r="I779" s="274"/>
      <c r="J779" s="274"/>
      <c r="K779" s="322" t="s">
        <v>14</v>
      </c>
      <c r="L779" s="322" t="s">
        <v>502</v>
      </c>
      <c r="M779" s="322" t="s">
        <v>4</v>
      </c>
      <c r="N779" s="322" t="s">
        <v>523</v>
      </c>
      <c r="O779" s="322" t="s">
        <v>524</v>
      </c>
      <c r="P779" s="322" t="s">
        <v>525</v>
      </c>
      <c r="Q779" s="322" t="s">
        <v>526</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396</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2"/>
      <c r="F781" s="332"/>
      <c r="G781" s="275"/>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5"/>
      <c r="AR781" s="262"/>
      <c r="AS781" s="250"/>
      <c r="AT781" s="250"/>
      <c r="AU781" s="250"/>
    </row>
    <row r="782" spans="1:47" hidden="1" outlineLevel="4" x14ac:dyDescent="0.35">
      <c r="A782" s="250"/>
      <c r="B782" s="259" t="s">
        <v>397</v>
      </c>
      <c r="C782" s="252">
        <f>INT(MAX($C$784:$C$808))+1</f>
        <v>5</v>
      </c>
      <c r="D782" s="275" t="s">
        <v>398</v>
      </c>
      <c r="E782" s="332"/>
      <c r="F782" s="332"/>
      <c r="G782" s="275"/>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5"/>
      <c r="AR782" s="262"/>
      <c r="AS782" s="250"/>
      <c r="AT782" s="250"/>
      <c r="AU782" s="250"/>
    </row>
    <row r="783" spans="1:47" outlineLevel="1" x14ac:dyDescent="0.35">
      <c r="A783" s="250"/>
      <c r="B783" s="259"/>
      <c r="C783" s="252">
        <f>INT($C$773)+1</f>
        <v>2</v>
      </c>
      <c r="D783" s="275"/>
      <c r="E783" s="332"/>
      <c r="F783" s="332"/>
      <c r="G783" s="275"/>
      <c r="H783" s="335" t="s">
        <v>612</v>
      </c>
      <c r="I783" s="293" t="s">
        <v>613</v>
      </c>
      <c r="J783" s="293"/>
      <c r="K783" s="265"/>
      <c r="L783" s="265"/>
      <c r="M783" s="265"/>
      <c r="N783" s="265"/>
      <c r="O783" s="265"/>
      <c r="P783" s="265"/>
      <c r="Q783" s="265"/>
      <c r="R783" s="265"/>
      <c r="S783" s="265"/>
      <c r="T783" s="265"/>
      <c r="U783" s="265"/>
      <c r="V783" s="265"/>
      <c r="W783" s="265"/>
      <c r="X783" s="265"/>
      <c r="Y783" s="265"/>
      <c r="Z783" s="324"/>
      <c r="AA783" s="324"/>
      <c r="AB783" s="324"/>
      <c r="AC783" s="324"/>
      <c r="AD783" s="324"/>
      <c r="AE783" s="324"/>
      <c r="AF783" s="324"/>
      <c r="AG783" s="324"/>
      <c r="AH783" s="324"/>
      <c r="AI783" s="324"/>
      <c r="AJ783" s="324"/>
      <c r="AK783" s="324"/>
      <c r="AL783" s="324"/>
      <c r="AM783" s="324"/>
      <c r="AN783" s="324"/>
      <c r="AO783" s="324"/>
      <c r="AP783" s="324"/>
      <c r="AQ783" s="275"/>
      <c r="AR783" s="262"/>
      <c r="AS783" s="250"/>
      <c r="AT783" s="250"/>
      <c r="AU783" s="250"/>
    </row>
    <row r="784" spans="1:47" ht="5.15" hidden="1" customHeight="1" outlineLevel="3" x14ac:dyDescent="0.35">
      <c r="A784" s="250"/>
      <c r="B784" s="259"/>
      <c r="C784" s="252">
        <f>INT($C$773)+3.005</f>
        <v>4.0049999999999999</v>
      </c>
      <c r="D784" s="275" t="s">
        <v>399</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2"/>
      <c r="F785" s="332"/>
      <c r="G785" s="275"/>
      <c r="H785" s="296" t="s">
        <v>614</v>
      </c>
      <c r="I785" s="282"/>
      <c r="J785" s="280"/>
      <c r="K785" s="579" t="s">
        <v>433</v>
      </c>
      <c r="L785" s="302"/>
      <c r="M785" s="302"/>
      <c r="N785" s="282" t="s">
        <v>434</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403</v>
      </c>
      <c r="AR786" s="262"/>
      <c r="AS786" s="250"/>
      <c r="AT786" s="250"/>
      <c r="AU786" s="250"/>
    </row>
    <row r="787" spans="1:47" outlineLevel="1" x14ac:dyDescent="0.35">
      <c r="A787" s="250"/>
      <c r="B787" s="259"/>
      <c r="C787" s="252">
        <f>INT($C$773)+1</f>
        <v>2</v>
      </c>
      <c r="D787" s="275"/>
      <c r="E787" s="332"/>
      <c r="F787" s="332"/>
      <c r="G787" s="275"/>
      <c r="H787" s="335" t="s">
        <v>615</v>
      </c>
      <c r="I787" s="293"/>
      <c r="J787" s="293"/>
      <c r="K787" s="265"/>
      <c r="L787" s="265"/>
      <c r="M787" s="265"/>
      <c r="N787" s="265"/>
      <c r="O787" s="265"/>
      <c r="P787" s="265"/>
      <c r="Q787" s="265"/>
      <c r="R787" s="265"/>
      <c r="S787" s="265"/>
      <c r="T787" s="265"/>
      <c r="U787" s="265"/>
      <c r="V787" s="265"/>
      <c r="W787" s="265"/>
      <c r="X787" s="265"/>
      <c r="Y787" s="265"/>
      <c r="Z787" s="324"/>
      <c r="AA787" s="324"/>
      <c r="AB787" s="324"/>
      <c r="AC787" s="324"/>
      <c r="AD787" s="324"/>
      <c r="AE787" s="324"/>
      <c r="AF787" s="324"/>
      <c r="AG787" s="324"/>
      <c r="AH787" s="324"/>
      <c r="AI787" s="324"/>
      <c r="AJ787" s="324"/>
      <c r="AK787" s="324"/>
      <c r="AL787" s="324"/>
      <c r="AM787" s="324"/>
      <c r="AN787" s="324"/>
      <c r="AO787" s="324"/>
      <c r="AP787" s="324"/>
      <c r="AQ787" s="275"/>
      <c r="AR787" s="262"/>
      <c r="AS787" s="250"/>
      <c r="AT787" s="250"/>
      <c r="AU787" s="250"/>
    </row>
    <row r="788" spans="1:47" ht="5.15" hidden="1" customHeight="1" outlineLevel="3" x14ac:dyDescent="0.35">
      <c r="A788" s="250"/>
      <c r="B788" s="259"/>
      <c r="C788" s="252">
        <f>INT($C$773)+3.005</f>
        <v>4.0049999999999999</v>
      </c>
      <c r="D788" s="275" t="s">
        <v>399</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2"/>
      <c r="F789" s="332"/>
      <c r="G789" s="275"/>
      <c r="H789" s="345" t="s">
        <v>578</v>
      </c>
      <c r="I789" s="303" t="s">
        <v>616</v>
      </c>
      <c r="J789" s="303"/>
      <c r="K789" s="303" t="s">
        <v>617</v>
      </c>
      <c r="L789" s="303"/>
      <c r="M789" s="303"/>
      <c r="N789" s="396"/>
      <c r="O789" s="396" t="s">
        <v>1047</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1">INT($C$773)+3</f>
        <v>4</v>
      </c>
      <c r="D790" s="275"/>
      <c r="E790" s="332">
        <v>0</v>
      </c>
      <c r="F790" s="332"/>
      <c r="G790" s="275"/>
      <c r="H790" s="296" t="str">
        <f>H$251</f>
        <v>Aut</v>
      </c>
      <c r="I790" s="409">
        <v>2</v>
      </c>
      <c r="J790" s="409"/>
      <c r="K790" s="368">
        <f t="shared" ref="K790:M792" si="302">INDEX($K$679:$M$750,($E790*i_s_len+$I790)*i_x_len+1,0)</f>
        <v>44515</v>
      </c>
      <c r="L790" s="368">
        <f t="shared" si="302"/>
        <v>44515</v>
      </c>
      <c r="M790" s="368">
        <f t="shared" si="302"/>
        <v>44515</v>
      </c>
      <c r="N790" s="396"/>
      <c r="O790" s="725">
        <f t="shared" ref="O790:Q792" si="303">MIN(363,INT((K790 - DATE(YEAR(K790),1,1))))+364*(YEAR(K790)-i_startyear)</f>
        <v>1046</v>
      </c>
      <c r="P790" s="725">
        <f t="shared" si="303"/>
        <v>1046</v>
      </c>
      <c r="Q790" s="725">
        <f t="shared" si="303"/>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v>1</v>
      </c>
      <c r="F791" s="332"/>
      <c r="G791" s="275"/>
      <c r="H791" s="296" t="str">
        <f>H$252</f>
        <v>Win</v>
      </c>
      <c r="I791" s="409">
        <v>2</v>
      </c>
      <c r="J791" s="409"/>
      <c r="K791" s="368">
        <f t="shared" si="302"/>
        <v>44545</v>
      </c>
      <c r="L791" s="368">
        <f t="shared" si="302"/>
        <v>44545</v>
      </c>
      <c r="M791" s="368">
        <f t="shared" si="302"/>
        <v>44545</v>
      </c>
      <c r="N791" s="280"/>
      <c r="O791" s="725">
        <f t="shared" si="303"/>
        <v>1076</v>
      </c>
      <c r="P791" s="725">
        <f t="shared" si="303"/>
        <v>1076</v>
      </c>
      <c r="Q791" s="725">
        <f t="shared" si="303"/>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2</v>
      </c>
      <c r="F792" s="332"/>
      <c r="G792" s="275"/>
      <c r="H792" s="296" t="str">
        <f>H$253</f>
        <v>Spr</v>
      </c>
      <c r="I792" s="409">
        <v>2</v>
      </c>
      <c r="J792" s="409"/>
      <c r="K792" s="368">
        <f t="shared" si="302"/>
        <v>44576</v>
      </c>
      <c r="L792" s="368">
        <f t="shared" si="302"/>
        <v>44576</v>
      </c>
      <c r="M792" s="368">
        <f t="shared" si="302"/>
        <v>44576</v>
      </c>
      <c r="N792" s="280"/>
      <c r="O792" s="725">
        <f t="shared" si="303"/>
        <v>1106</v>
      </c>
      <c r="P792" s="725">
        <f t="shared" si="303"/>
        <v>1106</v>
      </c>
      <c r="Q792" s="725">
        <f t="shared" si="303"/>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c r="F793" s="332"/>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c r="F794" s="332"/>
      <c r="G794" s="275"/>
      <c r="H794" s="280"/>
      <c r="I794" s="303" t="s">
        <v>618</v>
      </c>
      <c r="J794" s="302"/>
      <c r="K794" s="303" t="s">
        <v>619</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v>0</v>
      </c>
      <c r="F795" s="332"/>
      <c r="G795" s="275"/>
      <c r="H795" s="296" t="str">
        <f>H$251</f>
        <v>Aut</v>
      </c>
      <c r="I795" s="409">
        <v>5</v>
      </c>
      <c r="J795" s="409"/>
      <c r="K795" s="368">
        <f t="shared" ref="K795:M797" si="304">INDEX($K$679:$M$750,($E795*i_s_len+$I795)*i_x_len+1,0)</f>
        <v>45611</v>
      </c>
      <c r="L795" s="368">
        <f t="shared" si="304"/>
        <v>45611</v>
      </c>
      <c r="M795" s="368">
        <f t="shared" si="304"/>
        <v>45611</v>
      </c>
      <c r="N795" s="280"/>
      <c r="O795" s="725">
        <f t="shared" ref="O795:Q797" si="305">MIN(363,INT((K795 - DATE(YEAR(K795),1,1))))+364*(YEAR(K795)-i_startyear)</f>
        <v>2139</v>
      </c>
      <c r="P795" s="725">
        <f t="shared" si="305"/>
        <v>2139</v>
      </c>
      <c r="Q795" s="725">
        <f t="shared" si="305"/>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v>1</v>
      </c>
      <c r="F796" s="332"/>
      <c r="G796" s="275"/>
      <c r="H796" s="296" t="str">
        <f>H$252</f>
        <v>Win</v>
      </c>
      <c r="I796" s="409">
        <v>5</v>
      </c>
      <c r="J796" s="409"/>
      <c r="K796" s="368">
        <f t="shared" si="304"/>
        <v>45641</v>
      </c>
      <c r="L796" s="368">
        <f t="shared" si="304"/>
        <v>45641</v>
      </c>
      <c r="M796" s="368">
        <f t="shared" si="304"/>
        <v>45641</v>
      </c>
      <c r="N796" s="280"/>
      <c r="O796" s="725">
        <f t="shared" si="305"/>
        <v>2169</v>
      </c>
      <c r="P796" s="725">
        <f t="shared" si="305"/>
        <v>2169</v>
      </c>
      <c r="Q796" s="725">
        <f t="shared" si="305"/>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v>2</v>
      </c>
      <c r="F797" s="332"/>
      <c r="G797" s="275"/>
      <c r="H797" s="296" t="str">
        <f>H$253</f>
        <v>Spr</v>
      </c>
      <c r="I797" s="409">
        <v>5</v>
      </c>
      <c r="J797" s="409"/>
      <c r="K797" s="368">
        <f t="shared" si="304"/>
        <v>45672</v>
      </c>
      <c r="L797" s="368">
        <f t="shared" si="304"/>
        <v>45672</v>
      </c>
      <c r="M797" s="368">
        <f t="shared" si="304"/>
        <v>45672</v>
      </c>
      <c r="N797" s="280"/>
      <c r="O797" s="725">
        <f t="shared" si="305"/>
        <v>2198</v>
      </c>
      <c r="P797" s="725">
        <f t="shared" si="305"/>
        <v>2198</v>
      </c>
      <c r="Q797" s="725">
        <f t="shared" si="305"/>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80"/>
      <c r="I799" s="280"/>
      <c r="J799" s="280"/>
      <c r="K799" s="303" t="s">
        <v>732</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96" t="str">
        <f>H$251</f>
        <v>Aut</v>
      </c>
      <c r="I800" s="280"/>
      <c r="J800" s="280"/>
      <c r="K800" s="471">
        <v>1550</v>
      </c>
      <c r="L800" s="471">
        <v>1550</v>
      </c>
      <c r="M800" s="471">
        <v>1550</v>
      </c>
      <c r="N800" s="280"/>
      <c r="O800" s="280" t="s">
        <v>742</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96" t="str">
        <f>H$252</f>
        <v>Win</v>
      </c>
      <c r="I801" s="280"/>
      <c r="J801" s="280"/>
      <c r="K801" s="471">
        <v>1550</v>
      </c>
      <c r="L801" s="471">
        <v>1550</v>
      </c>
      <c r="M801" s="471">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H$253</f>
        <v>Spr</v>
      </c>
      <c r="I802" s="280"/>
      <c r="J802" s="280"/>
      <c r="K802" s="471">
        <v>1550</v>
      </c>
      <c r="L802" s="471">
        <v>1550</v>
      </c>
      <c r="M802" s="471">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80"/>
      <c r="I804" s="280"/>
      <c r="J804" s="280"/>
      <c r="K804" s="303" t="s">
        <v>620</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1"/>
        <v>4</v>
      </c>
      <c r="D805" s="275"/>
      <c r="E805" s="332"/>
      <c r="F805" s="332"/>
      <c r="G805" s="275"/>
      <c r="H805" s="296" t="str">
        <f>H$251</f>
        <v>Aut</v>
      </c>
      <c r="I805" s="280"/>
      <c r="J805" s="280"/>
      <c r="K805" s="410">
        <f>(K795-K790)/30.5</f>
        <v>35.934426229508198</v>
      </c>
      <c r="L805" s="410">
        <f>(L795-L790)/30.5</f>
        <v>35.934426229508198</v>
      </c>
      <c r="M805" s="410">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1"/>
        <v>4</v>
      </c>
      <c r="D806" s="275"/>
      <c r="E806" s="332"/>
      <c r="F806" s="332"/>
      <c r="G806" s="275"/>
      <c r="H806" s="296" t="str">
        <f>H$252</f>
        <v>Win</v>
      </c>
      <c r="I806" s="280"/>
      <c r="J806" s="280"/>
      <c r="K806" s="410">
        <f t="shared" ref="K806:M807" si="306">(K796-K791)/30.5</f>
        <v>35.934426229508198</v>
      </c>
      <c r="L806" s="410">
        <f t="shared" si="306"/>
        <v>35.934426229508198</v>
      </c>
      <c r="M806" s="410">
        <f t="shared" si="306"/>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1"/>
        <v>4</v>
      </c>
      <c r="D807" s="275"/>
      <c r="E807" s="332"/>
      <c r="F807" s="332"/>
      <c r="G807" s="275"/>
      <c r="H807" s="296" t="str">
        <f>H$253</f>
        <v>Spr</v>
      </c>
      <c r="I807" s="280"/>
      <c r="J807" s="280"/>
      <c r="K807" s="410">
        <f t="shared" si="306"/>
        <v>35.934426229508198</v>
      </c>
      <c r="L807" s="410">
        <f t="shared" si="306"/>
        <v>35.934426229508198</v>
      </c>
      <c r="M807" s="410">
        <f t="shared" si="306"/>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403</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118</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5" t="s">
        <v>390</v>
      </c>
      <c r="F817" s="326"/>
      <c r="G817" s="264"/>
      <c r="H817" s="636"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6"/>
      <c r="AB817" s="406"/>
      <c r="AC817" s="406"/>
      <c r="AD817" s="291"/>
      <c r="AE817" s="291"/>
      <c r="AF817" s="291"/>
      <c r="AG817" s="291"/>
      <c r="AH817" s="291"/>
      <c r="AI817" s="291"/>
      <c r="AJ817" s="291"/>
      <c r="AK817" s="291"/>
      <c r="AL817" s="291"/>
      <c r="AM817" s="291"/>
      <c r="AN817" s="291"/>
      <c r="AO817" s="291"/>
      <c r="AP817" s="291"/>
      <c r="AQ817" s="328"/>
      <c r="AR817" s="262"/>
      <c r="AS817" s="250"/>
      <c r="AT817" s="250"/>
      <c r="AU817" s="250"/>
    </row>
    <row r="818" spans="1:47" ht="36" outlineLevel="1" x14ac:dyDescent="0.35">
      <c r="A818" s="250"/>
      <c r="B818" s="259"/>
      <c r="C818" s="252">
        <f>INT($C$817)+1.02</f>
        <v>2.02</v>
      </c>
      <c r="D818" s="263"/>
      <c r="E818" s="325" t="s">
        <v>392</v>
      </c>
      <c r="F818" s="329">
        <v>1</v>
      </c>
      <c r="G818" s="268"/>
      <c r="H818" s="411" t="s">
        <v>621</v>
      </c>
      <c r="I818" s="270"/>
      <c r="J818" s="270"/>
      <c r="K818" s="270"/>
      <c r="L818" s="270"/>
      <c r="M818" s="270"/>
      <c r="N818" s="270"/>
      <c r="O818" s="270"/>
      <c r="P818" s="270"/>
      <c r="Q818" s="270"/>
      <c r="R818" s="270"/>
      <c r="S818" s="270"/>
      <c r="T818" s="270"/>
      <c r="U818" s="270"/>
      <c r="V818" s="270"/>
      <c r="W818" s="270"/>
      <c r="X818" s="270"/>
      <c r="Y818" s="270"/>
      <c r="Z818" s="270"/>
      <c r="AA818" s="407"/>
      <c r="AB818" s="407"/>
      <c r="AC818" s="407"/>
      <c r="AD818" s="270"/>
      <c r="AE818" s="270"/>
      <c r="AF818" s="270"/>
      <c r="AG818" s="270"/>
      <c r="AH818" s="270"/>
      <c r="AI818" s="270"/>
      <c r="AJ818" s="270"/>
      <c r="AK818" s="270"/>
      <c r="AL818" s="270"/>
      <c r="AM818" s="270"/>
      <c r="AN818" s="270"/>
      <c r="AO818" s="270"/>
      <c r="AP818" s="270"/>
      <c r="AQ818" s="331"/>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2"/>
      <c r="F820" s="332"/>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2"/>
      <c r="F821" s="332"/>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2"/>
      <c r="F822" s="332"/>
      <c r="G822" s="260"/>
      <c r="H822" s="274"/>
      <c r="I822" s="274"/>
      <c r="J822" s="274"/>
      <c r="K822" s="333" t="s">
        <v>436</v>
      </c>
      <c r="L822" s="333"/>
      <c r="M822" s="333"/>
      <c r="N822" s="333"/>
      <c r="O822" s="333" t="str">
        <f>K822</f>
        <v>Offspring</v>
      </c>
      <c r="P822" s="333"/>
      <c r="Q822" s="333"/>
      <c r="R822" s="333"/>
      <c r="S822" s="333" t="str">
        <f>O822</f>
        <v>Offspring</v>
      </c>
      <c r="T822" s="333"/>
      <c r="U822" s="333"/>
      <c r="V822" s="333"/>
      <c r="W822" s="274"/>
      <c r="X822" s="274"/>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0"/>
      <c r="AR822" s="262"/>
      <c r="AS822" s="250"/>
      <c r="AT822" s="250"/>
      <c r="AU822" s="250"/>
    </row>
    <row r="823" spans="1:47" outlineLevel="2" x14ac:dyDescent="0.35">
      <c r="A823" s="250"/>
      <c r="B823" s="259"/>
      <c r="C823" s="252">
        <f>INT($C$817)+2</f>
        <v>3</v>
      </c>
      <c r="D823" s="260"/>
      <c r="E823" s="332"/>
      <c r="F823" s="332"/>
      <c r="G823" s="260"/>
      <c r="H823" s="274"/>
      <c r="I823" s="274"/>
      <c r="J823" s="274"/>
      <c r="K823" s="322" t="s">
        <v>503</v>
      </c>
      <c r="L823" s="322" t="s">
        <v>504</v>
      </c>
      <c r="M823" s="322" t="s">
        <v>505</v>
      </c>
      <c r="N823" s="322" t="s">
        <v>506</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7">L823</f>
        <v>BBM</v>
      </c>
      <c r="AA823" s="274" t="str">
        <f t="shared" si="307"/>
        <v>BBT</v>
      </c>
      <c r="AB823" s="274" t="str">
        <f t="shared" si="307"/>
        <v>BMT</v>
      </c>
      <c r="AC823" s="274" t="str">
        <f t="shared" si="307"/>
        <v>BBB</v>
      </c>
      <c r="AD823" s="274" t="str">
        <f t="shared" si="307"/>
        <v>BBM</v>
      </c>
      <c r="AE823" s="274" t="str">
        <f t="shared" si="307"/>
        <v>BBT</v>
      </c>
      <c r="AF823" s="274" t="str">
        <f t="shared" si="307"/>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396</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2"/>
      <c r="F825" s="332"/>
      <c r="G825" s="275"/>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5"/>
      <c r="AR825" s="262"/>
      <c r="AS825" s="250"/>
      <c r="AT825" s="250"/>
      <c r="AU825" s="250"/>
    </row>
    <row r="826" spans="1:47" hidden="1" outlineLevel="4" x14ac:dyDescent="0.35">
      <c r="A826" s="250"/>
      <c r="B826" s="259" t="s">
        <v>397</v>
      </c>
      <c r="C826" s="252">
        <f>INT(MAX($C$836:$C$866))+1</f>
        <v>6</v>
      </c>
      <c r="D826" s="275" t="s">
        <v>398</v>
      </c>
      <c r="E826" s="332"/>
      <c r="F826" s="332"/>
      <c r="G826" s="275"/>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5"/>
      <c r="AR826" s="262"/>
      <c r="AS826" s="250"/>
      <c r="AT826" s="250"/>
      <c r="AU826" s="250"/>
    </row>
    <row r="827" spans="1:47" outlineLevel="1" x14ac:dyDescent="0.35">
      <c r="A827" s="250"/>
      <c r="B827" s="259"/>
      <c r="C827" s="252">
        <f>INT($C$817)+1</f>
        <v>2</v>
      </c>
      <c r="D827" s="275"/>
      <c r="E827" s="332"/>
      <c r="F827" s="332"/>
      <c r="G827" s="275"/>
      <c r="H827" s="335" t="s">
        <v>622</v>
      </c>
      <c r="I827" s="293"/>
      <c r="J827" s="265"/>
      <c r="K827" s="265"/>
      <c r="L827" s="265"/>
      <c r="M827" s="265"/>
      <c r="N827" s="265"/>
      <c r="O827" s="265"/>
      <c r="P827" s="265"/>
      <c r="Q827" s="265"/>
      <c r="R827" s="265"/>
      <c r="S827" s="265"/>
      <c r="T827" s="265"/>
      <c r="U827" s="265"/>
      <c r="V827" s="265"/>
      <c r="W827" s="265"/>
      <c r="X827" s="265"/>
      <c r="Y827" s="324"/>
      <c r="Z827" s="324"/>
      <c r="AA827" s="324"/>
      <c r="AB827" s="324"/>
      <c r="AC827" s="324"/>
      <c r="AD827" s="324"/>
      <c r="AE827" s="324"/>
      <c r="AF827" s="324"/>
      <c r="AG827" s="324"/>
      <c r="AH827" s="324"/>
      <c r="AI827" s="324"/>
      <c r="AJ827" s="324"/>
      <c r="AK827" s="324"/>
      <c r="AL827" s="324"/>
      <c r="AM827" s="324"/>
      <c r="AN827" s="324"/>
      <c r="AO827" s="324"/>
      <c r="AP827" s="324"/>
      <c r="AQ827" s="275"/>
      <c r="AR827" s="262"/>
      <c r="AS827" s="250"/>
      <c r="AT827" s="250"/>
      <c r="AU827" s="250"/>
    </row>
    <row r="828" spans="1:47" ht="5.15" hidden="1" customHeight="1" outlineLevel="3" x14ac:dyDescent="0.35">
      <c r="A828" s="250"/>
      <c r="B828" s="259"/>
      <c r="C828" s="252">
        <f>INT($C$817)+3.005</f>
        <v>4.0049999999999999</v>
      </c>
      <c r="D828" s="275" t="s">
        <v>399</v>
      </c>
      <c r="E828" s="275"/>
      <c r="F828" s="275"/>
      <c r="G828" s="275"/>
      <c r="H828" s="336"/>
      <c r="I828" s="336"/>
      <c r="J828" s="336"/>
      <c r="K828" s="336"/>
      <c r="L828" s="336"/>
      <c r="M828" s="336"/>
      <c r="N828" s="336"/>
      <c r="O828" s="336"/>
      <c r="P828" s="336"/>
      <c r="Q828" s="336"/>
      <c r="R828" s="336"/>
      <c r="S828" s="336"/>
      <c r="T828" s="336"/>
      <c r="U828" s="336"/>
      <c r="V828" s="336"/>
      <c r="W828" s="336"/>
      <c r="X828" s="336"/>
      <c r="Y828" s="336"/>
      <c r="Z828" s="336"/>
      <c r="AA828" s="336"/>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2"/>
      <c r="F829" s="332"/>
      <c r="G829" s="275"/>
      <c r="H829" s="579" t="s">
        <v>1032</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2"/>
      <c r="F830" s="332"/>
      <c r="G830" s="275"/>
      <c r="H830" s="378"/>
      <c r="I830" s="413" t="s">
        <v>624</v>
      </c>
      <c r="J830" s="378" t="s">
        <v>625</v>
      </c>
      <c r="K830" s="346"/>
      <c r="L830" s="346"/>
      <c r="M830" s="346"/>
      <c r="N830" s="346"/>
      <c r="O830" s="346"/>
      <c r="P830" s="346"/>
      <c r="Q830" s="346"/>
      <c r="R830" s="346"/>
      <c r="S830" s="346"/>
      <c r="T830" s="346"/>
      <c r="U830" s="346"/>
      <c r="V830" s="346"/>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2"/>
      <c r="F831" s="332"/>
      <c r="G831" s="275"/>
      <c r="H831" s="414"/>
      <c r="I831" s="415">
        <v>0</v>
      </c>
      <c r="J831" s="415" t="s">
        <v>627</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6"/>
      <c r="AI831" s="416"/>
      <c r="AJ831" s="416"/>
      <c r="AK831" s="416"/>
      <c r="AL831" s="416"/>
      <c r="AM831" s="416"/>
      <c r="AN831" s="416"/>
      <c r="AO831" s="416"/>
      <c r="AP831" s="416"/>
      <c r="AQ831" s="275"/>
      <c r="AR831" s="262"/>
      <c r="AS831" s="250"/>
      <c r="AT831" s="250"/>
      <c r="AU831" s="250"/>
    </row>
    <row r="832" spans="1:47" hidden="1" outlineLevel="4" x14ac:dyDescent="0.35">
      <c r="A832" s="250"/>
      <c r="B832" s="259"/>
      <c r="C832" s="252">
        <f>INT($C$817)+4</f>
        <v>5</v>
      </c>
      <c r="D832" s="275"/>
      <c r="E832" s="332"/>
      <c r="F832" s="332"/>
      <c r="G832" s="275"/>
      <c r="H832" s="296"/>
      <c r="I832" s="302">
        <v>1</v>
      </c>
      <c r="J832" s="296" t="s">
        <v>628</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6"/>
      <c r="AI832" s="416"/>
      <c r="AJ832" s="416"/>
      <c r="AK832" s="416"/>
      <c r="AL832" s="416"/>
      <c r="AM832" s="416"/>
      <c r="AN832" s="416"/>
      <c r="AO832" s="416"/>
      <c r="AP832" s="416"/>
      <c r="AQ832" s="275"/>
      <c r="AR832" s="262"/>
      <c r="AS832" s="250"/>
      <c r="AT832" s="250"/>
      <c r="AU832" s="250"/>
    </row>
    <row r="833" spans="1:47" hidden="1" outlineLevel="4" x14ac:dyDescent="0.35">
      <c r="A833" s="250"/>
      <c r="B833" s="259"/>
      <c r="C833" s="252">
        <f>INT($C$817)+4</f>
        <v>5</v>
      </c>
      <c r="D833" s="275"/>
      <c r="E833" s="332"/>
      <c r="F833" s="332"/>
      <c r="G833" s="275"/>
      <c r="H833" s="296"/>
      <c r="I833" s="302">
        <v>2</v>
      </c>
      <c r="J833" s="296" t="s">
        <v>629</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6"/>
      <c r="AI833" s="416"/>
      <c r="AJ833" s="416"/>
      <c r="AK833" s="416"/>
      <c r="AL833" s="416"/>
      <c r="AM833" s="416"/>
      <c r="AN833" s="416"/>
      <c r="AO833" s="416"/>
      <c r="AP833" s="416"/>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403</v>
      </c>
      <c r="AR834" s="262"/>
      <c r="AS834" s="250"/>
      <c r="AT834" s="250"/>
      <c r="AU834" s="250"/>
    </row>
    <row r="835" spans="1:47" outlineLevel="1" x14ac:dyDescent="0.35">
      <c r="A835" s="250"/>
      <c r="B835" s="259"/>
      <c r="C835" s="252">
        <f>INT($C$817)+1</f>
        <v>2</v>
      </c>
      <c r="D835" s="275"/>
      <c r="E835" s="332"/>
      <c r="F835" s="332"/>
      <c r="G835" s="275"/>
      <c r="H835" s="335" t="s">
        <v>630</v>
      </c>
      <c r="I835" s="293"/>
      <c r="J835" s="265"/>
      <c r="K835" s="265"/>
      <c r="L835" s="265"/>
      <c r="M835" s="265"/>
      <c r="N835" s="265"/>
      <c r="O835" s="265"/>
      <c r="P835" s="265"/>
      <c r="Q835" s="265"/>
      <c r="R835" s="265"/>
      <c r="S835" s="265"/>
      <c r="T835" s="265"/>
      <c r="U835" s="265"/>
      <c r="V835" s="265"/>
      <c r="W835" s="265"/>
      <c r="X835" s="265"/>
      <c r="Y835" s="324"/>
      <c r="Z835" s="324"/>
      <c r="AA835" s="324"/>
      <c r="AB835" s="324"/>
      <c r="AC835" s="324"/>
      <c r="AD835" s="324"/>
      <c r="AE835" s="324"/>
      <c r="AF835" s="324"/>
      <c r="AG835" s="324"/>
      <c r="AH835" s="324"/>
      <c r="AI835" s="324"/>
      <c r="AJ835" s="324"/>
      <c r="AK835" s="324"/>
      <c r="AL835" s="324"/>
      <c r="AM835" s="324"/>
      <c r="AN835" s="324"/>
      <c r="AO835" s="324"/>
      <c r="AP835" s="324"/>
      <c r="AQ835" s="275"/>
      <c r="AR835" s="262"/>
      <c r="AS835" s="250"/>
      <c r="AT835" s="250"/>
      <c r="AU835" s="250"/>
    </row>
    <row r="836" spans="1:47" ht="5.15" hidden="1" customHeight="1" outlineLevel="3" x14ac:dyDescent="0.35">
      <c r="A836" s="250"/>
      <c r="B836" s="259"/>
      <c r="C836" s="252">
        <f>INT($C$817)+3.005</f>
        <v>4.0049999999999999</v>
      </c>
      <c r="D836" s="275" t="s">
        <v>399</v>
      </c>
      <c r="E836" s="275"/>
      <c r="F836" s="275"/>
      <c r="G836" s="275"/>
      <c r="H836" s="336"/>
      <c r="I836" s="336"/>
      <c r="J836" s="336"/>
      <c r="K836" s="336"/>
      <c r="L836" s="336"/>
      <c r="M836" s="336"/>
      <c r="N836" s="336"/>
      <c r="O836" s="336"/>
      <c r="P836" s="336"/>
      <c r="Q836" s="336"/>
      <c r="R836" s="336"/>
      <c r="S836" s="336"/>
      <c r="T836" s="336"/>
      <c r="U836" s="336"/>
      <c r="V836" s="336"/>
      <c r="W836" s="336"/>
      <c r="X836" s="336"/>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2"/>
      <c r="F837" s="332"/>
      <c r="G837" s="275"/>
      <c r="H837" s="579" t="s">
        <v>1031</v>
      </c>
      <c r="I837" s="280"/>
      <c r="J837" s="280"/>
      <c r="K837" s="296">
        <f>i_s_len</f>
        <v>8</v>
      </c>
      <c r="L837" s="283">
        <v>3</v>
      </c>
      <c r="M837" s="280"/>
      <c r="N837" s="281" t="s">
        <v>631</v>
      </c>
      <c r="O837" s="280"/>
      <c r="P837" s="280"/>
      <c r="Q837" s="280"/>
      <c r="R837" s="280"/>
      <c r="S837" s="280"/>
      <c r="T837" s="280"/>
      <c r="U837" s="280"/>
      <c r="V837" s="280"/>
      <c r="W837" s="280"/>
      <c r="X837" s="280"/>
      <c r="Y837" s="412" t="s">
        <v>623</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2"/>
      <c r="F838" s="332"/>
      <c r="G838" s="275"/>
      <c r="H838" s="378" t="s">
        <v>632</v>
      </c>
      <c r="I838" s="378" t="s">
        <v>624</v>
      </c>
      <c r="J838" s="378" t="s">
        <v>625</v>
      </c>
      <c r="K838" s="346" t="s">
        <v>1121</v>
      </c>
      <c r="L838" s="346"/>
      <c r="M838" s="346"/>
      <c r="N838" s="346"/>
      <c r="O838" s="346" t="s">
        <v>626</v>
      </c>
      <c r="P838" s="346"/>
      <c r="Q838" s="346"/>
      <c r="R838" s="346"/>
      <c r="S838" s="280"/>
      <c r="T838" s="280"/>
      <c r="U838" s="280"/>
      <c r="V838" s="280"/>
      <c r="W838" s="280"/>
      <c r="X838" s="280"/>
      <c r="Y838" s="417" t="s">
        <v>1121</v>
      </c>
      <c r="Z838" s="417"/>
      <c r="AA838" s="417"/>
      <c r="AB838" s="417"/>
      <c r="AC838" s="417" t="s">
        <v>626</v>
      </c>
      <c r="AD838" s="417"/>
      <c r="AE838" s="417"/>
      <c r="AF838" s="417"/>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8">INT($C$817)+4</f>
        <v>5</v>
      </c>
      <c r="D839" s="275"/>
      <c r="E839" s="332"/>
      <c r="F839" s="332"/>
      <c r="G839" s="275"/>
      <c r="H839" s="414" t="s">
        <v>633</v>
      </c>
      <c r="I839" s="415">
        <v>0</v>
      </c>
      <c r="J839" s="415" t="s">
        <v>634</v>
      </c>
      <c r="K839" s="418"/>
      <c r="L839" s="418"/>
      <c r="M839" s="418"/>
      <c r="N839" s="418"/>
      <c r="O839" s="419"/>
      <c r="P839" s="419"/>
      <c r="Q839" s="419"/>
      <c r="R839" s="419"/>
      <c r="S839" s="693" t="s">
        <v>1029</v>
      </c>
      <c r="T839" s="280"/>
      <c r="U839" s="280"/>
      <c r="V839" s="280"/>
      <c r="W839" s="280"/>
      <c r="X839" s="280"/>
      <c r="Y839" s="420">
        <f>364*10</f>
        <v>3640</v>
      </c>
      <c r="Z839" s="420">
        <f t="shared" ref="Z839:AB847" si="309">364*10</f>
        <v>3640</v>
      </c>
      <c r="AA839" s="420">
        <f t="shared" si="309"/>
        <v>3640</v>
      </c>
      <c r="AB839" s="420">
        <f t="shared" si="309"/>
        <v>3640</v>
      </c>
      <c r="AC839" s="420">
        <v>10000</v>
      </c>
      <c r="AD839" s="420">
        <v>10000</v>
      </c>
      <c r="AE839" s="420">
        <v>10000</v>
      </c>
      <c r="AF839" s="420">
        <v>10000</v>
      </c>
      <c r="AG839" s="420"/>
      <c r="AH839" s="420"/>
      <c r="AI839" s="420"/>
      <c r="AJ839" s="420"/>
      <c r="AK839" s="420"/>
      <c r="AL839" s="420"/>
      <c r="AM839" s="420"/>
      <c r="AN839" s="420"/>
      <c r="AO839" s="846"/>
      <c r="AP839" s="846"/>
      <c r="AQ839" s="275"/>
      <c r="AR839" s="262"/>
      <c r="AS839" s="250"/>
      <c r="AT839" s="250"/>
      <c r="AU839" s="250"/>
    </row>
    <row r="840" spans="1:47" hidden="1" outlineLevel="4" x14ac:dyDescent="0.35">
      <c r="A840" s="250"/>
      <c r="B840" s="259"/>
      <c r="C840" s="252">
        <f t="shared" si="308"/>
        <v>5</v>
      </c>
      <c r="D840" s="275"/>
      <c r="E840" s="332"/>
      <c r="F840" s="332"/>
      <c r="G840" s="275"/>
      <c r="H840" s="296" t="s">
        <v>635</v>
      </c>
      <c r="I840" s="302"/>
      <c r="J840" s="296" t="s">
        <v>636</v>
      </c>
      <c r="K840" s="408"/>
      <c r="L840" s="408"/>
      <c r="M840" s="408"/>
      <c r="N840" s="408"/>
      <c r="O840" s="408"/>
      <c r="P840" s="408"/>
      <c r="Q840" s="408"/>
      <c r="R840" s="408"/>
      <c r="S840" s="280"/>
      <c r="T840" s="280"/>
      <c r="U840" s="280"/>
      <c r="V840" s="280"/>
      <c r="W840" s="280"/>
      <c r="X840" s="280"/>
      <c r="Y840" s="420">
        <f t="shared" ref="Y840:Y847" si="310">364*10</f>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t="s">
        <v>637</v>
      </c>
      <c r="I841" s="302"/>
      <c r="J841" s="296" t="s">
        <v>636</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3</v>
      </c>
      <c r="I842" s="302"/>
      <c r="J842" s="296" t="s">
        <v>636</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4</v>
      </c>
      <c r="I843" s="302"/>
      <c r="J843" s="296" t="s">
        <v>636</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296">
        <v>5</v>
      </c>
      <c r="I844" s="302"/>
      <c r="J844" s="296" t="s">
        <v>636</v>
      </c>
      <c r="K844" s="408"/>
      <c r="L844" s="408"/>
      <c r="M844" s="408"/>
      <c r="N844" s="408"/>
      <c r="O844" s="408"/>
      <c r="P844" s="408"/>
      <c r="Q844" s="408"/>
      <c r="R844" s="408"/>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16"/>
      <c r="AH844" s="416"/>
      <c r="AI844" s="416"/>
      <c r="AJ844" s="416"/>
      <c r="AK844" s="416"/>
      <c r="AL844" s="416"/>
      <c r="AM844" s="416"/>
      <c r="AN844" s="416"/>
      <c r="AO844" s="416"/>
      <c r="AP844" s="416"/>
      <c r="AQ844" s="275"/>
      <c r="AR844" s="262"/>
      <c r="AS844" s="250"/>
      <c r="AT844" s="250"/>
      <c r="AU844" s="250"/>
    </row>
    <row r="845" spans="1:47" hidden="1" outlineLevel="4" x14ac:dyDescent="0.35">
      <c r="A845" s="250"/>
      <c r="B845" s="259"/>
      <c r="C845" s="252">
        <f t="shared" si="308"/>
        <v>5</v>
      </c>
      <c r="D845" s="275"/>
      <c r="E845" s="332"/>
      <c r="F845" s="332"/>
      <c r="G845" s="275"/>
      <c r="H845" s="296">
        <v>6</v>
      </c>
      <c r="I845" s="302"/>
      <c r="J845" s="296" t="s">
        <v>636</v>
      </c>
      <c r="K845" s="408"/>
      <c r="L845" s="408"/>
      <c r="M845" s="408"/>
      <c r="N845" s="408"/>
      <c r="O845" s="408"/>
      <c r="P845" s="408"/>
      <c r="Q845" s="408"/>
      <c r="R845" s="408"/>
      <c r="S845" s="280"/>
      <c r="T845" s="280"/>
      <c r="U845" s="280"/>
      <c r="V845" s="280"/>
      <c r="W845" s="280"/>
      <c r="X845" s="280"/>
      <c r="Y845" s="420">
        <f t="shared" si="310"/>
        <v>3640</v>
      </c>
      <c r="Z845" s="420">
        <f t="shared" si="309"/>
        <v>3640</v>
      </c>
      <c r="AA845" s="420">
        <f t="shared" si="309"/>
        <v>3640</v>
      </c>
      <c r="AB845" s="420">
        <f t="shared" si="309"/>
        <v>3640</v>
      </c>
      <c r="AC845" s="420">
        <v>10000</v>
      </c>
      <c r="AD845" s="420">
        <v>10000</v>
      </c>
      <c r="AE845" s="420">
        <v>10000</v>
      </c>
      <c r="AF845" s="420">
        <v>10000</v>
      </c>
      <c r="AG845" s="416"/>
      <c r="AH845" s="416"/>
      <c r="AI845" s="416"/>
      <c r="AJ845" s="416"/>
      <c r="AK845" s="416"/>
      <c r="AL845" s="416"/>
      <c r="AM845" s="416"/>
      <c r="AN845" s="416"/>
      <c r="AO845" s="416"/>
      <c r="AP845" s="416"/>
      <c r="AQ845" s="275"/>
      <c r="AR845" s="262"/>
      <c r="AS845" s="250"/>
      <c r="AT845" s="250"/>
      <c r="AU845" s="250"/>
    </row>
    <row r="846" spans="1:47" hidden="1" outlineLevel="4" x14ac:dyDescent="0.35">
      <c r="A846" s="250"/>
      <c r="B846" s="259"/>
      <c r="C846" s="252">
        <f t="shared" si="308"/>
        <v>5</v>
      </c>
      <c r="D846" s="275"/>
      <c r="E846" s="332"/>
      <c r="F846" s="332"/>
      <c r="G846" s="275"/>
      <c r="H846" s="296">
        <v>7</v>
      </c>
      <c r="I846" s="302"/>
      <c r="J846" s="296" t="s">
        <v>636</v>
      </c>
      <c r="K846" s="408"/>
      <c r="L846" s="408"/>
      <c r="M846" s="408"/>
      <c r="N846" s="408"/>
      <c r="O846" s="408"/>
      <c r="P846" s="408"/>
      <c r="Q846" s="408"/>
      <c r="R846" s="408"/>
      <c r="S846" s="280"/>
      <c r="T846" s="280"/>
      <c r="U846" s="280"/>
      <c r="V846" s="280"/>
      <c r="W846" s="280"/>
      <c r="X846" s="280"/>
      <c r="Y846" s="420">
        <f t="shared" si="310"/>
        <v>3640</v>
      </c>
      <c r="Z846" s="420">
        <f t="shared" si="309"/>
        <v>3640</v>
      </c>
      <c r="AA846" s="420">
        <f t="shared" si="309"/>
        <v>3640</v>
      </c>
      <c r="AB846" s="420">
        <f t="shared" si="309"/>
        <v>3640</v>
      </c>
      <c r="AC846" s="420">
        <v>10000</v>
      </c>
      <c r="AD846" s="420">
        <v>10000</v>
      </c>
      <c r="AE846" s="420">
        <v>10000</v>
      </c>
      <c r="AF846" s="420">
        <v>10000</v>
      </c>
      <c r="AG846" s="416"/>
      <c r="AH846" s="416"/>
      <c r="AI846" s="416"/>
      <c r="AJ846" s="416"/>
      <c r="AK846" s="416"/>
      <c r="AL846" s="416"/>
      <c r="AM846" s="416"/>
      <c r="AN846" s="416"/>
      <c r="AO846" s="416"/>
      <c r="AP846" s="416"/>
      <c r="AQ846" s="275"/>
      <c r="AR846" s="262"/>
      <c r="AS846" s="250"/>
      <c r="AT846" s="250"/>
      <c r="AU846" s="250"/>
    </row>
    <row r="847" spans="1:47" hidden="1" outlineLevel="4" x14ac:dyDescent="0.35">
      <c r="A847" s="250"/>
      <c r="B847" s="259"/>
      <c r="C847" s="252">
        <f t="shared" si="308"/>
        <v>5</v>
      </c>
      <c r="D847" s="275"/>
      <c r="E847" s="332"/>
      <c r="F847" s="332"/>
      <c r="G847" s="275"/>
      <c r="H847" s="422">
        <v>8</v>
      </c>
      <c r="I847" s="423"/>
      <c r="J847" s="422" t="s">
        <v>636</v>
      </c>
      <c r="K847" s="424"/>
      <c r="L847" s="424"/>
      <c r="M847" s="424"/>
      <c r="N847" s="424"/>
      <c r="O847" s="425"/>
      <c r="P847" s="425"/>
      <c r="Q847" s="425"/>
      <c r="R847" s="425"/>
      <c r="S847" s="280"/>
      <c r="T847" s="280"/>
      <c r="U847" s="280"/>
      <c r="V847" s="280"/>
      <c r="W847" s="280"/>
      <c r="X847" s="280"/>
      <c r="Y847" s="420">
        <f t="shared" si="310"/>
        <v>3640</v>
      </c>
      <c r="Z847" s="420">
        <f t="shared" si="309"/>
        <v>3640</v>
      </c>
      <c r="AA847" s="420">
        <f t="shared" si="309"/>
        <v>3640</v>
      </c>
      <c r="AB847" s="420">
        <f t="shared" si="309"/>
        <v>3640</v>
      </c>
      <c r="AC847" s="420">
        <v>10000</v>
      </c>
      <c r="AD847" s="420">
        <v>10000</v>
      </c>
      <c r="AE847" s="420">
        <v>10000</v>
      </c>
      <c r="AF847" s="420">
        <v>10000</v>
      </c>
      <c r="AG847" s="426"/>
      <c r="AH847" s="426"/>
      <c r="AI847" s="426"/>
      <c r="AJ847" s="426"/>
      <c r="AK847" s="426"/>
      <c r="AL847" s="426"/>
      <c r="AM847" s="426"/>
      <c r="AN847" s="426"/>
      <c r="AO847" s="846"/>
      <c r="AP847" s="846"/>
      <c r="AQ847" s="275"/>
      <c r="AR847" s="262"/>
      <c r="AS847" s="250"/>
      <c r="AT847" s="250"/>
      <c r="AU847" s="250"/>
    </row>
    <row r="848" spans="1:47" ht="15" hidden="1" customHeight="1" outlineLevel="3" x14ac:dyDescent="0.35">
      <c r="A848" s="250"/>
      <c r="B848" s="259"/>
      <c r="C848" s="252">
        <f t="shared" ref="C848:C865" si="311">INT($C$817)+3</f>
        <v>4</v>
      </c>
      <c r="D848" s="275"/>
      <c r="E848" s="332"/>
      <c r="F848" s="332"/>
      <c r="G848" s="275"/>
      <c r="H848" s="414" t="s">
        <v>633</v>
      </c>
      <c r="I848" s="415">
        <v>1</v>
      </c>
      <c r="J848" s="302" t="s">
        <v>638</v>
      </c>
      <c r="K848" s="421">
        <f>INT(4*30.4)</f>
        <v>121</v>
      </c>
      <c r="L848" s="421">
        <v>121</v>
      </c>
      <c r="M848" s="421">
        <v>121</v>
      </c>
      <c r="N848" s="421">
        <v>121</v>
      </c>
      <c r="O848" s="421"/>
      <c r="P848" s="421"/>
      <c r="Q848" s="421"/>
      <c r="R848" s="421"/>
      <c r="S848" s="915" t="s">
        <v>1157</v>
      </c>
      <c r="T848" s="916"/>
      <c r="U848" s="916"/>
      <c r="V848" s="916"/>
      <c r="W848" s="917"/>
      <c r="X848" s="280"/>
      <c r="Y848" s="427">
        <f t="shared" ref="Y848:Y856" si="312">IF(K848="",0,K848)</f>
        <v>121</v>
      </c>
      <c r="Z848" s="427">
        <f t="shared" ref="Z848:Z856" si="313">IF(L848="",0,L848)</f>
        <v>121</v>
      </c>
      <c r="AA848" s="427">
        <f t="shared" ref="AA848:AA856" si="314">IF(M848="",0,M848)</f>
        <v>121</v>
      </c>
      <c r="AB848" s="427">
        <f t="shared" ref="AB848:AB856" si="315">IF(N848="",0,N848)</f>
        <v>121</v>
      </c>
      <c r="AC848" s="694">
        <f>IF(O848="",10000,O848)</f>
        <v>10000</v>
      </c>
      <c r="AD848" s="694">
        <f t="shared" ref="AD848:AD865" si="316">IF(P848="",10000,P848)</f>
        <v>10000</v>
      </c>
      <c r="AE848" s="694">
        <f t="shared" ref="AE848:AE865" si="317">IF(Q848="",10000,Q848)</f>
        <v>10000</v>
      </c>
      <c r="AF848" s="694">
        <f t="shared" ref="AF848:AF865" si="318">IF(R848="",10000,R848)</f>
        <v>10000</v>
      </c>
      <c r="AG848" s="420"/>
      <c r="AH848" s="420"/>
      <c r="AI848" s="420"/>
      <c r="AJ848" s="420"/>
      <c r="AK848" s="420"/>
      <c r="AL848" s="420"/>
      <c r="AM848" s="420"/>
      <c r="AN848" s="420"/>
      <c r="AO848" s="846"/>
      <c r="AP848" s="846"/>
      <c r="AQ848" s="275"/>
      <c r="AR848" s="262"/>
      <c r="AS848" s="250"/>
      <c r="AT848" s="250"/>
      <c r="AU848" s="250"/>
    </row>
    <row r="849" spans="1:47" hidden="1" outlineLevel="3" x14ac:dyDescent="0.35">
      <c r="A849" s="250"/>
      <c r="B849" s="259"/>
      <c r="C849" s="252">
        <f t="shared" si="311"/>
        <v>4</v>
      </c>
      <c r="D849" s="275"/>
      <c r="E849" s="332"/>
      <c r="F849" s="332"/>
      <c r="G849" s="275"/>
      <c r="H849" s="296" t="s">
        <v>635</v>
      </c>
      <c r="I849" s="302"/>
      <c r="J849" s="296" t="s">
        <v>636</v>
      </c>
      <c r="K849" s="421">
        <v>364</v>
      </c>
      <c r="L849" s="421">
        <v>364</v>
      </c>
      <c r="M849" s="421">
        <v>364</v>
      </c>
      <c r="N849" s="421">
        <v>364</v>
      </c>
      <c r="O849" s="421"/>
      <c r="P849" s="421"/>
      <c r="Q849" s="421"/>
      <c r="R849" s="421"/>
      <c r="S849" s="918"/>
      <c r="T849" s="919"/>
      <c r="U849" s="919"/>
      <c r="V849" s="919"/>
      <c r="W849" s="920"/>
      <c r="X849" s="280"/>
      <c r="Y849" s="427">
        <f t="shared" si="312"/>
        <v>364</v>
      </c>
      <c r="Z849" s="427">
        <f t="shared" si="313"/>
        <v>364</v>
      </c>
      <c r="AA849" s="427">
        <f t="shared" si="314"/>
        <v>364</v>
      </c>
      <c r="AB849" s="427">
        <f t="shared" si="315"/>
        <v>364</v>
      </c>
      <c r="AC849" s="694">
        <f t="shared" ref="AC849:AC865" si="319">IF(O849="",10000,O849)</f>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t="s">
        <v>637</v>
      </c>
      <c r="I850" s="302"/>
      <c r="J850" s="296" t="s">
        <v>636</v>
      </c>
      <c r="K850" s="421">
        <f t="shared" ref="K850:K856" si="320">K849+364</f>
        <v>728</v>
      </c>
      <c r="L850" s="421">
        <f t="shared" ref="L850:N850" si="321">L849+364</f>
        <v>728</v>
      </c>
      <c r="M850" s="421">
        <f t="shared" si="321"/>
        <v>728</v>
      </c>
      <c r="N850" s="421">
        <f t="shared" si="321"/>
        <v>728</v>
      </c>
      <c r="O850" s="421"/>
      <c r="P850" s="421"/>
      <c r="Q850" s="421"/>
      <c r="R850" s="421"/>
      <c r="S850" s="918"/>
      <c r="T850" s="919"/>
      <c r="U850" s="919"/>
      <c r="V850" s="919"/>
      <c r="W850" s="920"/>
      <c r="X850" s="280"/>
      <c r="Y850" s="427">
        <f t="shared" si="312"/>
        <v>728</v>
      </c>
      <c r="Z850" s="427">
        <f t="shared" si="313"/>
        <v>728</v>
      </c>
      <c r="AA850" s="427">
        <f t="shared" si="314"/>
        <v>728</v>
      </c>
      <c r="AB850" s="427">
        <f t="shared" si="315"/>
        <v>728</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3</v>
      </c>
      <c r="I851" s="302"/>
      <c r="J851" s="296" t="s">
        <v>636</v>
      </c>
      <c r="K851" s="421">
        <f t="shared" si="320"/>
        <v>1092</v>
      </c>
      <c r="L851" s="421">
        <f t="shared" ref="L851:N851" si="322">L850+364</f>
        <v>1092</v>
      </c>
      <c r="M851" s="421">
        <f t="shared" si="322"/>
        <v>1092</v>
      </c>
      <c r="N851" s="421">
        <f t="shared" si="322"/>
        <v>1092</v>
      </c>
      <c r="O851" s="421"/>
      <c r="P851" s="421"/>
      <c r="Q851" s="421"/>
      <c r="R851" s="421"/>
      <c r="S851" s="918"/>
      <c r="T851" s="919"/>
      <c r="U851" s="919"/>
      <c r="V851" s="919"/>
      <c r="W851" s="920"/>
      <c r="X851" s="280"/>
      <c r="Y851" s="427">
        <f t="shared" si="312"/>
        <v>1092</v>
      </c>
      <c r="Z851" s="427">
        <f t="shared" si="313"/>
        <v>1092</v>
      </c>
      <c r="AA851" s="427">
        <f t="shared" si="314"/>
        <v>1092</v>
      </c>
      <c r="AB851" s="427">
        <f t="shared" si="315"/>
        <v>1092</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4</v>
      </c>
      <c r="I852" s="302"/>
      <c r="J852" s="296" t="s">
        <v>636</v>
      </c>
      <c r="K852" s="421">
        <f t="shared" si="320"/>
        <v>1456</v>
      </c>
      <c r="L852" s="421">
        <f t="shared" ref="L852:N852" si="323">L851+364</f>
        <v>1456</v>
      </c>
      <c r="M852" s="421">
        <f t="shared" si="323"/>
        <v>1456</v>
      </c>
      <c r="N852" s="421">
        <f t="shared" si="323"/>
        <v>1456</v>
      </c>
      <c r="O852" s="421"/>
      <c r="P852" s="421"/>
      <c r="Q852" s="421"/>
      <c r="R852" s="421"/>
      <c r="S852" s="918"/>
      <c r="T852" s="919"/>
      <c r="U852" s="919"/>
      <c r="V852" s="919"/>
      <c r="W852" s="920"/>
      <c r="X852" s="280"/>
      <c r="Y852" s="427">
        <f t="shared" si="312"/>
        <v>1456</v>
      </c>
      <c r="Z852" s="427">
        <f t="shared" si="313"/>
        <v>1456</v>
      </c>
      <c r="AA852" s="427">
        <f t="shared" si="314"/>
        <v>1456</v>
      </c>
      <c r="AB852" s="427">
        <f t="shared" si="315"/>
        <v>1456</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296">
        <v>5</v>
      </c>
      <c r="I853" s="302"/>
      <c r="J853" s="296" t="s">
        <v>636</v>
      </c>
      <c r="K853" s="421">
        <f t="shared" si="320"/>
        <v>1820</v>
      </c>
      <c r="L853" s="421">
        <f t="shared" ref="L853:N853" si="324">L852+364</f>
        <v>1820</v>
      </c>
      <c r="M853" s="421">
        <f t="shared" si="324"/>
        <v>1820</v>
      </c>
      <c r="N853" s="421">
        <f t="shared" si="324"/>
        <v>1820</v>
      </c>
      <c r="O853" s="421"/>
      <c r="P853" s="421"/>
      <c r="Q853" s="421"/>
      <c r="R853" s="421"/>
      <c r="S853" s="918"/>
      <c r="T853" s="919"/>
      <c r="U853" s="919"/>
      <c r="V853" s="919"/>
      <c r="W853" s="920"/>
      <c r="X853" s="280"/>
      <c r="Y853" s="427">
        <f t="shared" si="312"/>
        <v>1820</v>
      </c>
      <c r="Z853" s="427">
        <f t="shared" si="313"/>
        <v>1820</v>
      </c>
      <c r="AA853" s="427">
        <f t="shared" si="314"/>
        <v>1820</v>
      </c>
      <c r="AB853" s="427">
        <f t="shared" si="315"/>
        <v>1820</v>
      </c>
      <c r="AC853" s="694">
        <f t="shared" si="319"/>
        <v>10000</v>
      </c>
      <c r="AD853" s="694">
        <f t="shared" si="316"/>
        <v>10000</v>
      </c>
      <c r="AE853" s="694">
        <f t="shared" si="317"/>
        <v>10000</v>
      </c>
      <c r="AF853" s="694">
        <f t="shared" si="318"/>
        <v>10000</v>
      </c>
      <c r="AG853" s="416"/>
      <c r="AH853" s="416"/>
      <c r="AI853" s="416"/>
      <c r="AJ853" s="416"/>
      <c r="AK853" s="416"/>
      <c r="AL853" s="416"/>
      <c r="AM853" s="416"/>
      <c r="AN853" s="416"/>
      <c r="AO853" s="416"/>
      <c r="AP853" s="416"/>
      <c r="AQ853" s="275"/>
      <c r="AR853" s="262"/>
      <c r="AS853" s="250"/>
      <c r="AT853" s="250"/>
      <c r="AU853" s="250"/>
    </row>
    <row r="854" spans="1:47" hidden="1" outlineLevel="3" x14ac:dyDescent="0.35">
      <c r="A854" s="250"/>
      <c r="B854" s="259"/>
      <c r="C854" s="252">
        <f t="shared" si="311"/>
        <v>4</v>
      </c>
      <c r="D854" s="275"/>
      <c r="E854" s="332"/>
      <c r="F854" s="332"/>
      <c r="G854" s="275"/>
      <c r="H854" s="296">
        <v>6</v>
      </c>
      <c r="I854" s="302"/>
      <c r="J854" s="296" t="s">
        <v>636</v>
      </c>
      <c r="K854" s="421">
        <f t="shared" si="320"/>
        <v>2184</v>
      </c>
      <c r="L854" s="421">
        <f t="shared" ref="L854:N854" si="325">L853+364</f>
        <v>2184</v>
      </c>
      <c r="M854" s="421">
        <f t="shared" si="325"/>
        <v>2184</v>
      </c>
      <c r="N854" s="421">
        <f t="shared" si="325"/>
        <v>2184</v>
      </c>
      <c r="O854" s="421"/>
      <c r="P854" s="421"/>
      <c r="Q854" s="421"/>
      <c r="R854" s="421"/>
      <c r="S854" s="918"/>
      <c r="T854" s="919"/>
      <c r="U854" s="919"/>
      <c r="V854" s="919"/>
      <c r="W854" s="920"/>
      <c r="X854" s="280"/>
      <c r="Y854" s="427">
        <f t="shared" si="312"/>
        <v>2184</v>
      </c>
      <c r="Z854" s="427">
        <f t="shared" si="313"/>
        <v>2184</v>
      </c>
      <c r="AA854" s="427">
        <f t="shared" si="314"/>
        <v>2184</v>
      </c>
      <c r="AB854" s="427">
        <f t="shared" si="315"/>
        <v>2184</v>
      </c>
      <c r="AC854" s="694">
        <f t="shared" si="319"/>
        <v>10000</v>
      </c>
      <c r="AD854" s="694">
        <f t="shared" si="316"/>
        <v>10000</v>
      </c>
      <c r="AE854" s="694">
        <f t="shared" si="317"/>
        <v>10000</v>
      </c>
      <c r="AF854" s="694">
        <f t="shared" si="318"/>
        <v>10000</v>
      </c>
      <c r="AG854" s="416"/>
      <c r="AH854" s="416"/>
      <c r="AI854" s="416"/>
      <c r="AJ854" s="416"/>
      <c r="AK854" s="416"/>
      <c r="AL854" s="416"/>
      <c r="AM854" s="416"/>
      <c r="AN854" s="416"/>
      <c r="AO854" s="416"/>
      <c r="AP854" s="416"/>
      <c r="AQ854" s="275"/>
      <c r="AR854" s="262"/>
      <c r="AS854" s="250"/>
      <c r="AT854" s="250"/>
      <c r="AU854" s="250"/>
    </row>
    <row r="855" spans="1:47" hidden="1" outlineLevel="3" x14ac:dyDescent="0.35">
      <c r="A855" s="250"/>
      <c r="B855" s="259"/>
      <c r="C855" s="252">
        <f t="shared" si="311"/>
        <v>4</v>
      </c>
      <c r="D855" s="275"/>
      <c r="E855" s="332"/>
      <c r="F855" s="332"/>
      <c r="G855" s="275"/>
      <c r="H855" s="296">
        <v>7</v>
      </c>
      <c r="I855" s="302"/>
      <c r="J855" s="296" t="s">
        <v>636</v>
      </c>
      <c r="K855" s="421">
        <f t="shared" si="320"/>
        <v>2548</v>
      </c>
      <c r="L855" s="421">
        <f t="shared" ref="L855:N855" si="326">L854+364</f>
        <v>2548</v>
      </c>
      <c r="M855" s="421">
        <f t="shared" si="326"/>
        <v>2548</v>
      </c>
      <c r="N855" s="421">
        <f t="shared" si="326"/>
        <v>2548</v>
      </c>
      <c r="O855" s="421"/>
      <c r="P855" s="421"/>
      <c r="Q855" s="421"/>
      <c r="R855" s="421"/>
      <c r="S855" s="918"/>
      <c r="T855" s="919"/>
      <c r="U855" s="919"/>
      <c r="V855" s="919"/>
      <c r="W855" s="920"/>
      <c r="X855" s="280"/>
      <c r="Y855" s="427">
        <f t="shared" si="312"/>
        <v>2548</v>
      </c>
      <c r="Z855" s="427">
        <f t="shared" si="313"/>
        <v>2548</v>
      </c>
      <c r="AA855" s="427">
        <f t="shared" si="314"/>
        <v>2548</v>
      </c>
      <c r="AB855" s="427">
        <f t="shared" si="315"/>
        <v>2548</v>
      </c>
      <c r="AC855" s="694">
        <f t="shared" si="319"/>
        <v>10000</v>
      </c>
      <c r="AD855" s="694">
        <f t="shared" si="316"/>
        <v>10000</v>
      </c>
      <c r="AE855" s="694">
        <f t="shared" si="317"/>
        <v>10000</v>
      </c>
      <c r="AF855" s="694">
        <f t="shared" si="318"/>
        <v>10000</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422">
        <v>8</v>
      </c>
      <c r="I856" s="423"/>
      <c r="J856" s="422" t="s">
        <v>636</v>
      </c>
      <c r="K856" s="421">
        <f t="shared" si="320"/>
        <v>2912</v>
      </c>
      <c r="L856" s="421">
        <f t="shared" ref="L856:N856" si="327">L855+364</f>
        <v>2912</v>
      </c>
      <c r="M856" s="421">
        <f t="shared" si="327"/>
        <v>2912</v>
      </c>
      <c r="N856" s="421">
        <f t="shared" si="327"/>
        <v>2912</v>
      </c>
      <c r="O856" s="421"/>
      <c r="P856" s="421"/>
      <c r="Q856" s="421"/>
      <c r="R856" s="421"/>
      <c r="S856" s="918"/>
      <c r="T856" s="919"/>
      <c r="U856" s="919"/>
      <c r="V856" s="919"/>
      <c r="W856" s="920"/>
      <c r="X856" s="280"/>
      <c r="Y856" s="427">
        <f t="shared" si="312"/>
        <v>2912</v>
      </c>
      <c r="Z856" s="427">
        <f t="shared" si="313"/>
        <v>2912</v>
      </c>
      <c r="AA856" s="427">
        <f t="shared" si="314"/>
        <v>2912</v>
      </c>
      <c r="AB856" s="427">
        <f t="shared" si="315"/>
        <v>2912</v>
      </c>
      <c r="AC856" s="694">
        <f t="shared" si="319"/>
        <v>10000</v>
      </c>
      <c r="AD856" s="694">
        <f t="shared" si="316"/>
        <v>10000</v>
      </c>
      <c r="AE856" s="694">
        <f t="shared" si="317"/>
        <v>10000</v>
      </c>
      <c r="AF856" s="694">
        <f t="shared" si="318"/>
        <v>10000</v>
      </c>
      <c r="AG856" s="426"/>
      <c r="AH856" s="426"/>
      <c r="AI856" s="426"/>
      <c r="AJ856" s="426"/>
      <c r="AK856" s="426"/>
      <c r="AL856" s="426"/>
      <c r="AM856" s="426"/>
      <c r="AN856" s="426"/>
      <c r="AO856" s="846"/>
      <c r="AP856" s="846"/>
      <c r="AQ856" s="275"/>
      <c r="AR856" s="262"/>
      <c r="AS856" s="250"/>
      <c r="AT856" s="250"/>
      <c r="AU856" s="250"/>
    </row>
    <row r="857" spans="1:47" hidden="1" outlineLevel="3" x14ac:dyDescent="0.35">
      <c r="A857" s="250"/>
      <c r="B857" s="259"/>
      <c r="C857" s="252">
        <f t="shared" si="311"/>
        <v>4</v>
      </c>
      <c r="D857" s="275"/>
      <c r="E857" s="332"/>
      <c r="F857" s="332"/>
      <c r="G857" s="275"/>
      <c r="H857" s="414" t="s">
        <v>633</v>
      </c>
      <c r="I857" s="415">
        <v>2</v>
      </c>
      <c r="J857" s="415" t="s">
        <v>639</v>
      </c>
      <c r="K857" s="421"/>
      <c r="L857" s="421"/>
      <c r="M857" s="421"/>
      <c r="N857" s="421"/>
      <c r="O857" s="421">
        <v>45</v>
      </c>
      <c r="P857" s="421">
        <v>45</v>
      </c>
      <c r="Q857" s="421">
        <v>45</v>
      </c>
      <c r="R857" s="421">
        <v>47</v>
      </c>
      <c r="S857" s="918"/>
      <c r="T857" s="919"/>
      <c r="U857" s="919"/>
      <c r="V857" s="919"/>
      <c r="W857" s="920"/>
      <c r="X857" s="280"/>
      <c r="Y857" s="428">
        <f>IF(K857="",10*364,K857)</f>
        <v>3640</v>
      </c>
      <c r="Z857" s="428">
        <f t="shared" ref="Z857:Z865" si="328">IF(L857="",10*364,L857)</f>
        <v>3640</v>
      </c>
      <c r="AA857" s="428">
        <f t="shared" ref="AA857:AA865" si="329">IF(M857="",10*364,M857)</f>
        <v>3640</v>
      </c>
      <c r="AB857" s="428">
        <f t="shared" ref="AB857:AB865" si="330">IF(N857="",10*364,N857)</f>
        <v>3640</v>
      </c>
      <c r="AC857" s="694">
        <f t="shared" si="319"/>
        <v>45</v>
      </c>
      <c r="AD857" s="694">
        <f t="shared" si="316"/>
        <v>45</v>
      </c>
      <c r="AE857" s="694">
        <f t="shared" si="317"/>
        <v>45</v>
      </c>
      <c r="AF857" s="694">
        <f t="shared" si="318"/>
        <v>47</v>
      </c>
      <c r="AG857" s="420"/>
      <c r="AH857" s="420"/>
      <c r="AI857" s="420"/>
      <c r="AJ857" s="420"/>
      <c r="AK857" s="420"/>
      <c r="AL857" s="420"/>
      <c r="AM857" s="420"/>
      <c r="AN857" s="420"/>
      <c r="AO857" s="846"/>
      <c r="AP857" s="846"/>
      <c r="AQ857" s="275"/>
      <c r="AR857" s="262"/>
      <c r="AS857" s="250"/>
      <c r="AT857" s="250"/>
      <c r="AU857" s="250"/>
    </row>
    <row r="858" spans="1:47" hidden="1" outlineLevel="3" x14ac:dyDescent="0.35">
      <c r="A858" s="250"/>
      <c r="B858" s="259"/>
      <c r="C858" s="252">
        <f t="shared" si="311"/>
        <v>4</v>
      </c>
      <c r="D858" s="275"/>
      <c r="E858" s="332"/>
      <c r="F858" s="332"/>
      <c r="G858" s="275"/>
      <c r="H858" s="296" t="s">
        <v>635</v>
      </c>
      <c r="I858" s="302"/>
      <c r="J858" s="302" t="s">
        <v>639</v>
      </c>
      <c r="K858" s="421">
        <f>INT(15*30.4)-7</f>
        <v>449</v>
      </c>
      <c r="L858" s="421">
        <f t="shared" ref="L858:N858" si="331">INT(15*30.4)-7</f>
        <v>449</v>
      </c>
      <c r="M858" s="421">
        <f t="shared" si="331"/>
        <v>449</v>
      </c>
      <c r="N858" s="421">
        <f t="shared" si="331"/>
        <v>449</v>
      </c>
      <c r="O858" s="421">
        <v>45</v>
      </c>
      <c r="P858" s="421">
        <v>45</v>
      </c>
      <c r="Q858" s="421">
        <v>45</v>
      </c>
      <c r="R858" s="421">
        <v>47</v>
      </c>
      <c r="S858" s="918"/>
      <c r="T858" s="919"/>
      <c r="U858" s="919"/>
      <c r="V858" s="919"/>
      <c r="W858" s="920"/>
      <c r="X858" s="280"/>
      <c r="Y858" s="428">
        <f t="shared" ref="Y858:Y865" si="332">IF(K858="",10*364,K858)</f>
        <v>449</v>
      </c>
      <c r="Z858" s="428">
        <f t="shared" si="328"/>
        <v>449</v>
      </c>
      <c r="AA858" s="428">
        <f t="shared" si="329"/>
        <v>449</v>
      </c>
      <c r="AB858" s="428">
        <f t="shared" si="330"/>
        <v>449</v>
      </c>
      <c r="AC858" s="694">
        <f t="shared" si="319"/>
        <v>45</v>
      </c>
      <c r="AD858" s="694">
        <f t="shared" si="316"/>
        <v>45</v>
      </c>
      <c r="AE858" s="694">
        <f t="shared" si="317"/>
        <v>45</v>
      </c>
      <c r="AF858" s="694">
        <f t="shared" si="318"/>
        <v>47</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t="s">
        <v>637</v>
      </c>
      <c r="I859" s="302"/>
      <c r="J859" s="302" t="s">
        <v>1027</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3</v>
      </c>
      <c r="I860" s="302"/>
      <c r="J860" s="296" t="s">
        <v>636</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4</v>
      </c>
      <c r="I861" s="302"/>
      <c r="J861" s="296" t="s">
        <v>636</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296">
        <v>5</v>
      </c>
      <c r="I862" s="302"/>
      <c r="J862" s="296" t="s">
        <v>636</v>
      </c>
      <c r="K862" s="421"/>
      <c r="L862" s="421"/>
      <c r="M862" s="421"/>
      <c r="N862" s="421"/>
      <c r="O862" s="421"/>
      <c r="P862" s="421"/>
      <c r="Q862" s="421"/>
      <c r="R862" s="421"/>
      <c r="S862" s="918"/>
      <c r="T862" s="919"/>
      <c r="U862" s="919"/>
      <c r="V862" s="919"/>
      <c r="W862" s="920"/>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16"/>
      <c r="AH862" s="416"/>
      <c r="AI862" s="416"/>
      <c r="AJ862" s="416"/>
      <c r="AK862" s="416"/>
      <c r="AL862" s="416"/>
      <c r="AM862" s="416"/>
      <c r="AN862" s="416"/>
      <c r="AO862" s="416"/>
      <c r="AP862" s="416"/>
      <c r="AQ862" s="275"/>
      <c r="AR862" s="262"/>
      <c r="AS862" s="250"/>
      <c r="AT862" s="250"/>
      <c r="AU862" s="250"/>
    </row>
    <row r="863" spans="1:47" hidden="1" outlineLevel="3" x14ac:dyDescent="0.35">
      <c r="A863" s="250"/>
      <c r="B863" s="259"/>
      <c r="C863" s="252">
        <f t="shared" si="311"/>
        <v>4</v>
      </c>
      <c r="D863" s="275"/>
      <c r="E863" s="332"/>
      <c r="F863" s="332"/>
      <c r="G863" s="275"/>
      <c r="H863" s="296">
        <v>6</v>
      </c>
      <c r="I863" s="302"/>
      <c r="J863" s="296" t="s">
        <v>636</v>
      </c>
      <c r="K863" s="421"/>
      <c r="L863" s="421"/>
      <c r="M863" s="421"/>
      <c r="N863" s="421"/>
      <c r="O863" s="421"/>
      <c r="P863" s="421"/>
      <c r="Q863" s="421"/>
      <c r="R863" s="421"/>
      <c r="S863" s="918"/>
      <c r="T863" s="919"/>
      <c r="U863" s="919"/>
      <c r="V863" s="919"/>
      <c r="W863" s="920"/>
      <c r="X863" s="280"/>
      <c r="Y863" s="428">
        <f t="shared" si="332"/>
        <v>3640</v>
      </c>
      <c r="Z863" s="428">
        <f t="shared" si="328"/>
        <v>3640</v>
      </c>
      <c r="AA863" s="428">
        <f t="shared" si="329"/>
        <v>3640</v>
      </c>
      <c r="AB863" s="428">
        <f t="shared" si="330"/>
        <v>3640</v>
      </c>
      <c r="AC863" s="694">
        <f t="shared" si="319"/>
        <v>10000</v>
      </c>
      <c r="AD863" s="694">
        <f t="shared" si="316"/>
        <v>10000</v>
      </c>
      <c r="AE863" s="694">
        <f t="shared" si="317"/>
        <v>10000</v>
      </c>
      <c r="AF863" s="694">
        <f t="shared" si="318"/>
        <v>10000</v>
      </c>
      <c r="AG863" s="416"/>
      <c r="AH863" s="416"/>
      <c r="AI863" s="416"/>
      <c r="AJ863" s="416"/>
      <c r="AK863" s="416"/>
      <c r="AL863" s="416"/>
      <c r="AM863" s="416"/>
      <c r="AN863" s="416"/>
      <c r="AO863" s="416"/>
      <c r="AP863" s="416"/>
      <c r="AQ863" s="275"/>
      <c r="AR863" s="262"/>
      <c r="AS863" s="250"/>
      <c r="AT863" s="250"/>
      <c r="AU863" s="250"/>
    </row>
    <row r="864" spans="1:47" hidden="1" outlineLevel="3" x14ac:dyDescent="0.35">
      <c r="A864" s="250"/>
      <c r="B864" s="259"/>
      <c r="C864" s="252">
        <f t="shared" si="311"/>
        <v>4</v>
      </c>
      <c r="D864" s="275"/>
      <c r="E864" s="332"/>
      <c r="F864" s="332"/>
      <c r="G864" s="275"/>
      <c r="H864" s="296">
        <v>7</v>
      </c>
      <c r="I864" s="302"/>
      <c r="J864" s="296" t="s">
        <v>636</v>
      </c>
      <c r="K864" s="421"/>
      <c r="L864" s="421"/>
      <c r="M864" s="421"/>
      <c r="N864" s="421"/>
      <c r="O864" s="421"/>
      <c r="P864" s="421"/>
      <c r="Q864" s="421"/>
      <c r="R864" s="421"/>
      <c r="S864" s="918"/>
      <c r="T864" s="919"/>
      <c r="U864" s="919"/>
      <c r="V864" s="919"/>
      <c r="W864" s="920"/>
      <c r="X864" s="280"/>
      <c r="Y864" s="428">
        <f t="shared" si="332"/>
        <v>3640</v>
      </c>
      <c r="Z864" s="428">
        <f t="shared" si="328"/>
        <v>3640</v>
      </c>
      <c r="AA864" s="428">
        <f t="shared" si="329"/>
        <v>3640</v>
      </c>
      <c r="AB864" s="428">
        <f t="shared" si="330"/>
        <v>3640</v>
      </c>
      <c r="AC864" s="694">
        <f t="shared" si="319"/>
        <v>10000</v>
      </c>
      <c r="AD864" s="694">
        <f t="shared" si="316"/>
        <v>10000</v>
      </c>
      <c r="AE864" s="694">
        <f t="shared" si="317"/>
        <v>10000</v>
      </c>
      <c r="AF864" s="694">
        <f t="shared" si="318"/>
        <v>10000</v>
      </c>
      <c r="AG864" s="416"/>
      <c r="AH864" s="416"/>
      <c r="AI864" s="416"/>
      <c r="AJ864" s="416"/>
      <c r="AK864" s="416"/>
      <c r="AL864" s="416"/>
      <c r="AM864" s="416"/>
      <c r="AN864" s="416"/>
      <c r="AO864" s="416"/>
      <c r="AP864" s="416"/>
      <c r="AQ864" s="275"/>
      <c r="AR864" s="262"/>
      <c r="AS864" s="250"/>
      <c r="AT864" s="250"/>
      <c r="AU864" s="250"/>
    </row>
    <row r="865" spans="1:47" hidden="1" outlineLevel="3" x14ac:dyDescent="0.35">
      <c r="A865" s="250"/>
      <c r="B865" s="259"/>
      <c r="C865" s="252">
        <f t="shared" si="311"/>
        <v>4</v>
      </c>
      <c r="D865" s="275"/>
      <c r="E865" s="332"/>
      <c r="F865" s="332"/>
      <c r="G865" s="275"/>
      <c r="H865" s="422">
        <v>8</v>
      </c>
      <c r="I865" s="423"/>
      <c r="J865" s="422" t="s">
        <v>636</v>
      </c>
      <c r="K865" s="421"/>
      <c r="L865" s="421"/>
      <c r="M865" s="421"/>
      <c r="N865" s="421"/>
      <c r="O865" s="421"/>
      <c r="P865" s="421"/>
      <c r="Q865" s="421"/>
      <c r="R865" s="421"/>
      <c r="S865" s="921"/>
      <c r="T865" s="922"/>
      <c r="U865" s="922"/>
      <c r="V865" s="922"/>
      <c r="W865" s="923"/>
      <c r="X865" s="280"/>
      <c r="Y865" s="428">
        <f t="shared" si="332"/>
        <v>3640</v>
      </c>
      <c r="Z865" s="428">
        <f t="shared" si="328"/>
        <v>3640</v>
      </c>
      <c r="AA865" s="428">
        <f t="shared" si="329"/>
        <v>3640</v>
      </c>
      <c r="AB865" s="428">
        <f t="shared" si="330"/>
        <v>3640</v>
      </c>
      <c r="AC865" s="694">
        <f t="shared" si="319"/>
        <v>10000</v>
      </c>
      <c r="AD865" s="694">
        <f t="shared" si="316"/>
        <v>10000</v>
      </c>
      <c r="AE865" s="694">
        <f t="shared" si="317"/>
        <v>10000</v>
      </c>
      <c r="AF865" s="694">
        <f t="shared" si="318"/>
        <v>10000</v>
      </c>
      <c r="AG865" s="426"/>
      <c r="AH865" s="426"/>
      <c r="AI865" s="426"/>
      <c r="AJ865" s="426"/>
      <c r="AK865" s="426"/>
      <c r="AL865" s="426"/>
      <c r="AM865" s="426"/>
      <c r="AN865" s="426"/>
      <c r="AO865" s="846"/>
      <c r="AP865" s="846"/>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403</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118</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5" t="s">
        <v>390</v>
      </c>
      <c r="F875" s="326"/>
      <c r="G875" s="264"/>
      <c r="H875" s="636"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6"/>
      <c r="X875" s="291"/>
      <c r="Y875" s="291"/>
      <c r="Z875" s="291"/>
      <c r="AA875" s="291"/>
      <c r="AB875" s="291"/>
      <c r="AC875" s="291"/>
      <c r="AD875" s="291"/>
      <c r="AE875" s="291"/>
      <c r="AF875" s="291"/>
      <c r="AG875" s="291"/>
      <c r="AH875" s="291"/>
      <c r="AI875" s="291"/>
      <c r="AJ875" s="291"/>
      <c r="AK875" s="291"/>
      <c r="AL875" s="291"/>
      <c r="AM875" s="291"/>
      <c r="AN875" s="291"/>
      <c r="AO875" s="291"/>
      <c r="AP875" s="291"/>
      <c r="AQ875" s="328"/>
      <c r="AR875" s="262"/>
      <c r="AS875" s="250"/>
      <c r="AT875" s="250"/>
      <c r="AU875" s="250"/>
    </row>
    <row r="876" spans="1:47" ht="20.149999999999999" customHeight="1" outlineLevel="1" x14ac:dyDescent="0.35">
      <c r="A876" s="250"/>
      <c r="B876" s="259"/>
      <c r="C876" s="252">
        <f>INT($C$875)+1.02</f>
        <v>2.02</v>
      </c>
      <c r="D876" s="263"/>
      <c r="E876" s="325" t="s">
        <v>392</v>
      </c>
      <c r="F876" s="329">
        <v>1</v>
      </c>
      <c r="G876" s="268"/>
      <c r="H876" s="269" t="s">
        <v>640</v>
      </c>
      <c r="I876" s="270"/>
      <c r="J876" s="270"/>
      <c r="K876" s="270"/>
      <c r="L876" s="270"/>
      <c r="M876" s="270"/>
      <c r="N876" s="270"/>
      <c r="O876" s="270"/>
      <c r="P876" s="270"/>
      <c r="Q876" s="270"/>
      <c r="R876" s="270"/>
      <c r="S876" s="270"/>
      <c r="T876" s="270"/>
      <c r="U876" s="270"/>
      <c r="V876" s="270"/>
      <c r="W876" s="407"/>
      <c r="X876" s="270"/>
      <c r="Y876" s="270"/>
      <c r="Z876" s="270"/>
      <c r="AA876" s="270"/>
      <c r="AB876" s="270"/>
      <c r="AC876" s="270"/>
      <c r="AD876" s="270"/>
      <c r="AE876" s="270"/>
      <c r="AF876" s="270"/>
      <c r="AG876" s="270"/>
      <c r="AH876" s="270"/>
      <c r="AI876" s="270"/>
      <c r="AJ876" s="270"/>
      <c r="AK876" s="270"/>
      <c r="AL876" s="270"/>
      <c r="AM876" s="270"/>
      <c r="AN876" s="270"/>
      <c r="AO876" s="270"/>
      <c r="AP876" s="270"/>
      <c r="AQ876" s="331"/>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2"/>
      <c r="F878" s="332"/>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2"/>
      <c r="F879" s="332"/>
      <c r="G879" s="260"/>
      <c r="H879" s="274"/>
      <c r="I879" s="274"/>
      <c r="J879" s="274"/>
      <c r="K879" s="274"/>
      <c r="L879" s="333" t="s">
        <v>641</v>
      </c>
      <c r="M879" s="333"/>
      <c r="N879" s="333"/>
      <c r="O879" s="333"/>
      <c r="P879" s="333"/>
      <c r="Q879" s="333"/>
      <c r="R879" s="333"/>
      <c r="S879" s="333"/>
      <c r="T879" s="333"/>
      <c r="U879" s="333"/>
      <c r="V879" s="333"/>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2"/>
      <c r="F880" s="332"/>
      <c r="G880" s="260"/>
      <c r="H880" s="274"/>
      <c r="I880" s="274"/>
      <c r="J880" s="274"/>
      <c r="K880" s="274"/>
      <c r="L880" s="274"/>
      <c r="M880" s="274"/>
      <c r="N880" s="333" t="s">
        <v>642</v>
      </c>
      <c r="O880" s="333"/>
      <c r="P880" s="333"/>
      <c r="Q880" s="333"/>
      <c r="R880" s="333"/>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2"/>
      <c r="F881" s="332"/>
      <c r="G881" s="260"/>
      <c r="H881" s="274" t="s">
        <v>643</v>
      </c>
      <c r="I881" s="274"/>
      <c r="J881" s="274" t="s">
        <v>644</v>
      </c>
      <c r="K881" s="274" t="s">
        <v>153</v>
      </c>
      <c r="L881" s="274" t="s">
        <v>645</v>
      </c>
      <c r="M881" s="274" t="s">
        <v>646</v>
      </c>
      <c r="N881" s="274" t="s">
        <v>647</v>
      </c>
      <c r="O881" s="274" t="s">
        <v>648</v>
      </c>
      <c r="P881" s="274" t="s">
        <v>649</v>
      </c>
      <c r="Q881" s="429" t="s">
        <v>650</v>
      </c>
      <c r="R881" s="274" t="s">
        <v>651</v>
      </c>
      <c r="S881" s="274" t="s">
        <v>652</v>
      </c>
      <c r="T881" s="274" t="s">
        <v>900</v>
      </c>
      <c r="U881" s="274" t="s">
        <v>605</v>
      </c>
      <c r="V881" s="274" t="s">
        <v>653</v>
      </c>
      <c r="W881" s="274" t="s">
        <v>654</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396</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2"/>
      <c r="F883" s="332"/>
      <c r="G883" s="275"/>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5"/>
      <c r="AR883" s="262"/>
      <c r="AS883" s="250"/>
      <c r="AT883" s="250"/>
      <c r="AU883" s="250"/>
    </row>
    <row r="884" spans="1:47" hidden="1" outlineLevel="4" x14ac:dyDescent="0.35">
      <c r="A884" s="250"/>
      <c r="B884" s="259" t="s">
        <v>397</v>
      </c>
      <c r="C884" s="252">
        <f>INT(MAX($C$885:$C$995))+1</f>
        <v>5</v>
      </c>
      <c r="D884" s="275" t="s">
        <v>398</v>
      </c>
      <c r="E884" s="332"/>
      <c r="F884" s="332"/>
      <c r="G884" s="275"/>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5"/>
      <c r="AR884" s="262"/>
      <c r="AS884" s="250"/>
      <c r="AT884" s="250"/>
      <c r="AU884" s="250"/>
    </row>
    <row r="885" spans="1:47" ht="5.15" customHeight="1" outlineLevel="2" x14ac:dyDescent="0.35">
      <c r="A885" s="250"/>
      <c r="B885" s="259"/>
      <c r="C885" s="252">
        <f>INT($C$875)+2.005</f>
        <v>3.0049999999999999</v>
      </c>
      <c r="D885" s="275" t="s">
        <v>399</v>
      </c>
      <c r="E885" s="275"/>
      <c r="F885" s="275"/>
      <c r="G885" s="275"/>
      <c r="H885" s="336"/>
      <c r="I885" s="336"/>
      <c r="J885" s="336"/>
      <c r="K885" s="336"/>
      <c r="L885" s="430"/>
      <c r="M885" s="430"/>
      <c r="N885" s="430"/>
      <c r="O885" s="430"/>
      <c r="P885" s="430"/>
      <c r="Q885" s="430"/>
      <c r="R885" s="430"/>
      <c r="S885" s="430"/>
      <c r="T885" s="430"/>
      <c r="U885" s="430"/>
      <c r="V885" s="430"/>
      <c r="W885" s="430"/>
      <c r="X885" s="336"/>
      <c r="Y885" s="336"/>
      <c r="Z885" s="336"/>
      <c r="AA885" s="336"/>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2" t="s">
        <v>655</v>
      </c>
      <c r="F886" s="326" t="s">
        <v>656</v>
      </c>
      <c r="G886" s="275"/>
      <c r="H886" s="431"/>
      <c r="I886" s="349"/>
      <c r="J886" s="349"/>
      <c r="K886" s="280"/>
      <c r="L886" s="432">
        <f>COUNTA($J$886:$J$995)/M886</f>
        <v>27</v>
      </c>
      <c r="M886" s="432">
        <v>4</v>
      </c>
      <c r="N886" s="349"/>
      <c r="O886" s="349"/>
      <c r="P886" s="349"/>
      <c r="Q886" s="349"/>
      <c r="R886" s="349"/>
      <c r="S886" s="349"/>
      <c r="T886" s="349"/>
      <c r="U886" s="349"/>
      <c r="V886" s="349"/>
      <c r="W886" s="349"/>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2">
        <v>0</v>
      </c>
      <c r="F887" s="326" t="b">
        <f t="shared" ref="F887:F918" si="333">COUNTIFS($L887:$W887,"-")&lt;&gt;COUNTA($L887:$W887)</f>
        <v>1</v>
      </c>
      <c r="G887" s="275"/>
      <c r="H887" s="433" t="s">
        <v>657</v>
      </c>
      <c r="I887" s="433"/>
      <c r="J887" s="414" t="s">
        <v>658</v>
      </c>
      <c r="K887" s="434" t="str">
        <f>IF(L887&lt;0,"-",IFERROR(DATE(2019,1,($L887)*7+1),"-"))</f>
        <v>-</v>
      </c>
      <c r="L887" s="435" t="s">
        <v>659</v>
      </c>
      <c r="M887" s="435" t="s">
        <v>659</v>
      </c>
      <c r="N887" s="435" t="s">
        <v>659</v>
      </c>
      <c r="O887" s="435" t="s">
        <v>659</v>
      </c>
      <c r="P887" s="435" t="s">
        <v>659</v>
      </c>
      <c r="Q887" s="435" t="s">
        <v>659</v>
      </c>
      <c r="R887" s="435" t="s">
        <v>659</v>
      </c>
      <c r="S887" s="435" t="s">
        <v>659</v>
      </c>
      <c r="T887" s="435" t="s">
        <v>659</v>
      </c>
      <c r="U887" s="435" t="s">
        <v>659</v>
      </c>
      <c r="V887" s="435" t="s">
        <v>659</v>
      </c>
      <c r="W887" s="435" t="s">
        <v>659</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6">
        <f>E887</f>
        <v>0</v>
      </c>
      <c r="F888" s="326" t="b">
        <f t="shared" si="333"/>
        <v>1</v>
      </c>
      <c r="G888" s="275"/>
      <c r="H888" s="881" t="s">
        <v>660</v>
      </c>
      <c r="I888" s="882"/>
      <c r="J888" s="437" t="s">
        <v>661</v>
      </c>
      <c r="K888" s="438">
        <f t="shared" ref="K888:K951" si="334">IF(L888&lt;0,"-",IFERROR(DATE(2019,1,($L888)*7+1),"-"))</f>
        <v>43802</v>
      </c>
      <c r="L888" s="322">
        <v>48</v>
      </c>
      <c r="M888" s="439" t="s">
        <v>659</v>
      </c>
      <c r="N888" s="439" t="s">
        <v>659</v>
      </c>
      <c r="O888" s="439" t="s">
        <v>659</v>
      </c>
      <c r="P888" s="439" t="s">
        <v>659</v>
      </c>
      <c r="Q888" s="439" t="s">
        <v>659</v>
      </c>
      <c r="R888" s="439" t="s">
        <v>659</v>
      </c>
      <c r="S888" s="439" t="s">
        <v>659</v>
      </c>
      <c r="T888" s="439" t="s">
        <v>659</v>
      </c>
      <c r="U888" s="439" t="s">
        <v>659</v>
      </c>
      <c r="V888" s="439" t="s">
        <v>659</v>
      </c>
      <c r="W888" s="439" t="s">
        <v>659</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6">
        <f>E888</f>
        <v>0</v>
      </c>
      <c r="F889" s="326" t="b">
        <f t="shared" si="333"/>
        <v>1</v>
      </c>
      <c r="G889" s="275"/>
      <c r="H889" s="883"/>
      <c r="I889" s="884"/>
      <c r="J889" s="437" t="s">
        <v>662</v>
      </c>
      <c r="K889" s="438" t="str">
        <f t="shared" si="334"/>
        <v>-</v>
      </c>
      <c r="L889" s="439" t="s">
        <v>663</v>
      </c>
      <c r="M889" s="322">
        <v>26</v>
      </c>
      <c r="N889" s="439" t="s">
        <v>663</v>
      </c>
      <c r="O889" s="439" t="s">
        <v>663</v>
      </c>
      <c r="P889" s="439" t="s">
        <v>663</v>
      </c>
      <c r="Q889" s="439" t="s">
        <v>663</v>
      </c>
      <c r="R889" s="439" t="s">
        <v>663</v>
      </c>
      <c r="S889" s="439" t="s">
        <v>663</v>
      </c>
      <c r="T889" s="439" t="s">
        <v>663</v>
      </c>
      <c r="U889" s="439" t="s">
        <v>663</v>
      </c>
      <c r="V889" s="439" t="s">
        <v>663</v>
      </c>
      <c r="W889" s="439" t="s">
        <v>663</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6">
        <f>E889</f>
        <v>0</v>
      </c>
      <c r="F890" s="326" t="b">
        <f t="shared" si="333"/>
        <v>1</v>
      </c>
      <c r="G890" s="275"/>
      <c r="H890" s="885"/>
      <c r="I890" s="886"/>
      <c r="J890" s="422" t="s">
        <v>664</v>
      </c>
      <c r="K890" s="440" t="str">
        <f t="shared" si="334"/>
        <v>-</v>
      </c>
      <c r="L890" s="437" t="s">
        <v>659</v>
      </c>
      <c r="M890" s="437" t="s">
        <v>659</v>
      </c>
      <c r="N890" s="437" t="s">
        <v>659</v>
      </c>
      <c r="O890" s="437" t="s">
        <v>659</v>
      </c>
      <c r="P890" s="437" t="s">
        <v>659</v>
      </c>
      <c r="Q890" s="437" t="s">
        <v>659</v>
      </c>
      <c r="R890" s="437" t="s">
        <v>659</v>
      </c>
      <c r="S890" s="437" t="s">
        <v>659</v>
      </c>
      <c r="T890" s="437" t="s">
        <v>659</v>
      </c>
      <c r="U890" s="437" t="s">
        <v>659</v>
      </c>
      <c r="V890" s="441" t="s">
        <v>659</v>
      </c>
      <c r="W890" s="441" t="s">
        <v>659</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35">INT($C$875)+3</f>
        <v>4</v>
      </c>
      <c r="D891" s="275"/>
      <c r="E891" s="332">
        <v>1</v>
      </c>
      <c r="F891" s="326" t="b">
        <f t="shared" si="333"/>
        <v>1</v>
      </c>
      <c r="G891" s="275"/>
      <c r="H891" s="433" t="s">
        <v>665</v>
      </c>
      <c r="I891" s="433"/>
      <c r="J891" s="414" t="s">
        <v>658</v>
      </c>
      <c r="K891" s="434" t="str">
        <f t="shared" si="334"/>
        <v>-</v>
      </c>
      <c r="L891" s="435" t="s">
        <v>659</v>
      </c>
      <c r="M891" s="435" t="s">
        <v>659</v>
      </c>
      <c r="N891" s="435" t="s">
        <v>659</v>
      </c>
      <c r="O891" s="435" t="s">
        <v>659</v>
      </c>
      <c r="P891" s="435" t="s">
        <v>659</v>
      </c>
      <c r="Q891" s="435" t="s">
        <v>659</v>
      </c>
      <c r="R891" s="435" t="s">
        <v>659</v>
      </c>
      <c r="S891" s="435" t="s">
        <v>659</v>
      </c>
      <c r="T891" s="435" t="s">
        <v>659</v>
      </c>
      <c r="U891" s="435" t="s">
        <v>659</v>
      </c>
      <c r="V891" s="435" t="s">
        <v>659</v>
      </c>
      <c r="W891" s="435" t="s">
        <v>659</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35"/>
        <v>4</v>
      </c>
      <c r="D892" s="275"/>
      <c r="E892" s="436">
        <f>E891</f>
        <v>1</v>
      </c>
      <c r="F892" s="326" t="b">
        <f t="shared" si="333"/>
        <v>1</v>
      </c>
      <c r="G892" s="275"/>
      <c r="H892" s="881" t="s">
        <v>666</v>
      </c>
      <c r="I892" s="882"/>
      <c r="J892" s="437" t="s">
        <v>661</v>
      </c>
      <c r="K892" s="438">
        <f t="shared" si="334"/>
        <v>43536</v>
      </c>
      <c r="L892" s="322">
        <v>10</v>
      </c>
      <c r="M892" s="439" t="s">
        <v>659</v>
      </c>
      <c r="N892" s="439" t="s">
        <v>659</v>
      </c>
      <c r="O892" s="439" t="s">
        <v>659</v>
      </c>
      <c r="P892" s="439" t="s">
        <v>659</v>
      </c>
      <c r="Q892" s="439" t="s">
        <v>659</v>
      </c>
      <c r="R892" s="439" t="s">
        <v>659</v>
      </c>
      <c r="S892" s="322" t="b">
        <v>1</v>
      </c>
      <c r="T892" s="439" t="s">
        <v>659</v>
      </c>
      <c r="U892" s="439" t="s">
        <v>659</v>
      </c>
      <c r="V892" s="439" t="s">
        <v>659</v>
      </c>
      <c r="W892" s="439" t="s">
        <v>659</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35"/>
        <v>4</v>
      </c>
      <c r="D893" s="275"/>
      <c r="E893" s="436">
        <f>E892</f>
        <v>1</v>
      </c>
      <c r="F893" s="326" t="b">
        <f t="shared" si="333"/>
        <v>1</v>
      </c>
      <c r="G893" s="275"/>
      <c r="H893" s="883"/>
      <c r="I893" s="884"/>
      <c r="J893" s="437" t="s">
        <v>662</v>
      </c>
      <c r="K893" s="438" t="str">
        <f t="shared" si="334"/>
        <v>-</v>
      </c>
      <c r="L893" s="439" t="s">
        <v>663</v>
      </c>
      <c r="M893" s="439" t="s">
        <v>663</v>
      </c>
      <c r="N893" s="439" t="s">
        <v>663</v>
      </c>
      <c r="O893" s="439" t="s">
        <v>663</v>
      </c>
      <c r="P893" s="439" t="s">
        <v>663</v>
      </c>
      <c r="Q893" s="439" t="s">
        <v>663</v>
      </c>
      <c r="R893" s="439" t="s">
        <v>663</v>
      </c>
      <c r="S893" s="439" t="s">
        <v>663</v>
      </c>
      <c r="T893" s="439" t="s">
        <v>663</v>
      </c>
      <c r="U893" s="439" t="s">
        <v>663</v>
      </c>
      <c r="V893" s="439" t="s">
        <v>663</v>
      </c>
      <c r="W893" s="439" t="s">
        <v>663</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35"/>
        <v>4</v>
      </c>
      <c r="D894" s="275"/>
      <c r="E894" s="436">
        <f>E893</f>
        <v>1</v>
      </c>
      <c r="F894" s="326" t="b">
        <f t="shared" si="333"/>
        <v>1</v>
      </c>
      <c r="G894" s="275"/>
      <c r="H894" s="885"/>
      <c r="I894" s="886"/>
      <c r="J894" s="422" t="s">
        <v>664</v>
      </c>
      <c r="K894" s="440" t="str">
        <f t="shared" si="334"/>
        <v>-</v>
      </c>
      <c r="L894" s="437" t="s">
        <v>659</v>
      </c>
      <c r="M894" s="437" t="s">
        <v>659</v>
      </c>
      <c r="N894" s="437" t="s">
        <v>659</v>
      </c>
      <c r="O894" s="437" t="s">
        <v>659</v>
      </c>
      <c r="P894" s="437" t="s">
        <v>659</v>
      </c>
      <c r="Q894" s="437" t="s">
        <v>659</v>
      </c>
      <c r="R894" s="437" t="s">
        <v>659</v>
      </c>
      <c r="S894" s="437" t="s">
        <v>659</v>
      </c>
      <c r="T894" s="437" t="s">
        <v>659</v>
      </c>
      <c r="U894" s="437" t="s">
        <v>659</v>
      </c>
      <c r="V894" s="441" t="s">
        <v>659</v>
      </c>
      <c r="W894" s="441" t="s">
        <v>659</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35"/>
        <v>4</v>
      </c>
      <c r="D895" s="275"/>
      <c r="E895" s="332">
        <v>2</v>
      </c>
      <c r="F895" s="326" t="b">
        <f t="shared" si="333"/>
        <v>1</v>
      </c>
      <c r="G895" s="275"/>
      <c r="H895" s="433" t="s">
        <v>667</v>
      </c>
      <c r="I895" s="433"/>
      <c r="J895" s="414" t="s">
        <v>658</v>
      </c>
      <c r="K895" s="434" t="str">
        <f t="shared" si="334"/>
        <v>-</v>
      </c>
      <c r="L895" s="435" t="s">
        <v>659</v>
      </c>
      <c r="M895" s="442">
        <v>42</v>
      </c>
      <c r="N895" s="435" t="s">
        <v>659</v>
      </c>
      <c r="O895" s="435" t="s">
        <v>659</v>
      </c>
      <c r="P895" s="435" t="s">
        <v>659</v>
      </c>
      <c r="Q895" s="435" t="s">
        <v>659</v>
      </c>
      <c r="R895" s="435" t="s">
        <v>659</v>
      </c>
      <c r="S895" s="435" t="s">
        <v>659</v>
      </c>
      <c r="T895" s="435" t="s">
        <v>659</v>
      </c>
      <c r="U895" s="435" t="s">
        <v>659</v>
      </c>
      <c r="V895" s="435" t="s">
        <v>659</v>
      </c>
      <c r="W895" s="435" t="s">
        <v>659</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35"/>
        <v>4</v>
      </c>
      <c r="D896" s="275"/>
      <c r="E896" s="436">
        <f>E895</f>
        <v>2</v>
      </c>
      <c r="F896" s="326" t="b">
        <f t="shared" si="333"/>
        <v>1</v>
      </c>
      <c r="G896" s="275"/>
      <c r="H896" s="881" t="s">
        <v>668</v>
      </c>
      <c r="I896" s="882"/>
      <c r="J896" s="437" t="s">
        <v>661</v>
      </c>
      <c r="K896" s="438">
        <f t="shared" si="334"/>
        <v>43536</v>
      </c>
      <c r="L896" s="322">
        <v>10</v>
      </c>
      <c r="M896" s="439" t="s">
        <v>659</v>
      </c>
      <c r="N896" s="439" t="s">
        <v>659</v>
      </c>
      <c r="O896" s="439" t="s">
        <v>659</v>
      </c>
      <c r="P896" s="439" t="s">
        <v>659</v>
      </c>
      <c r="Q896" s="439" t="s">
        <v>659</v>
      </c>
      <c r="R896" s="439" t="s">
        <v>659</v>
      </c>
      <c r="S896" s="439" t="s">
        <v>659</v>
      </c>
      <c r="T896" s="439" t="s">
        <v>659</v>
      </c>
      <c r="U896" s="439" t="s">
        <v>659</v>
      </c>
      <c r="V896" s="439" t="s">
        <v>659</v>
      </c>
      <c r="W896" s="439" t="s">
        <v>659</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35"/>
        <v>4</v>
      </c>
      <c r="D897" s="275"/>
      <c r="E897" s="436">
        <f>E896</f>
        <v>2</v>
      </c>
      <c r="F897" s="326" t="b">
        <f t="shared" si="333"/>
        <v>1</v>
      </c>
      <c r="G897" s="275"/>
      <c r="H897" s="883"/>
      <c r="I897" s="884"/>
      <c r="J897" s="437" t="s">
        <v>662</v>
      </c>
      <c r="K897" s="438" t="str">
        <f t="shared" si="334"/>
        <v>-</v>
      </c>
      <c r="L897" s="439" t="s">
        <v>663</v>
      </c>
      <c r="M897" s="439" t="s">
        <v>663</v>
      </c>
      <c r="N897" s="439" t="s">
        <v>663</v>
      </c>
      <c r="O897" s="439" t="s">
        <v>663</v>
      </c>
      <c r="P897" s="439" t="s">
        <v>663</v>
      </c>
      <c r="Q897" s="439" t="s">
        <v>663</v>
      </c>
      <c r="R897" s="439" t="s">
        <v>663</v>
      </c>
      <c r="S897" s="439" t="s">
        <v>663</v>
      </c>
      <c r="T897" s="439" t="s">
        <v>663</v>
      </c>
      <c r="U897" s="439" t="s">
        <v>663</v>
      </c>
      <c r="V897" s="439" t="s">
        <v>663</v>
      </c>
      <c r="W897" s="439" t="s">
        <v>663</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35"/>
        <v>4</v>
      </c>
      <c r="D898" s="275"/>
      <c r="E898" s="436">
        <f>E897</f>
        <v>2</v>
      </c>
      <c r="F898" s="326" t="b">
        <f t="shared" si="333"/>
        <v>1</v>
      </c>
      <c r="G898" s="275"/>
      <c r="H898" s="885"/>
      <c r="I898" s="886"/>
      <c r="J898" s="422" t="s">
        <v>664</v>
      </c>
      <c r="K898" s="440" t="str">
        <f t="shared" si="334"/>
        <v>-</v>
      </c>
      <c r="L898" s="437" t="s">
        <v>659</v>
      </c>
      <c r="M898" s="437" t="s">
        <v>659</v>
      </c>
      <c r="N898" s="437" t="s">
        <v>659</v>
      </c>
      <c r="O898" s="437" t="s">
        <v>659</v>
      </c>
      <c r="P898" s="437" t="s">
        <v>659</v>
      </c>
      <c r="Q898" s="437" t="s">
        <v>659</v>
      </c>
      <c r="R898" s="437" t="s">
        <v>659</v>
      </c>
      <c r="S898" s="437" t="s">
        <v>659</v>
      </c>
      <c r="T898" s="437" t="s">
        <v>659</v>
      </c>
      <c r="U898" s="437" t="s">
        <v>659</v>
      </c>
      <c r="V898" s="441" t="s">
        <v>659</v>
      </c>
      <c r="W898" s="441" t="s">
        <v>659</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35"/>
        <v>4</v>
      </c>
      <c r="D899" s="275"/>
      <c r="E899" s="332">
        <v>3</v>
      </c>
      <c r="F899" s="326" t="b">
        <f t="shared" si="333"/>
        <v>1</v>
      </c>
      <c r="G899" s="275"/>
      <c r="H899" s="433" t="s">
        <v>669</v>
      </c>
      <c r="I899" s="433"/>
      <c r="J899" s="414" t="s">
        <v>658</v>
      </c>
      <c r="K899" s="434" t="str">
        <f t="shared" si="334"/>
        <v>-</v>
      </c>
      <c r="L899" s="435" t="s">
        <v>659</v>
      </c>
      <c r="M899" s="435" t="s">
        <v>659</v>
      </c>
      <c r="N899" s="435" t="s">
        <v>659</v>
      </c>
      <c r="O899" s="435" t="s">
        <v>659</v>
      </c>
      <c r="P899" s="435" t="s">
        <v>659</v>
      </c>
      <c r="Q899" s="435" t="s">
        <v>659</v>
      </c>
      <c r="R899" s="435" t="s">
        <v>659</v>
      </c>
      <c r="S899" s="435" t="s">
        <v>659</v>
      </c>
      <c r="T899" s="435" t="s">
        <v>659</v>
      </c>
      <c r="U899" s="435" t="s">
        <v>659</v>
      </c>
      <c r="V899" s="435" t="s">
        <v>659</v>
      </c>
      <c r="W899" s="435" t="s">
        <v>659</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35"/>
        <v>4</v>
      </c>
      <c r="D900" s="275"/>
      <c r="E900" s="436">
        <f>E899</f>
        <v>3</v>
      </c>
      <c r="F900" s="326" t="b">
        <f t="shared" si="333"/>
        <v>1</v>
      </c>
      <c r="G900" s="275"/>
      <c r="H900" s="881" t="s">
        <v>670</v>
      </c>
      <c r="I900" s="882"/>
      <c r="J900" s="437" t="s">
        <v>661</v>
      </c>
      <c r="K900" s="438">
        <f t="shared" si="334"/>
        <v>43802</v>
      </c>
      <c r="L900" s="322">
        <v>48</v>
      </c>
      <c r="M900" s="439" t="s">
        <v>659</v>
      </c>
      <c r="N900" s="439" t="s">
        <v>659</v>
      </c>
      <c r="O900" s="439" t="s">
        <v>659</v>
      </c>
      <c r="P900" s="439" t="s">
        <v>659</v>
      </c>
      <c r="Q900" s="439" t="s">
        <v>659</v>
      </c>
      <c r="R900" s="439" t="s">
        <v>659</v>
      </c>
      <c r="S900" s="439" t="s">
        <v>659</v>
      </c>
      <c r="T900" s="439" t="s">
        <v>659</v>
      </c>
      <c r="U900" s="439" t="s">
        <v>659</v>
      </c>
      <c r="V900" s="439" t="s">
        <v>659</v>
      </c>
      <c r="W900" s="439" t="s">
        <v>659</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35"/>
        <v>4</v>
      </c>
      <c r="D901" s="275"/>
      <c r="E901" s="436">
        <f>E900</f>
        <v>3</v>
      </c>
      <c r="F901" s="326" t="b">
        <f t="shared" si="333"/>
        <v>1</v>
      </c>
      <c r="G901" s="275"/>
      <c r="H901" s="883"/>
      <c r="I901" s="884"/>
      <c r="J901" s="437" t="s">
        <v>662</v>
      </c>
      <c r="K901" s="438" t="str">
        <f t="shared" si="334"/>
        <v>-</v>
      </c>
      <c r="L901" s="439" t="s">
        <v>663</v>
      </c>
      <c r="M901" s="322">
        <v>26</v>
      </c>
      <c r="N901" s="439" t="s">
        <v>663</v>
      </c>
      <c r="O901" s="439" t="s">
        <v>663</v>
      </c>
      <c r="P901" s="439" t="s">
        <v>663</v>
      </c>
      <c r="Q901" s="439" t="s">
        <v>663</v>
      </c>
      <c r="R901" s="439" t="s">
        <v>663</v>
      </c>
      <c r="S901" s="439" t="s">
        <v>663</v>
      </c>
      <c r="T901" s="439" t="s">
        <v>663</v>
      </c>
      <c r="U901" s="439" t="s">
        <v>663</v>
      </c>
      <c r="V901" s="439" t="s">
        <v>663</v>
      </c>
      <c r="W901" s="439" t="s">
        <v>663</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35"/>
        <v>4</v>
      </c>
      <c r="D902" s="275"/>
      <c r="E902" s="436">
        <f>E901</f>
        <v>3</v>
      </c>
      <c r="F902" s="326" t="b">
        <f t="shared" si="333"/>
        <v>1</v>
      </c>
      <c r="G902" s="275"/>
      <c r="H902" s="885"/>
      <c r="I902" s="886"/>
      <c r="J902" s="422" t="s">
        <v>664</v>
      </c>
      <c r="K902" s="440" t="str">
        <f t="shared" si="334"/>
        <v>-</v>
      </c>
      <c r="L902" s="437" t="s">
        <v>659</v>
      </c>
      <c r="M902" s="437" t="s">
        <v>659</v>
      </c>
      <c r="N902" s="437" t="s">
        <v>659</v>
      </c>
      <c r="O902" s="437" t="s">
        <v>659</v>
      </c>
      <c r="P902" s="437" t="s">
        <v>659</v>
      </c>
      <c r="Q902" s="437" t="s">
        <v>659</v>
      </c>
      <c r="R902" s="437" t="s">
        <v>659</v>
      </c>
      <c r="S902" s="437" t="s">
        <v>659</v>
      </c>
      <c r="T902" s="437" t="s">
        <v>659</v>
      </c>
      <c r="U902" s="437" t="s">
        <v>659</v>
      </c>
      <c r="V902" s="441" t="s">
        <v>659</v>
      </c>
      <c r="W902" s="441" t="s">
        <v>659</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35"/>
        <v>4</v>
      </c>
      <c r="D903" s="275"/>
      <c r="E903" s="332">
        <v>4</v>
      </c>
      <c r="F903" s="326" t="b">
        <f t="shared" si="333"/>
        <v>1</v>
      </c>
      <c r="G903" s="275"/>
      <c r="H903" s="433" t="s">
        <v>671</v>
      </c>
      <c r="I903" s="433"/>
      <c r="J903" s="414" t="s">
        <v>658</v>
      </c>
      <c r="K903" s="434" t="str">
        <f t="shared" si="334"/>
        <v>-</v>
      </c>
      <c r="L903" s="435" t="s">
        <v>659</v>
      </c>
      <c r="M903" s="435" t="s">
        <v>659</v>
      </c>
      <c r="N903" s="435" t="s">
        <v>659</v>
      </c>
      <c r="O903" s="435" t="s">
        <v>659</v>
      </c>
      <c r="P903" s="435" t="s">
        <v>659</v>
      </c>
      <c r="Q903" s="435" t="s">
        <v>659</v>
      </c>
      <c r="R903" s="435" t="s">
        <v>659</v>
      </c>
      <c r="S903" s="435" t="s">
        <v>659</v>
      </c>
      <c r="T903" s="435" t="s">
        <v>659</v>
      </c>
      <c r="U903" s="435" t="s">
        <v>659</v>
      </c>
      <c r="V903" s="435" t="s">
        <v>659</v>
      </c>
      <c r="W903" s="435" t="s">
        <v>659</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35"/>
        <v>4</v>
      </c>
      <c r="D904" s="275"/>
      <c r="E904" s="436">
        <f>E903</f>
        <v>4</v>
      </c>
      <c r="F904" s="326" t="b">
        <f t="shared" si="333"/>
        <v>1</v>
      </c>
      <c r="G904" s="275"/>
      <c r="H904" s="881" t="s">
        <v>672</v>
      </c>
      <c r="I904" s="882"/>
      <c r="J904" s="437" t="s">
        <v>661</v>
      </c>
      <c r="K904" s="438">
        <f t="shared" si="334"/>
        <v>43802</v>
      </c>
      <c r="L904" s="322">
        <v>48</v>
      </c>
      <c r="M904" s="439" t="s">
        <v>659</v>
      </c>
      <c r="N904" s="439" t="s">
        <v>659</v>
      </c>
      <c r="O904" s="439" t="s">
        <v>659</v>
      </c>
      <c r="P904" s="439" t="s">
        <v>659</v>
      </c>
      <c r="Q904" s="439" t="s">
        <v>659</v>
      </c>
      <c r="R904" s="439" t="s">
        <v>659</v>
      </c>
      <c r="S904" s="439" t="s">
        <v>659</v>
      </c>
      <c r="T904" s="439" t="s">
        <v>659</v>
      </c>
      <c r="U904" s="439" t="s">
        <v>659</v>
      </c>
      <c r="V904" s="439" t="s">
        <v>659</v>
      </c>
      <c r="W904" s="439" t="s">
        <v>659</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35"/>
        <v>4</v>
      </c>
      <c r="D905" s="275"/>
      <c r="E905" s="436">
        <f>E904</f>
        <v>4</v>
      </c>
      <c r="F905" s="326" t="b">
        <f t="shared" si="333"/>
        <v>1</v>
      </c>
      <c r="G905" s="275"/>
      <c r="H905" s="883"/>
      <c r="I905" s="884"/>
      <c r="J905" s="437" t="s">
        <v>662</v>
      </c>
      <c r="K905" s="438" t="str">
        <f t="shared" si="334"/>
        <v>-</v>
      </c>
      <c r="L905" s="439" t="s">
        <v>663</v>
      </c>
      <c r="M905" s="322">
        <v>34</v>
      </c>
      <c r="N905" s="439" t="s">
        <v>663</v>
      </c>
      <c r="O905" s="439" t="s">
        <v>663</v>
      </c>
      <c r="P905" s="439" t="s">
        <v>663</v>
      </c>
      <c r="Q905" s="439" t="s">
        <v>663</v>
      </c>
      <c r="R905" s="439" t="s">
        <v>663</v>
      </c>
      <c r="S905" s="439" t="s">
        <v>663</v>
      </c>
      <c r="T905" s="439" t="s">
        <v>663</v>
      </c>
      <c r="U905" s="439" t="s">
        <v>663</v>
      </c>
      <c r="V905" s="439" t="s">
        <v>663</v>
      </c>
      <c r="W905" s="439" t="s">
        <v>663</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35"/>
        <v>4</v>
      </c>
      <c r="D906" s="275"/>
      <c r="E906" s="436">
        <f>E905</f>
        <v>4</v>
      </c>
      <c r="F906" s="326" t="b">
        <f t="shared" si="333"/>
        <v>1</v>
      </c>
      <c r="G906" s="275"/>
      <c r="H906" s="885"/>
      <c r="I906" s="886"/>
      <c r="J906" s="422" t="s">
        <v>664</v>
      </c>
      <c r="K906" s="440" t="str">
        <f t="shared" si="334"/>
        <v>-</v>
      </c>
      <c r="L906" s="437" t="s">
        <v>659</v>
      </c>
      <c r="M906" s="437" t="s">
        <v>659</v>
      </c>
      <c r="N906" s="437" t="s">
        <v>659</v>
      </c>
      <c r="O906" s="437" t="s">
        <v>659</v>
      </c>
      <c r="P906" s="437" t="s">
        <v>659</v>
      </c>
      <c r="Q906" s="437" t="s">
        <v>659</v>
      </c>
      <c r="R906" s="437" t="s">
        <v>659</v>
      </c>
      <c r="S906" s="437" t="s">
        <v>659</v>
      </c>
      <c r="T906" s="437" t="s">
        <v>659</v>
      </c>
      <c r="U906" s="437" t="s">
        <v>659</v>
      </c>
      <c r="V906" s="441" t="s">
        <v>659</v>
      </c>
      <c r="W906" s="441" t="s">
        <v>659</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35"/>
        <v>4</v>
      </c>
      <c r="D907" s="275"/>
      <c r="E907" s="332">
        <v>5</v>
      </c>
      <c r="F907" s="326" t="b">
        <f t="shared" si="333"/>
        <v>1</v>
      </c>
      <c r="G907" s="275"/>
      <c r="H907" s="433" t="s">
        <v>673</v>
      </c>
      <c r="I907" s="433"/>
      <c r="J907" s="414" t="s">
        <v>658</v>
      </c>
      <c r="K907" s="434" t="str">
        <f t="shared" si="334"/>
        <v>-</v>
      </c>
      <c r="L907" s="443">
        <v>-1</v>
      </c>
      <c r="M907" s="435" t="s">
        <v>659</v>
      </c>
      <c r="N907" s="435" t="s">
        <v>659</v>
      </c>
      <c r="O907" s="435" t="s">
        <v>659</v>
      </c>
      <c r="P907" s="435" t="s">
        <v>659</v>
      </c>
      <c r="Q907" s="435" t="s">
        <v>659</v>
      </c>
      <c r="R907" s="435" t="s">
        <v>659</v>
      </c>
      <c r="S907" s="435" t="s">
        <v>659</v>
      </c>
      <c r="T907" s="435" t="s">
        <v>659</v>
      </c>
      <c r="U907" s="435" t="s">
        <v>659</v>
      </c>
      <c r="V907" s="435" t="s">
        <v>659</v>
      </c>
      <c r="W907" s="435" t="s">
        <v>659</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35"/>
        <v>4</v>
      </c>
      <c r="D908" s="275"/>
      <c r="E908" s="436">
        <f>E907</f>
        <v>5</v>
      </c>
      <c r="F908" s="326" t="b">
        <f t="shared" si="333"/>
        <v>1</v>
      </c>
      <c r="G908" s="275"/>
      <c r="H908" s="881"/>
      <c r="I908" s="882"/>
      <c r="J908" s="437" t="s">
        <v>661</v>
      </c>
      <c r="K908" s="438" t="str">
        <f t="shared" si="334"/>
        <v>-</v>
      </c>
      <c r="L908" s="439" t="s">
        <v>659</v>
      </c>
      <c r="M908" s="439" t="s">
        <v>659</v>
      </c>
      <c r="N908" s="439" t="s">
        <v>659</v>
      </c>
      <c r="O908" s="439" t="s">
        <v>659</v>
      </c>
      <c r="P908" s="439" t="s">
        <v>659</v>
      </c>
      <c r="Q908" s="439" t="s">
        <v>659</v>
      </c>
      <c r="R908" s="439" t="s">
        <v>659</v>
      </c>
      <c r="S908" s="439" t="s">
        <v>659</v>
      </c>
      <c r="T908" s="439" t="s">
        <v>659</v>
      </c>
      <c r="U908" s="439" t="s">
        <v>659</v>
      </c>
      <c r="V908" s="439" t="s">
        <v>659</v>
      </c>
      <c r="W908" s="439" t="s">
        <v>659</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35"/>
        <v>4</v>
      </c>
      <c r="D909" s="275"/>
      <c r="E909" s="436">
        <f>E908</f>
        <v>5</v>
      </c>
      <c r="F909" s="326" t="b">
        <f t="shared" si="333"/>
        <v>1</v>
      </c>
      <c r="G909" s="275"/>
      <c r="H909" s="883"/>
      <c r="I909" s="884"/>
      <c r="J909" s="437" t="s">
        <v>662</v>
      </c>
      <c r="K909" s="438" t="str">
        <f t="shared" si="334"/>
        <v>-</v>
      </c>
      <c r="L909" s="439" t="s">
        <v>663</v>
      </c>
      <c r="M909" s="439" t="s">
        <v>663</v>
      </c>
      <c r="N909" s="439" t="s">
        <v>663</v>
      </c>
      <c r="O909" s="439" t="s">
        <v>663</v>
      </c>
      <c r="P909" s="439" t="s">
        <v>663</v>
      </c>
      <c r="Q909" s="439" t="s">
        <v>663</v>
      </c>
      <c r="R909" s="439" t="s">
        <v>663</v>
      </c>
      <c r="S909" s="439" t="s">
        <v>663</v>
      </c>
      <c r="T909" s="439" t="s">
        <v>663</v>
      </c>
      <c r="U909" s="439" t="s">
        <v>663</v>
      </c>
      <c r="V909" s="439" t="s">
        <v>663</v>
      </c>
      <c r="W909" s="439" t="s">
        <v>663</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35"/>
        <v>4</v>
      </c>
      <c r="D910" s="275"/>
      <c r="E910" s="436">
        <f>E909</f>
        <v>5</v>
      </c>
      <c r="F910" s="326" t="b">
        <f t="shared" si="333"/>
        <v>1</v>
      </c>
      <c r="G910" s="275"/>
      <c r="H910" s="885"/>
      <c r="I910" s="886"/>
      <c r="J910" s="422" t="s">
        <v>664</v>
      </c>
      <c r="K910" s="440" t="str">
        <f t="shared" si="334"/>
        <v>-</v>
      </c>
      <c r="L910" s="437" t="s">
        <v>659</v>
      </c>
      <c r="M910" s="437" t="s">
        <v>659</v>
      </c>
      <c r="N910" s="437" t="s">
        <v>659</v>
      </c>
      <c r="O910" s="437" t="s">
        <v>659</v>
      </c>
      <c r="P910" s="437" t="s">
        <v>659</v>
      </c>
      <c r="Q910" s="437" t="s">
        <v>659</v>
      </c>
      <c r="R910" s="437" t="s">
        <v>659</v>
      </c>
      <c r="S910" s="437" t="s">
        <v>659</v>
      </c>
      <c r="T910" s="437" t="s">
        <v>659</v>
      </c>
      <c r="U910" s="437" t="s">
        <v>659</v>
      </c>
      <c r="V910" s="441" t="s">
        <v>659</v>
      </c>
      <c r="W910" s="441" t="s">
        <v>659</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35"/>
        <v>4</v>
      </c>
      <c r="D911" s="275"/>
      <c r="E911" s="332">
        <v>6</v>
      </c>
      <c r="F911" s="326" t="b">
        <f t="shared" si="333"/>
        <v>1</v>
      </c>
      <c r="G911" s="275"/>
      <c r="H911" s="433" t="s">
        <v>674</v>
      </c>
      <c r="I911" s="433"/>
      <c r="J911" s="414" t="s">
        <v>658</v>
      </c>
      <c r="K911" s="434" t="str">
        <f t="shared" si="334"/>
        <v>-</v>
      </c>
      <c r="L911" s="443">
        <v>-1</v>
      </c>
      <c r="M911" s="435" t="s">
        <v>659</v>
      </c>
      <c r="N911" s="435" t="s">
        <v>659</v>
      </c>
      <c r="O911" s="435" t="s">
        <v>659</v>
      </c>
      <c r="P911" s="435" t="s">
        <v>659</v>
      </c>
      <c r="Q911" s="435" t="s">
        <v>659</v>
      </c>
      <c r="R911" s="435" t="s">
        <v>659</v>
      </c>
      <c r="S911" s="435" t="s">
        <v>659</v>
      </c>
      <c r="T911" s="435" t="s">
        <v>659</v>
      </c>
      <c r="U911" s="435" t="s">
        <v>659</v>
      </c>
      <c r="V911" s="435" t="s">
        <v>659</v>
      </c>
      <c r="W911" s="435" t="s">
        <v>659</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35"/>
        <v>4</v>
      </c>
      <c r="D912" s="275"/>
      <c r="E912" s="436">
        <f>E911</f>
        <v>6</v>
      </c>
      <c r="F912" s="326" t="b">
        <f t="shared" si="333"/>
        <v>1</v>
      </c>
      <c r="G912" s="275"/>
      <c r="H912" s="881"/>
      <c r="I912" s="882"/>
      <c r="J912" s="437" t="s">
        <v>661</v>
      </c>
      <c r="K912" s="438" t="str">
        <f t="shared" si="334"/>
        <v>-</v>
      </c>
      <c r="L912" s="439" t="s">
        <v>659</v>
      </c>
      <c r="M912" s="439" t="s">
        <v>659</v>
      </c>
      <c r="N912" s="439" t="s">
        <v>659</v>
      </c>
      <c r="O912" s="439" t="s">
        <v>659</v>
      </c>
      <c r="P912" s="439" t="s">
        <v>659</v>
      </c>
      <c r="Q912" s="439" t="s">
        <v>659</v>
      </c>
      <c r="R912" s="439" t="s">
        <v>659</v>
      </c>
      <c r="S912" s="439" t="s">
        <v>659</v>
      </c>
      <c r="T912" s="439" t="s">
        <v>659</v>
      </c>
      <c r="U912" s="439" t="s">
        <v>659</v>
      </c>
      <c r="V912" s="439" t="s">
        <v>659</v>
      </c>
      <c r="W912" s="439" t="s">
        <v>659</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35"/>
        <v>4</v>
      </c>
      <c r="D913" s="275"/>
      <c r="E913" s="436">
        <f>E912</f>
        <v>6</v>
      </c>
      <c r="F913" s="326" t="b">
        <f t="shared" si="333"/>
        <v>1</v>
      </c>
      <c r="G913" s="275"/>
      <c r="H913" s="883"/>
      <c r="I913" s="884"/>
      <c r="J913" s="437" t="s">
        <v>662</v>
      </c>
      <c r="K913" s="438" t="str">
        <f t="shared" si="334"/>
        <v>-</v>
      </c>
      <c r="L913" s="439" t="s">
        <v>663</v>
      </c>
      <c r="M913" s="439" t="s">
        <v>663</v>
      </c>
      <c r="N913" s="439" t="s">
        <v>663</v>
      </c>
      <c r="O913" s="439" t="s">
        <v>663</v>
      </c>
      <c r="P913" s="439" t="s">
        <v>663</v>
      </c>
      <c r="Q913" s="439" t="s">
        <v>663</v>
      </c>
      <c r="R913" s="439" t="s">
        <v>663</v>
      </c>
      <c r="S913" s="439" t="s">
        <v>663</v>
      </c>
      <c r="T913" s="439" t="s">
        <v>663</v>
      </c>
      <c r="U913" s="439" t="s">
        <v>663</v>
      </c>
      <c r="V913" s="439" t="s">
        <v>663</v>
      </c>
      <c r="W913" s="439" t="s">
        <v>663</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35"/>
        <v>4</v>
      </c>
      <c r="D914" s="275"/>
      <c r="E914" s="436">
        <f>E913</f>
        <v>6</v>
      </c>
      <c r="F914" s="326" t="b">
        <f t="shared" si="333"/>
        <v>1</v>
      </c>
      <c r="G914" s="275"/>
      <c r="H914" s="885"/>
      <c r="I914" s="886"/>
      <c r="J914" s="422" t="s">
        <v>664</v>
      </c>
      <c r="K914" s="440" t="str">
        <f t="shared" si="334"/>
        <v>-</v>
      </c>
      <c r="L914" s="437" t="s">
        <v>659</v>
      </c>
      <c r="M914" s="437" t="s">
        <v>659</v>
      </c>
      <c r="N914" s="437" t="s">
        <v>659</v>
      </c>
      <c r="O914" s="437" t="s">
        <v>659</v>
      </c>
      <c r="P914" s="437" t="s">
        <v>659</v>
      </c>
      <c r="Q914" s="437" t="s">
        <v>659</v>
      </c>
      <c r="R914" s="437" t="s">
        <v>659</v>
      </c>
      <c r="S914" s="437" t="s">
        <v>659</v>
      </c>
      <c r="T914" s="437" t="s">
        <v>659</v>
      </c>
      <c r="U914" s="437" t="s">
        <v>659</v>
      </c>
      <c r="V914" s="441" t="s">
        <v>659</v>
      </c>
      <c r="W914" s="441" t="s">
        <v>659</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35"/>
        <v>4</v>
      </c>
      <c r="D915" s="275"/>
      <c r="E915" s="332">
        <v>7</v>
      </c>
      <c r="F915" s="326" t="b">
        <f t="shared" si="333"/>
        <v>1</v>
      </c>
      <c r="G915" s="275"/>
      <c r="H915" s="433" t="s">
        <v>675</v>
      </c>
      <c r="I915" s="433"/>
      <c r="J915" s="414" t="s">
        <v>658</v>
      </c>
      <c r="K915" s="434" t="str">
        <f t="shared" si="334"/>
        <v>-</v>
      </c>
      <c r="L915" s="443">
        <v>-1</v>
      </c>
      <c r="M915" s="435" t="s">
        <v>659</v>
      </c>
      <c r="N915" s="435" t="s">
        <v>659</v>
      </c>
      <c r="O915" s="435" t="s">
        <v>659</v>
      </c>
      <c r="P915" s="435" t="s">
        <v>659</v>
      </c>
      <c r="Q915" s="435" t="s">
        <v>659</v>
      </c>
      <c r="R915" s="435" t="s">
        <v>659</v>
      </c>
      <c r="S915" s="435" t="s">
        <v>659</v>
      </c>
      <c r="T915" s="435" t="s">
        <v>659</v>
      </c>
      <c r="U915" s="435" t="s">
        <v>659</v>
      </c>
      <c r="V915" s="435" t="s">
        <v>659</v>
      </c>
      <c r="W915" s="435" t="s">
        <v>659</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35"/>
        <v>4</v>
      </c>
      <c r="D916" s="275"/>
      <c r="E916" s="436">
        <f>E915</f>
        <v>7</v>
      </c>
      <c r="F916" s="326" t="b">
        <f t="shared" si="333"/>
        <v>1</v>
      </c>
      <c r="G916" s="275"/>
      <c r="H916" s="881"/>
      <c r="I916" s="882"/>
      <c r="J916" s="437" t="s">
        <v>661</v>
      </c>
      <c r="K916" s="438" t="str">
        <f t="shared" si="334"/>
        <v>-</v>
      </c>
      <c r="L916" s="439" t="s">
        <v>659</v>
      </c>
      <c r="M916" s="439" t="s">
        <v>659</v>
      </c>
      <c r="N916" s="439" t="s">
        <v>659</v>
      </c>
      <c r="O916" s="439" t="s">
        <v>659</v>
      </c>
      <c r="P916" s="439" t="s">
        <v>659</v>
      </c>
      <c r="Q916" s="439" t="s">
        <v>659</v>
      </c>
      <c r="R916" s="439" t="s">
        <v>659</v>
      </c>
      <c r="S916" s="439" t="s">
        <v>659</v>
      </c>
      <c r="T916" s="439" t="s">
        <v>659</v>
      </c>
      <c r="U916" s="439" t="s">
        <v>659</v>
      </c>
      <c r="V916" s="439" t="s">
        <v>659</v>
      </c>
      <c r="W916" s="439" t="s">
        <v>659</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35"/>
        <v>4</v>
      </c>
      <c r="D917" s="275"/>
      <c r="E917" s="436">
        <f>E916</f>
        <v>7</v>
      </c>
      <c r="F917" s="326" t="b">
        <f t="shared" si="333"/>
        <v>1</v>
      </c>
      <c r="G917" s="275"/>
      <c r="H917" s="883"/>
      <c r="I917" s="884"/>
      <c r="J917" s="437" t="s">
        <v>662</v>
      </c>
      <c r="K917" s="438" t="str">
        <f t="shared" si="334"/>
        <v>-</v>
      </c>
      <c r="L917" s="439" t="s">
        <v>663</v>
      </c>
      <c r="M917" s="439" t="s">
        <v>663</v>
      </c>
      <c r="N917" s="439" t="s">
        <v>663</v>
      </c>
      <c r="O917" s="439" t="s">
        <v>663</v>
      </c>
      <c r="P917" s="439" t="s">
        <v>663</v>
      </c>
      <c r="Q917" s="439" t="s">
        <v>663</v>
      </c>
      <c r="R917" s="439" t="s">
        <v>663</v>
      </c>
      <c r="S917" s="439" t="s">
        <v>663</v>
      </c>
      <c r="T917" s="439" t="s">
        <v>663</v>
      </c>
      <c r="U917" s="439" t="s">
        <v>663</v>
      </c>
      <c r="V917" s="439" t="s">
        <v>663</v>
      </c>
      <c r="W917" s="439" t="s">
        <v>663</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35"/>
        <v>4</v>
      </c>
      <c r="D918" s="275"/>
      <c r="E918" s="436">
        <f>E917</f>
        <v>7</v>
      </c>
      <c r="F918" s="326" t="b">
        <f t="shared" si="333"/>
        <v>1</v>
      </c>
      <c r="G918" s="275"/>
      <c r="H918" s="885"/>
      <c r="I918" s="886"/>
      <c r="J918" s="422" t="s">
        <v>664</v>
      </c>
      <c r="K918" s="440" t="str">
        <f t="shared" si="334"/>
        <v>-</v>
      </c>
      <c r="L918" s="437" t="s">
        <v>659</v>
      </c>
      <c r="M918" s="437" t="s">
        <v>659</v>
      </c>
      <c r="N918" s="437" t="s">
        <v>659</v>
      </c>
      <c r="O918" s="437" t="s">
        <v>659</v>
      </c>
      <c r="P918" s="437" t="s">
        <v>659</v>
      </c>
      <c r="Q918" s="437" t="s">
        <v>659</v>
      </c>
      <c r="R918" s="437" t="s">
        <v>659</v>
      </c>
      <c r="S918" s="437" t="s">
        <v>659</v>
      </c>
      <c r="T918" s="437" t="s">
        <v>659</v>
      </c>
      <c r="U918" s="437" t="s">
        <v>659</v>
      </c>
      <c r="V918" s="441" t="s">
        <v>659</v>
      </c>
      <c r="W918" s="441" t="s">
        <v>659</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35"/>
        <v>4</v>
      </c>
      <c r="D919" s="275"/>
      <c r="E919" s="332">
        <v>8</v>
      </c>
      <c r="F919" s="326" t="b">
        <f t="shared" ref="F919:F950" si="336">COUNTIFS($L919:$W919,"-")&lt;&gt;COUNTA($L919:$W919)</f>
        <v>1</v>
      </c>
      <c r="G919" s="275"/>
      <c r="H919" s="433" t="s">
        <v>985</v>
      </c>
      <c r="I919" s="433"/>
      <c r="J919" s="414" t="s">
        <v>658</v>
      </c>
      <c r="K919" s="434" t="str">
        <f t="shared" si="334"/>
        <v>-</v>
      </c>
      <c r="L919" s="435" t="s">
        <v>659</v>
      </c>
      <c r="M919" s="435" t="s">
        <v>659</v>
      </c>
      <c r="N919" s="435" t="s">
        <v>659</v>
      </c>
      <c r="O919" s="435" t="s">
        <v>659</v>
      </c>
      <c r="P919" s="435" t="s">
        <v>659</v>
      </c>
      <c r="Q919" s="435" t="s">
        <v>659</v>
      </c>
      <c r="R919" s="435" t="s">
        <v>659</v>
      </c>
      <c r="S919" s="435" t="s">
        <v>659</v>
      </c>
      <c r="T919" s="435" t="s">
        <v>659</v>
      </c>
      <c r="U919" s="435" t="s">
        <v>659</v>
      </c>
      <c r="V919" s="435" t="s">
        <v>659</v>
      </c>
      <c r="W919" s="435" t="s">
        <v>659</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35"/>
        <v>4</v>
      </c>
      <c r="D920" s="275"/>
      <c r="E920" s="436">
        <f>E919</f>
        <v>8</v>
      </c>
      <c r="F920" s="326" t="b">
        <f t="shared" si="336"/>
        <v>1</v>
      </c>
      <c r="G920" s="275"/>
      <c r="H920" s="881" t="s">
        <v>986</v>
      </c>
      <c r="I920" s="882"/>
      <c r="J920" s="437" t="s">
        <v>661</v>
      </c>
      <c r="K920" s="438" t="str">
        <f t="shared" si="334"/>
        <v>-</v>
      </c>
      <c r="L920" s="439" t="s">
        <v>659</v>
      </c>
      <c r="M920" s="439" t="s">
        <v>659</v>
      </c>
      <c r="N920" s="439" t="s">
        <v>659</v>
      </c>
      <c r="O920" s="439" t="s">
        <v>659</v>
      </c>
      <c r="P920" s="439" t="s">
        <v>659</v>
      </c>
      <c r="Q920" s="322">
        <v>0</v>
      </c>
      <c r="R920" s="439" t="s">
        <v>659</v>
      </c>
      <c r="S920" s="322" t="b">
        <v>1</v>
      </c>
      <c r="T920" s="439" t="s">
        <v>659</v>
      </c>
      <c r="U920" s="439" t="s">
        <v>659</v>
      </c>
      <c r="V920" s="439" t="s">
        <v>659</v>
      </c>
      <c r="W920" s="439" t="s">
        <v>659</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35"/>
        <v>4</v>
      </c>
      <c r="D921" s="275"/>
      <c r="E921" s="436">
        <f>E920</f>
        <v>8</v>
      </c>
      <c r="F921" s="326" t="b">
        <f t="shared" si="336"/>
        <v>1</v>
      </c>
      <c r="G921" s="275"/>
      <c r="H921" s="883"/>
      <c r="I921" s="884"/>
      <c r="J921" s="437" t="s">
        <v>662</v>
      </c>
      <c r="K921" s="438" t="str">
        <f t="shared" si="334"/>
        <v>-</v>
      </c>
      <c r="L921" s="439" t="s">
        <v>663</v>
      </c>
      <c r="M921" s="439" t="s">
        <v>663</v>
      </c>
      <c r="N921" s="439" t="s">
        <v>663</v>
      </c>
      <c r="O921" s="439" t="s">
        <v>663</v>
      </c>
      <c r="P921" s="439" t="s">
        <v>663</v>
      </c>
      <c r="Q921" s="439" t="s">
        <v>663</v>
      </c>
      <c r="R921" s="439" t="s">
        <v>663</v>
      </c>
      <c r="S921" s="439" t="s">
        <v>663</v>
      </c>
      <c r="T921" s="439" t="s">
        <v>663</v>
      </c>
      <c r="U921" s="439" t="s">
        <v>663</v>
      </c>
      <c r="V921" s="439" t="s">
        <v>663</v>
      </c>
      <c r="W921" s="439" t="s">
        <v>663</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35"/>
        <v>4</v>
      </c>
      <c r="D922" s="275"/>
      <c r="E922" s="436">
        <f>E921</f>
        <v>8</v>
      </c>
      <c r="F922" s="326" t="b">
        <f t="shared" si="336"/>
        <v>1</v>
      </c>
      <c r="G922" s="275"/>
      <c r="H922" s="885"/>
      <c r="I922" s="886"/>
      <c r="J922" s="422" t="s">
        <v>664</v>
      </c>
      <c r="K922" s="440" t="str">
        <f t="shared" si="334"/>
        <v>-</v>
      </c>
      <c r="L922" s="437" t="s">
        <v>659</v>
      </c>
      <c r="M922" s="437" t="s">
        <v>659</v>
      </c>
      <c r="N922" s="437" t="s">
        <v>659</v>
      </c>
      <c r="O922" s="437" t="s">
        <v>659</v>
      </c>
      <c r="P922" s="437" t="s">
        <v>659</v>
      </c>
      <c r="Q922" s="437" t="s">
        <v>659</v>
      </c>
      <c r="R922" s="437" t="s">
        <v>659</v>
      </c>
      <c r="S922" s="437" t="s">
        <v>659</v>
      </c>
      <c r="T922" s="437" t="s">
        <v>659</v>
      </c>
      <c r="U922" s="437" t="s">
        <v>659</v>
      </c>
      <c r="V922" s="441" t="s">
        <v>659</v>
      </c>
      <c r="W922" s="441" t="s">
        <v>659</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37">INT($C$875)+3</f>
        <v>4</v>
      </c>
      <c r="D923" s="275"/>
      <c r="E923" s="332">
        <v>9</v>
      </c>
      <c r="F923" s="326" t="b">
        <f t="shared" si="336"/>
        <v>1</v>
      </c>
      <c r="G923" s="275"/>
      <c r="H923" s="433" t="s">
        <v>676</v>
      </c>
      <c r="I923" s="433"/>
      <c r="J923" s="414" t="s">
        <v>658</v>
      </c>
      <c r="K923" s="434" t="str">
        <f t="shared" si="334"/>
        <v>-</v>
      </c>
      <c r="L923" s="435" t="s">
        <v>659</v>
      </c>
      <c r="M923" s="435" t="s">
        <v>659</v>
      </c>
      <c r="N923" s="435" t="s">
        <v>659</v>
      </c>
      <c r="O923" s="435" t="s">
        <v>659</v>
      </c>
      <c r="P923" s="435" t="s">
        <v>659</v>
      </c>
      <c r="Q923" s="435" t="s">
        <v>659</v>
      </c>
      <c r="R923" s="435" t="s">
        <v>659</v>
      </c>
      <c r="S923" s="435" t="s">
        <v>659</v>
      </c>
      <c r="T923" s="435" t="s">
        <v>659</v>
      </c>
      <c r="U923" s="435" t="s">
        <v>659</v>
      </c>
      <c r="V923" s="435" t="s">
        <v>659</v>
      </c>
      <c r="W923" s="435" t="s">
        <v>659</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37"/>
        <v>4</v>
      </c>
      <c r="D924" s="275"/>
      <c r="E924" s="436">
        <f>E923</f>
        <v>9</v>
      </c>
      <c r="F924" s="326" t="b">
        <f t="shared" si="336"/>
        <v>1</v>
      </c>
      <c r="G924" s="275"/>
      <c r="H924" s="881" t="s">
        <v>987</v>
      </c>
      <c r="I924" s="882"/>
      <c r="J924" s="437" t="s">
        <v>661</v>
      </c>
      <c r="K924" s="438" t="str">
        <f t="shared" si="334"/>
        <v>-</v>
      </c>
      <c r="L924" s="439" t="s">
        <v>659</v>
      </c>
      <c r="M924" s="439" t="s">
        <v>659</v>
      </c>
      <c r="N924" s="439" t="s">
        <v>659</v>
      </c>
      <c r="O924" s="439" t="s">
        <v>659</v>
      </c>
      <c r="P924" s="439" t="s">
        <v>659</v>
      </c>
      <c r="Q924" s="719">
        <f>INT($I$392/7)+2</f>
        <v>7</v>
      </c>
      <c r="R924" s="439" t="s">
        <v>659</v>
      </c>
      <c r="S924" s="322" t="b">
        <v>1</v>
      </c>
      <c r="T924" s="439">
        <v>1</v>
      </c>
      <c r="U924" s="439" t="s">
        <v>659</v>
      </c>
      <c r="V924" s="439" t="s">
        <v>659</v>
      </c>
      <c r="W924" s="439" t="s">
        <v>659</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37"/>
        <v>4</v>
      </c>
      <c r="D925" s="275"/>
      <c r="E925" s="436">
        <f>E924</f>
        <v>9</v>
      </c>
      <c r="F925" s="326" t="b">
        <f t="shared" si="336"/>
        <v>1</v>
      </c>
      <c r="G925" s="275"/>
      <c r="H925" s="883"/>
      <c r="I925" s="884"/>
      <c r="J925" s="437" t="s">
        <v>662</v>
      </c>
      <c r="K925" s="438" t="str">
        <f t="shared" si="334"/>
        <v>-</v>
      </c>
      <c r="L925" s="439" t="s">
        <v>663</v>
      </c>
      <c r="M925" s="439" t="s">
        <v>663</v>
      </c>
      <c r="N925" s="439" t="s">
        <v>663</v>
      </c>
      <c r="O925" s="439" t="s">
        <v>663</v>
      </c>
      <c r="P925" s="439" t="s">
        <v>663</v>
      </c>
      <c r="Q925" s="439" t="s">
        <v>663</v>
      </c>
      <c r="R925" s="439" t="s">
        <v>663</v>
      </c>
      <c r="S925" s="439" t="s">
        <v>663</v>
      </c>
      <c r="T925" s="439" t="s">
        <v>663</v>
      </c>
      <c r="U925" s="439" t="s">
        <v>663</v>
      </c>
      <c r="V925" s="439" t="s">
        <v>663</v>
      </c>
      <c r="W925" s="439" t="s">
        <v>663</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37"/>
        <v>4</v>
      </c>
      <c r="D926" s="275"/>
      <c r="E926" s="436">
        <f>E925</f>
        <v>9</v>
      </c>
      <c r="F926" s="326" t="b">
        <f t="shared" si="336"/>
        <v>1</v>
      </c>
      <c r="G926" s="275"/>
      <c r="H926" s="885"/>
      <c r="I926" s="886"/>
      <c r="J926" s="422" t="s">
        <v>664</v>
      </c>
      <c r="K926" s="440" t="str">
        <f t="shared" si="334"/>
        <v>-</v>
      </c>
      <c r="L926" s="437" t="s">
        <v>659</v>
      </c>
      <c r="M926" s="437" t="s">
        <v>659</v>
      </c>
      <c r="N926" s="437" t="s">
        <v>659</v>
      </c>
      <c r="O926" s="437" t="s">
        <v>659</v>
      </c>
      <c r="P926" s="437" t="s">
        <v>659</v>
      </c>
      <c r="Q926" s="437" t="s">
        <v>659</v>
      </c>
      <c r="R926" s="437" t="s">
        <v>659</v>
      </c>
      <c r="S926" s="437" t="s">
        <v>659</v>
      </c>
      <c r="T926" s="437" t="s">
        <v>659</v>
      </c>
      <c r="U926" s="437" t="s">
        <v>659</v>
      </c>
      <c r="V926" s="441" t="s">
        <v>659</v>
      </c>
      <c r="W926" s="441" t="s">
        <v>659</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37"/>
        <v>4</v>
      </c>
      <c r="D927" s="275"/>
      <c r="E927" s="332">
        <v>10</v>
      </c>
      <c r="F927" s="326" t="b">
        <f t="shared" si="336"/>
        <v>1</v>
      </c>
      <c r="G927" s="275"/>
      <c r="H927" s="433" t="s">
        <v>677</v>
      </c>
      <c r="I927" s="433"/>
      <c r="J927" s="414" t="s">
        <v>658</v>
      </c>
      <c r="K927" s="434" t="str">
        <f t="shared" si="334"/>
        <v>-</v>
      </c>
      <c r="L927" s="435" t="s">
        <v>659</v>
      </c>
      <c r="M927" s="435" t="s">
        <v>659</v>
      </c>
      <c r="N927" s="435" t="s">
        <v>659</v>
      </c>
      <c r="O927" s="435" t="s">
        <v>659</v>
      </c>
      <c r="P927" s="435" t="s">
        <v>659</v>
      </c>
      <c r="Q927" s="435" t="s">
        <v>659</v>
      </c>
      <c r="R927" s="435" t="s">
        <v>659</v>
      </c>
      <c r="S927" s="435" t="s">
        <v>659</v>
      </c>
      <c r="T927" s="435" t="s">
        <v>659</v>
      </c>
      <c r="U927" s="435" t="s">
        <v>659</v>
      </c>
      <c r="V927" s="435" t="s">
        <v>659</v>
      </c>
      <c r="W927" s="435" t="s">
        <v>659</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37"/>
        <v>4</v>
      </c>
      <c r="D928" s="275"/>
      <c r="E928" s="436">
        <f>E927</f>
        <v>10</v>
      </c>
      <c r="F928" s="326" t="b">
        <f t="shared" si="336"/>
        <v>1</v>
      </c>
      <c r="G928" s="275"/>
      <c r="H928" s="881" t="s">
        <v>988</v>
      </c>
      <c r="I928" s="882"/>
      <c r="J928" s="437" t="s">
        <v>661</v>
      </c>
      <c r="K928" s="438" t="str">
        <f t="shared" si="334"/>
        <v>-</v>
      </c>
      <c r="L928" s="439" t="s">
        <v>659</v>
      </c>
      <c r="M928" s="439" t="s">
        <v>659</v>
      </c>
      <c r="N928" s="439" t="s">
        <v>659</v>
      </c>
      <c r="O928" s="439" t="s">
        <v>659</v>
      </c>
      <c r="P928" s="439" t="s">
        <v>659</v>
      </c>
      <c r="Q928" s="719">
        <f>INT($I$393/7)+2</f>
        <v>9</v>
      </c>
      <c r="R928" s="439" t="s">
        <v>659</v>
      </c>
      <c r="S928" s="322" t="b">
        <v>1</v>
      </c>
      <c r="T928" s="439">
        <v>2</v>
      </c>
      <c r="U928" s="439" t="s">
        <v>659</v>
      </c>
      <c r="V928" s="439" t="s">
        <v>659</v>
      </c>
      <c r="W928" s="439" t="s">
        <v>659</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37"/>
        <v>4</v>
      </c>
      <c r="D929" s="275"/>
      <c r="E929" s="436">
        <f>E928</f>
        <v>10</v>
      </c>
      <c r="F929" s="326" t="b">
        <f t="shared" si="336"/>
        <v>1</v>
      </c>
      <c r="G929" s="275"/>
      <c r="H929" s="883"/>
      <c r="I929" s="884"/>
      <c r="J929" s="437" t="s">
        <v>662</v>
      </c>
      <c r="K929" s="438" t="str">
        <f t="shared" si="334"/>
        <v>-</v>
      </c>
      <c r="L929" s="439" t="s">
        <v>663</v>
      </c>
      <c r="M929" s="439" t="s">
        <v>663</v>
      </c>
      <c r="N929" s="439" t="s">
        <v>663</v>
      </c>
      <c r="O929" s="439" t="s">
        <v>663</v>
      </c>
      <c r="P929" s="439" t="s">
        <v>663</v>
      </c>
      <c r="Q929" s="439" t="s">
        <v>663</v>
      </c>
      <c r="R929" s="439" t="s">
        <v>663</v>
      </c>
      <c r="S929" s="439" t="s">
        <v>663</v>
      </c>
      <c r="T929" s="439" t="s">
        <v>663</v>
      </c>
      <c r="U929" s="439" t="s">
        <v>663</v>
      </c>
      <c r="V929" s="439" t="s">
        <v>663</v>
      </c>
      <c r="W929" s="439" t="s">
        <v>663</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37"/>
        <v>4</v>
      </c>
      <c r="D930" s="275"/>
      <c r="E930" s="436">
        <f>E929</f>
        <v>10</v>
      </c>
      <c r="F930" s="326" t="b">
        <f t="shared" si="336"/>
        <v>1</v>
      </c>
      <c r="G930" s="275"/>
      <c r="H930" s="885"/>
      <c r="I930" s="886"/>
      <c r="J930" s="422" t="s">
        <v>664</v>
      </c>
      <c r="K930" s="440" t="str">
        <f t="shared" si="334"/>
        <v>-</v>
      </c>
      <c r="L930" s="437" t="s">
        <v>659</v>
      </c>
      <c r="M930" s="437" t="s">
        <v>659</v>
      </c>
      <c r="N930" s="437" t="s">
        <v>659</v>
      </c>
      <c r="O930" s="437" t="s">
        <v>659</v>
      </c>
      <c r="P930" s="437" t="s">
        <v>659</v>
      </c>
      <c r="Q930" s="437" t="s">
        <v>659</v>
      </c>
      <c r="R930" s="437" t="s">
        <v>659</v>
      </c>
      <c r="S930" s="437" t="s">
        <v>659</v>
      </c>
      <c r="T930" s="437" t="s">
        <v>659</v>
      </c>
      <c r="U930" s="437" t="s">
        <v>659</v>
      </c>
      <c r="V930" s="441" t="s">
        <v>659</v>
      </c>
      <c r="W930" s="441" t="s">
        <v>659</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37"/>
        <v>4</v>
      </c>
      <c r="D931" s="275"/>
      <c r="E931" s="332">
        <v>11</v>
      </c>
      <c r="F931" s="326" t="b">
        <f t="shared" si="336"/>
        <v>1</v>
      </c>
      <c r="G931" s="275"/>
      <c r="H931" s="433" t="s">
        <v>678</v>
      </c>
      <c r="I931" s="433"/>
      <c r="J931" s="414" t="s">
        <v>658</v>
      </c>
      <c r="K931" s="434" t="str">
        <f t="shared" si="334"/>
        <v>-</v>
      </c>
      <c r="L931" s="435" t="s">
        <v>659</v>
      </c>
      <c r="M931" s="435" t="s">
        <v>659</v>
      </c>
      <c r="N931" s="435" t="s">
        <v>659</v>
      </c>
      <c r="O931" s="435" t="s">
        <v>659</v>
      </c>
      <c r="P931" s="435" t="s">
        <v>659</v>
      </c>
      <c r="Q931" s="435" t="s">
        <v>659</v>
      </c>
      <c r="R931" s="435" t="s">
        <v>659</v>
      </c>
      <c r="S931" s="435" t="s">
        <v>659</v>
      </c>
      <c r="T931" s="435" t="s">
        <v>659</v>
      </c>
      <c r="U931" s="435" t="s">
        <v>659</v>
      </c>
      <c r="V931" s="435" t="s">
        <v>659</v>
      </c>
      <c r="W931" s="435" t="s">
        <v>659</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37"/>
        <v>4</v>
      </c>
      <c r="D932" s="275"/>
      <c r="E932" s="436">
        <f>E931</f>
        <v>11</v>
      </c>
      <c r="F932" s="326" t="b">
        <f t="shared" si="336"/>
        <v>1</v>
      </c>
      <c r="G932" s="275"/>
      <c r="H932" s="881" t="s">
        <v>988</v>
      </c>
      <c r="I932" s="882"/>
      <c r="J932" s="437" t="s">
        <v>661</v>
      </c>
      <c r="K932" s="438" t="str">
        <f t="shared" si="334"/>
        <v>-</v>
      </c>
      <c r="L932" s="439" t="s">
        <v>659</v>
      </c>
      <c r="M932" s="439" t="s">
        <v>659</v>
      </c>
      <c r="N932" s="439" t="s">
        <v>659</v>
      </c>
      <c r="O932" s="439" t="s">
        <v>659</v>
      </c>
      <c r="P932" s="439" t="s">
        <v>659</v>
      </c>
      <c r="Q932" s="719">
        <f>INT($I$394/7)+2</f>
        <v>9</v>
      </c>
      <c r="R932" s="439" t="s">
        <v>659</v>
      </c>
      <c r="S932" s="322" t="b">
        <v>1</v>
      </c>
      <c r="T932" s="439">
        <v>3</v>
      </c>
      <c r="U932" s="439" t="s">
        <v>659</v>
      </c>
      <c r="V932" s="439" t="s">
        <v>659</v>
      </c>
      <c r="W932" s="439" t="s">
        <v>659</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37"/>
        <v>4</v>
      </c>
      <c r="D933" s="275"/>
      <c r="E933" s="436">
        <f>E932</f>
        <v>11</v>
      </c>
      <c r="F933" s="326" t="b">
        <f t="shared" si="336"/>
        <v>1</v>
      </c>
      <c r="G933" s="275"/>
      <c r="H933" s="883"/>
      <c r="I933" s="884"/>
      <c r="J933" s="437" t="s">
        <v>662</v>
      </c>
      <c r="K933" s="438" t="str">
        <f t="shared" si="334"/>
        <v>-</v>
      </c>
      <c r="L933" s="439" t="s">
        <v>663</v>
      </c>
      <c r="M933" s="439" t="s">
        <v>663</v>
      </c>
      <c r="N933" s="439" t="s">
        <v>663</v>
      </c>
      <c r="O933" s="439" t="s">
        <v>663</v>
      </c>
      <c r="P933" s="439" t="s">
        <v>663</v>
      </c>
      <c r="Q933" s="439" t="s">
        <v>663</v>
      </c>
      <c r="R933" s="439" t="s">
        <v>663</v>
      </c>
      <c r="S933" s="439" t="s">
        <v>663</v>
      </c>
      <c r="T933" s="439" t="s">
        <v>663</v>
      </c>
      <c r="U933" s="439" t="s">
        <v>663</v>
      </c>
      <c r="V933" s="439" t="s">
        <v>663</v>
      </c>
      <c r="W933" s="439" t="s">
        <v>663</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37"/>
        <v>4</v>
      </c>
      <c r="D934" s="275"/>
      <c r="E934" s="436">
        <f>E933</f>
        <v>11</v>
      </c>
      <c r="F934" s="326" t="b">
        <f t="shared" si="336"/>
        <v>1</v>
      </c>
      <c r="G934" s="275"/>
      <c r="H934" s="885"/>
      <c r="I934" s="886"/>
      <c r="J934" s="422" t="s">
        <v>664</v>
      </c>
      <c r="K934" s="440" t="str">
        <f t="shared" si="334"/>
        <v>-</v>
      </c>
      <c r="L934" s="437" t="s">
        <v>659</v>
      </c>
      <c r="M934" s="437" t="s">
        <v>659</v>
      </c>
      <c r="N934" s="437" t="s">
        <v>659</v>
      </c>
      <c r="O934" s="437" t="s">
        <v>659</v>
      </c>
      <c r="P934" s="437" t="s">
        <v>659</v>
      </c>
      <c r="Q934" s="437" t="s">
        <v>659</v>
      </c>
      <c r="R934" s="437" t="s">
        <v>659</v>
      </c>
      <c r="S934" s="437" t="s">
        <v>659</v>
      </c>
      <c r="T934" s="437" t="s">
        <v>659</v>
      </c>
      <c r="U934" s="437" t="s">
        <v>659</v>
      </c>
      <c r="V934" s="441" t="s">
        <v>659</v>
      </c>
      <c r="W934" s="441" t="s">
        <v>659</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37"/>
        <v>4</v>
      </c>
      <c r="D935" s="275"/>
      <c r="E935" s="332">
        <v>12</v>
      </c>
      <c r="F935" s="326" t="b">
        <f t="shared" si="336"/>
        <v>1</v>
      </c>
      <c r="G935" s="275"/>
      <c r="H935" s="433" t="s">
        <v>679</v>
      </c>
      <c r="I935" s="433"/>
      <c r="J935" s="414" t="s">
        <v>658</v>
      </c>
      <c r="K935" s="434" t="str">
        <f t="shared" si="334"/>
        <v>-</v>
      </c>
      <c r="L935" s="435" t="s">
        <v>659</v>
      </c>
      <c r="M935" s="435" t="s">
        <v>659</v>
      </c>
      <c r="N935" s="435" t="s">
        <v>659</v>
      </c>
      <c r="O935" s="435" t="s">
        <v>659</v>
      </c>
      <c r="P935" s="435" t="s">
        <v>659</v>
      </c>
      <c r="Q935" s="435" t="s">
        <v>659</v>
      </c>
      <c r="R935" s="435" t="s">
        <v>659</v>
      </c>
      <c r="S935" s="435" t="s">
        <v>659</v>
      </c>
      <c r="T935" s="435" t="s">
        <v>659</v>
      </c>
      <c r="U935" s="435" t="s">
        <v>659</v>
      </c>
      <c r="V935" s="435" t="s">
        <v>659</v>
      </c>
      <c r="W935" s="435" t="s">
        <v>659</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37"/>
        <v>4</v>
      </c>
      <c r="D936" s="275"/>
      <c r="E936" s="436">
        <f>E935</f>
        <v>12</v>
      </c>
      <c r="F936" s="326" t="b">
        <f t="shared" si="336"/>
        <v>1</v>
      </c>
      <c r="G936" s="275"/>
      <c r="H936" s="881" t="s">
        <v>988</v>
      </c>
      <c r="I936" s="882"/>
      <c r="J936" s="437" t="s">
        <v>661</v>
      </c>
      <c r="K936" s="438" t="str">
        <f t="shared" si="334"/>
        <v>-</v>
      </c>
      <c r="L936" s="439" t="s">
        <v>659</v>
      </c>
      <c r="M936" s="439" t="s">
        <v>659</v>
      </c>
      <c r="N936" s="439" t="s">
        <v>659</v>
      </c>
      <c r="O936" s="439" t="s">
        <v>659</v>
      </c>
      <c r="P936" s="439" t="s">
        <v>659</v>
      </c>
      <c r="Q936" s="719">
        <f>INT($I$395/7)+2</f>
        <v>9</v>
      </c>
      <c r="R936" s="439" t="s">
        <v>659</v>
      </c>
      <c r="S936" s="322" t="b">
        <v>1</v>
      </c>
      <c r="T936" s="439">
        <v>4</v>
      </c>
      <c r="U936" s="439" t="s">
        <v>659</v>
      </c>
      <c r="V936" s="439" t="s">
        <v>659</v>
      </c>
      <c r="W936" s="439" t="s">
        <v>659</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37"/>
        <v>4</v>
      </c>
      <c r="D937" s="275"/>
      <c r="E937" s="436">
        <f>E936</f>
        <v>12</v>
      </c>
      <c r="F937" s="326" t="b">
        <f t="shared" si="336"/>
        <v>1</v>
      </c>
      <c r="G937" s="275"/>
      <c r="H937" s="883"/>
      <c r="I937" s="884"/>
      <c r="J937" s="437" t="s">
        <v>662</v>
      </c>
      <c r="K937" s="438" t="str">
        <f t="shared" si="334"/>
        <v>-</v>
      </c>
      <c r="L937" s="439" t="s">
        <v>663</v>
      </c>
      <c r="M937" s="439" t="s">
        <v>663</v>
      </c>
      <c r="N937" s="439" t="s">
        <v>663</v>
      </c>
      <c r="O937" s="439" t="s">
        <v>663</v>
      </c>
      <c r="P937" s="439" t="s">
        <v>663</v>
      </c>
      <c r="Q937" s="439" t="s">
        <v>663</v>
      </c>
      <c r="R937" s="439" t="s">
        <v>663</v>
      </c>
      <c r="S937" s="439" t="s">
        <v>663</v>
      </c>
      <c r="T937" s="439" t="s">
        <v>663</v>
      </c>
      <c r="U937" s="439" t="s">
        <v>663</v>
      </c>
      <c r="V937" s="439" t="s">
        <v>663</v>
      </c>
      <c r="W937" s="439" t="s">
        <v>663</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37"/>
        <v>4</v>
      </c>
      <c r="D938" s="275"/>
      <c r="E938" s="436">
        <f>E937</f>
        <v>12</v>
      </c>
      <c r="F938" s="326" t="b">
        <f t="shared" si="336"/>
        <v>1</v>
      </c>
      <c r="G938" s="275"/>
      <c r="H938" s="885"/>
      <c r="I938" s="886"/>
      <c r="J938" s="422" t="s">
        <v>664</v>
      </c>
      <c r="K938" s="440" t="str">
        <f t="shared" si="334"/>
        <v>-</v>
      </c>
      <c r="L938" s="437" t="s">
        <v>659</v>
      </c>
      <c r="M938" s="437" t="s">
        <v>659</v>
      </c>
      <c r="N938" s="437" t="s">
        <v>659</v>
      </c>
      <c r="O938" s="437" t="s">
        <v>659</v>
      </c>
      <c r="P938" s="437" t="s">
        <v>659</v>
      </c>
      <c r="Q938" s="437" t="s">
        <v>659</v>
      </c>
      <c r="R938" s="437" t="s">
        <v>659</v>
      </c>
      <c r="S938" s="437" t="s">
        <v>659</v>
      </c>
      <c r="T938" s="437" t="s">
        <v>659</v>
      </c>
      <c r="U938" s="437" t="s">
        <v>659</v>
      </c>
      <c r="V938" s="441" t="s">
        <v>659</v>
      </c>
      <c r="W938" s="441" t="s">
        <v>659</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37"/>
        <v>4</v>
      </c>
      <c r="D939" s="275"/>
      <c r="E939" s="332">
        <v>13</v>
      </c>
      <c r="F939" s="326" t="b">
        <f t="shared" si="336"/>
        <v>1</v>
      </c>
      <c r="G939" s="275"/>
      <c r="H939" s="433" t="s">
        <v>680</v>
      </c>
      <c r="I939" s="433"/>
      <c r="J939" s="414" t="s">
        <v>658</v>
      </c>
      <c r="K939" s="434" t="str">
        <f t="shared" si="334"/>
        <v>-</v>
      </c>
      <c r="L939" s="443">
        <v>-1</v>
      </c>
      <c r="M939" s="435" t="s">
        <v>659</v>
      </c>
      <c r="N939" s="435" t="s">
        <v>659</v>
      </c>
      <c r="O939" s="435" t="s">
        <v>659</v>
      </c>
      <c r="P939" s="435" t="s">
        <v>659</v>
      </c>
      <c r="Q939" s="435" t="s">
        <v>659</v>
      </c>
      <c r="R939" s="435" t="s">
        <v>659</v>
      </c>
      <c r="S939" s="435" t="s">
        <v>659</v>
      </c>
      <c r="T939" s="435" t="s">
        <v>659</v>
      </c>
      <c r="U939" s="435" t="s">
        <v>659</v>
      </c>
      <c r="V939" s="435" t="s">
        <v>659</v>
      </c>
      <c r="W939" s="435" t="s">
        <v>659</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37"/>
        <v>4</v>
      </c>
      <c r="D940" s="275"/>
      <c r="E940" s="436">
        <f>E939</f>
        <v>13</v>
      </c>
      <c r="F940" s="326" t="b">
        <f t="shared" si="336"/>
        <v>1</v>
      </c>
      <c r="G940" s="275"/>
      <c r="H940" s="881" t="s">
        <v>681</v>
      </c>
      <c r="I940" s="882"/>
      <c r="J940" s="437" t="s">
        <v>661</v>
      </c>
      <c r="K940" s="438" t="str">
        <f t="shared" si="334"/>
        <v>-</v>
      </c>
      <c r="L940" s="439" t="s">
        <v>659</v>
      </c>
      <c r="M940" s="439" t="s">
        <v>659</v>
      </c>
      <c r="N940" s="439" t="s">
        <v>659</v>
      </c>
      <c r="O940" s="439" t="s">
        <v>659</v>
      </c>
      <c r="P940" s="439" t="s">
        <v>659</v>
      </c>
      <c r="Q940" s="322">
        <f>INT(150/7)+2</f>
        <v>23</v>
      </c>
      <c r="R940" s="439" t="s">
        <v>659</v>
      </c>
      <c r="S940" s="322" t="b">
        <v>1</v>
      </c>
      <c r="T940" s="439" t="s">
        <v>659</v>
      </c>
      <c r="U940" s="439" t="s">
        <v>659</v>
      </c>
      <c r="V940" s="439" t="s">
        <v>659</v>
      </c>
      <c r="W940" s="439" t="s">
        <v>659</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37"/>
        <v>4</v>
      </c>
      <c r="D941" s="275"/>
      <c r="E941" s="436">
        <f>E940</f>
        <v>13</v>
      </c>
      <c r="F941" s="326" t="b">
        <f t="shared" si="336"/>
        <v>1</v>
      </c>
      <c r="G941" s="275"/>
      <c r="H941" s="883"/>
      <c r="I941" s="884"/>
      <c r="J941" s="437" t="s">
        <v>662</v>
      </c>
      <c r="K941" s="438" t="str">
        <f t="shared" si="334"/>
        <v>-</v>
      </c>
      <c r="L941" s="439" t="s">
        <v>663</v>
      </c>
      <c r="M941" s="439" t="s">
        <v>663</v>
      </c>
      <c r="N941" s="439" t="s">
        <v>663</v>
      </c>
      <c r="O941" s="439" t="s">
        <v>663</v>
      </c>
      <c r="P941" s="439" t="s">
        <v>663</v>
      </c>
      <c r="Q941" s="439" t="s">
        <v>663</v>
      </c>
      <c r="R941" s="439" t="s">
        <v>663</v>
      </c>
      <c r="S941" s="439" t="s">
        <v>663</v>
      </c>
      <c r="T941" s="439" t="s">
        <v>663</v>
      </c>
      <c r="U941" s="439" t="s">
        <v>663</v>
      </c>
      <c r="V941" s="439" t="s">
        <v>663</v>
      </c>
      <c r="W941" s="439" t="s">
        <v>663</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37"/>
        <v>4</v>
      </c>
      <c r="D942" s="275"/>
      <c r="E942" s="436">
        <f>E941</f>
        <v>13</v>
      </c>
      <c r="F942" s="326" t="b">
        <f t="shared" si="336"/>
        <v>1</v>
      </c>
      <c r="G942" s="275"/>
      <c r="H942" s="885"/>
      <c r="I942" s="886"/>
      <c r="J942" s="422" t="s">
        <v>664</v>
      </c>
      <c r="K942" s="440" t="str">
        <f t="shared" si="334"/>
        <v>-</v>
      </c>
      <c r="L942" s="437" t="s">
        <v>659</v>
      </c>
      <c r="M942" s="437" t="s">
        <v>659</v>
      </c>
      <c r="N942" s="437" t="s">
        <v>659</v>
      </c>
      <c r="O942" s="437" t="s">
        <v>659</v>
      </c>
      <c r="P942" s="437" t="s">
        <v>659</v>
      </c>
      <c r="Q942" s="437" t="s">
        <v>659</v>
      </c>
      <c r="R942" s="437" t="s">
        <v>659</v>
      </c>
      <c r="S942" s="437" t="s">
        <v>659</v>
      </c>
      <c r="T942" s="437" t="s">
        <v>659</v>
      </c>
      <c r="U942" s="437" t="s">
        <v>659</v>
      </c>
      <c r="V942" s="441" t="s">
        <v>659</v>
      </c>
      <c r="W942" s="441" t="s">
        <v>659</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37"/>
        <v>4</v>
      </c>
      <c r="D943" s="275"/>
      <c r="E943" s="332">
        <v>14</v>
      </c>
      <c r="F943" s="326" t="b">
        <f t="shared" si="336"/>
        <v>1</v>
      </c>
      <c r="G943" s="275"/>
      <c r="H943" s="433" t="s">
        <v>682</v>
      </c>
      <c r="I943" s="433"/>
      <c r="J943" s="414" t="s">
        <v>658</v>
      </c>
      <c r="K943" s="434" t="str">
        <f t="shared" si="334"/>
        <v>-</v>
      </c>
      <c r="L943" s="435" t="s">
        <v>659</v>
      </c>
      <c r="M943" s="435" t="s">
        <v>659</v>
      </c>
      <c r="N943" s="435" t="s">
        <v>659</v>
      </c>
      <c r="O943" s="435" t="s">
        <v>659</v>
      </c>
      <c r="P943" s="435" t="s">
        <v>659</v>
      </c>
      <c r="Q943" s="435" t="s">
        <v>659</v>
      </c>
      <c r="R943" s="435" t="s">
        <v>659</v>
      </c>
      <c r="S943" s="435" t="s">
        <v>659</v>
      </c>
      <c r="T943" s="435" t="s">
        <v>659</v>
      </c>
      <c r="U943" s="435" t="s">
        <v>659</v>
      </c>
      <c r="V943" s="435" t="s">
        <v>659</v>
      </c>
      <c r="W943" s="435" t="s">
        <v>659</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37"/>
        <v>4</v>
      </c>
      <c r="D944" s="275"/>
      <c r="E944" s="436">
        <f>E943</f>
        <v>14</v>
      </c>
      <c r="F944" s="326" t="b">
        <f t="shared" si="336"/>
        <v>1</v>
      </c>
      <c r="G944" s="275"/>
      <c r="H944" s="881" t="s">
        <v>683</v>
      </c>
      <c r="I944" s="882"/>
      <c r="J944" s="437" t="s">
        <v>661</v>
      </c>
      <c r="K944" s="438" t="str">
        <f t="shared" si="334"/>
        <v>-</v>
      </c>
      <c r="L944" s="439" t="s">
        <v>659</v>
      </c>
      <c r="M944" s="439" t="s">
        <v>659</v>
      </c>
      <c r="N944" s="439" t="s">
        <v>659</v>
      </c>
      <c r="O944" s="439" t="s">
        <v>659</v>
      </c>
      <c r="P944" s="439" t="s">
        <v>659</v>
      </c>
      <c r="Q944" s="322">
        <f>INT(150/7)+2</f>
        <v>23</v>
      </c>
      <c r="R944" s="439" t="s">
        <v>659</v>
      </c>
      <c r="S944" s="322" t="b">
        <v>1</v>
      </c>
      <c r="T944" s="439" t="s">
        <v>659</v>
      </c>
      <c r="U944" s="439" t="s">
        <v>659</v>
      </c>
      <c r="V944" s="439" t="s">
        <v>659</v>
      </c>
      <c r="W944" s="439" t="s">
        <v>659</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37"/>
        <v>4</v>
      </c>
      <c r="D945" s="275"/>
      <c r="E945" s="436">
        <f>E944</f>
        <v>14</v>
      </c>
      <c r="F945" s="326" t="b">
        <f t="shared" si="336"/>
        <v>1</v>
      </c>
      <c r="G945" s="275"/>
      <c r="H945" s="883"/>
      <c r="I945" s="884"/>
      <c r="J945" s="437" t="s">
        <v>662</v>
      </c>
      <c r="K945" s="438" t="str">
        <f t="shared" si="334"/>
        <v>-</v>
      </c>
      <c r="L945" s="439" t="s">
        <v>663</v>
      </c>
      <c r="M945" s="439" t="s">
        <v>663</v>
      </c>
      <c r="N945" s="439" t="s">
        <v>663</v>
      </c>
      <c r="O945" s="439" t="s">
        <v>663</v>
      </c>
      <c r="P945" s="439" t="s">
        <v>663</v>
      </c>
      <c r="Q945" s="439" t="s">
        <v>663</v>
      </c>
      <c r="R945" s="439" t="s">
        <v>663</v>
      </c>
      <c r="S945" s="439" t="s">
        <v>663</v>
      </c>
      <c r="T945" s="439" t="s">
        <v>663</v>
      </c>
      <c r="U945" s="439" t="s">
        <v>663</v>
      </c>
      <c r="V945" s="439" t="s">
        <v>663</v>
      </c>
      <c r="W945" s="439" t="s">
        <v>663</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37"/>
        <v>4</v>
      </c>
      <c r="D946" s="275"/>
      <c r="E946" s="436">
        <f>E945</f>
        <v>14</v>
      </c>
      <c r="F946" s="326" t="b">
        <f t="shared" si="336"/>
        <v>1</v>
      </c>
      <c r="G946" s="275"/>
      <c r="H946" s="885"/>
      <c r="I946" s="886"/>
      <c r="J946" s="422" t="s">
        <v>664</v>
      </c>
      <c r="K946" s="440" t="str">
        <f t="shared" si="334"/>
        <v>-</v>
      </c>
      <c r="L946" s="437" t="s">
        <v>659</v>
      </c>
      <c r="M946" s="437" t="s">
        <v>659</v>
      </c>
      <c r="N946" s="437" t="s">
        <v>659</v>
      </c>
      <c r="O946" s="437" t="s">
        <v>659</v>
      </c>
      <c r="P946" s="437" t="s">
        <v>659</v>
      </c>
      <c r="Q946" s="437" t="s">
        <v>659</v>
      </c>
      <c r="R946" s="437" t="s">
        <v>659</v>
      </c>
      <c r="S946" s="437" t="s">
        <v>659</v>
      </c>
      <c r="T946" s="437" t="s">
        <v>659</v>
      </c>
      <c r="U946" s="437" t="s">
        <v>659</v>
      </c>
      <c r="V946" s="441" t="s">
        <v>659</v>
      </c>
      <c r="W946" s="441" t="s">
        <v>659</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37"/>
        <v>4</v>
      </c>
      <c r="D947" s="275"/>
      <c r="E947" s="332">
        <v>15</v>
      </c>
      <c r="F947" s="326" t="b">
        <f t="shared" si="336"/>
        <v>1</v>
      </c>
      <c r="G947" s="275"/>
      <c r="H947" s="433" t="s">
        <v>684</v>
      </c>
      <c r="I947" s="433"/>
      <c r="J947" s="414" t="s">
        <v>658</v>
      </c>
      <c r="K947" s="434" t="str">
        <f t="shared" si="334"/>
        <v>-</v>
      </c>
      <c r="L947" s="435" t="s">
        <v>659</v>
      </c>
      <c r="M947" s="435" t="s">
        <v>659</v>
      </c>
      <c r="N947" s="435" t="s">
        <v>659</v>
      </c>
      <c r="O947" s="435" t="s">
        <v>659</v>
      </c>
      <c r="P947" s="435" t="s">
        <v>659</v>
      </c>
      <c r="Q947" s="435" t="s">
        <v>659</v>
      </c>
      <c r="R947" s="435" t="s">
        <v>659</v>
      </c>
      <c r="S947" s="435" t="s">
        <v>659</v>
      </c>
      <c r="T947" s="435" t="s">
        <v>659</v>
      </c>
      <c r="U947" s="435" t="s">
        <v>659</v>
      </c>
      <c r="V947" s="435" t="s">
        <v>659</v>
      </c>
      <c r="W947" s="435" t="s">
        <v>659</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37"/>
        <v>4</v>
      </c>
      <c r="D948" s="275"/>
      <c r="E948" s="436">
        <f>E947</f>
        <v>15</v>
      </c>
      <c r="F948" s="326" t="b">
        <f t="shared" si="336"/>
        <v>1</v>
      </c>
      <c r="G948" s="275"/>
      <c r="H948" s="881" t="s">
        <v>685</v>
      </c>
      <c r="I948" s="882"/>
      <c r="J948" s="437" t="s">
        <v>661</v>
      </c>
      <c r="K948" s="438" t="str">
        <f t="shared" si="334"/>
        <v>-</v>
      </c>
      <c r="L948" s="439" t="s">
        <v>659</v>
      </c>
      <c r="M948" s="439" t="s">
        <v>659</v>
      </c>
      <c r="N948" s="439" t="s">
        <v>659</v>
      </c>
      <c r="O948" s="439" t="s">
        <v>659</v>
      </c>
      <c r="P948" s="439" t="s">
        <v>659</v>
      </c>
      <c r="Q948" s="322">
        <f>INT(150/7)+2</f>
        <v>23</v>
      </c>
      <c r="R948" s="439" t="s">
        <v>659</v>
      </c>
      <c r="S948" s="322" t="b">
        <v>1</v>
      </c>
      <c r="T948" s="439" t="s">
        <v>659</v>
      </c>
      <c r="U948" s="439" t="s">
        <v>659</v>
      </c>
      <c r="V948" s="439" t="s">
        <v>659</v>
      </c>
      <c r="W948" s="439" t="s">
        <v>659</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37"/>
        <v>4</v>
      </c>
      <c r="D949" s="275"/>
      <c r="E949" s="436">
        <f>E948</f>
        <v>15</v>
      </c>
      <c r="F949" s="326" t="b">
        <f t="shared" si="336"/>
        <v>1</v>
      </c>
      <c r="G949" s="275"/>
      <c r="H949" s="883"/>
      <c r="I949" s="884"/>
      <c r="J949" s="437" t="s">
        <v>662</v>
      </c>
      <c r="K949" s="438" t="str">
        <f t="shared" si="334"/>
        <v>-</v>
      </c>
      <c r="L949" s="439" t="s">
        <v>663</v>
      </c>
      <c r="M949" s="439" t="s">
        <v>663</v>
      </c>
      <c r="N949" s="439" t="s">
        <v>663</v>
      </c>
      <c r="O949" s="439" t="s">
        <v>663</v>
      </c>
      <c r="P949" s="439" t="s">
        <v>663</v>
      </c>
      <c r="Q949" s="439" t="s">
        <v>663</v>
      </c>
      <c r="R949" s="439" t="s">
        <v>663</v>
      </c>
      <c r="S949" s="439" t="s">
        <v>663</v>
      </c>
      <c r="T949" s="439" t="s">
        <v>663</v>
      </c>
      <c r="U949" s="439" t="s">
        <v>663</v>
      </c>
      <c r="V949" s="439" t="s">
        <v>663</v>
      </c>
      <c r="W949" s="322">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37"/>
        <v>4</v>
      </c>
      <c r="D950" s="275"/>
      <c r="E950" s="436">
        <f>E949</f>
        <v>15</v>
      </c>
      <c r="F950" s="326" t="b">
        <f t="shared" si="336"/>
        <v>1</v>
      </c>
      <c r="G950" s="275"/>
      <c r="H950" s="885"/>
      <c r="I950" s="886"/>
      <c r="J950" s="422" t="s">
        <v>664</v>
      </c>
      <c r="K950" s="440" t="str">
        <f t="shared" si="334"/>
        <v>-</v>
      </c>
      <c r="L950" s="437" t="s">
        <v>659</v>
      </c>
      <c r="M950" s="437" t="s">
        <v>659</v>
      </c>
      <c r="N950" s="437" t="s">
        <v>659</v>
      </c>
      <c r="O950" s="437" t="s">
        <v>659</v>
      </c>
      <c r="P950" s="437" t="s">
        <v>659</v>
      </c>
      <c r="Q950" s="437" t="s">
        <v>659</v>
      </c>
      <c r="R950" s="437" t="s">
        <v>659</v>
      </c>
      <c r="S950" s="437" t="s">
        <v>659</v>
      </c>
      <c r="T950" s="437" t="s">
        <v>659</v>
      </c>
      <c r="U950" s="437" t="s">
        <v>659</v>
      </c>
      <c r="V950" s="441" t="s">
        <v>659</v>
      </c>
      <c r="W950" s="441" t="s">
        <v>659</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37"/>
        <v>4</v>
      </c>
      <c r="D951" s="275"/>
      <c r="E951" s="332">
        <v>16</v>
      </c>
      <c r="F951" s="326" t="b">
        <f t="shared" ref="F951:F982" si="338">COUNTIFS($L951:$W951,"-")&lt;&gt;COUNTA($L951:$W951)</f>
        <v>1</v>
      </c>
      <c r="G951" s="275"/>
      <c r="H951" s="433" t="s">
        <v>686</v>
      </c>
      <c r="I951" s="433"/>
      <c r="J951" s="414" t="s">
        <v>658</v>
      </c>
      <c r="K951" s="434" t="str">
        <f t="shared" si="334"/>
        <v>-</v>
      </c>
      <c r="L951" s="435" t="s">
        <v>659</v>
      </c>
      <c r="M951" s="435" t="s">
        <v>659</v>
      </c>
      <c r="N951" s="435" t="s">
        <v>659</v>
      </c>
      <c r="O951" s="435" t="s">
        <v>659</v>
      </c>
      <c r="P951" s="435" t="s">
        <v>659</v>
      </c>
      <c r="Q951" s="435" t="s">
        <v>659</v>
      </c>
      <c r="R951" s="435" t="s">
        <v>659</v>
      </c>
      <c r="S951" s="435" t="s">
        <v>659</v>
      </c>
      <c r="T951" s="435" t="s">
        <v>659</v>
      </c>
      <c r="U951" s="435" t="s">
        <v>659</v>
      </c>
      <c r="V951" s="435" t="s">
        <v>659</v>
      </c>
      <c r="W951" s="435" t="s">
        <v>659</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37"/>
        <v>4</v>
      </c>
      <c r="D952" s="275"/>
      <c r="E952" s="436">
        <f>E951</f>
        <v>16</v>
      </c>
      <c r="F952" s="326" t="b">
        <f t="shared" si="338"/>
        <v>1</v>
      </c>
      <c r="G952" s="275"/>
      <c r="H952" s="881"/>
      <c r="I952" s="882"/>
      <c r="J952" s="437" t="s">
        <v>661</v>
      </c>
      <c r="K952" s="438" t="str">
        <f t="shared" ref="K952:K994" si="339">IF(L952&lt;0,"-",IFERROR(DATE(2019,1,($L952)*7+1),"-"))</f>
        <v>-</v>
      </c>
      <c r="L952" s="439" t="s">
        <v>659</v>
      </c>
      <c r="M952" s="439" t="s">
        <v>659</v>
      </c>
      <c r="N952" s="439" t="s">
        <v>659</v>
      </c>
      <c r="O952" s="439" t="s">
        <v>659</v>
      </c>
      <c r="P952" s="439" t="s">
        <v>659</v>
      </c>
      <c r="Q952" s="439" t="s">
        <v>659</v>
      </c>
      <c r="R952" s="322">
        <v>0</v>
      </c>
      <c r="S952" s="322" t="b">
        <v>1</v>
      </c>
      <c r="T952" s="439" t="s">
        <v>659</v>
      </c>
      <c r="U952" s="439" t="s">
        <v>659</v>
      </c>
      <c r="V952" s="439" t="s">
        <v>659</v>
      </c>
      <c r="W952" s="439" t="s">
        <v>659</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37"/>
        <v>4</v>
      </c>
      <c r="D953" s="275"/>
      <c r="E953" s="436">
        <f>E952</f>
        <v>16</v>
      </c>
      <c r="F953" s="326" t="b">
        <f t="shared" si="338"/>
        <v>1</v>
      </c>
      <c r="G953" s="275"/>
      <c r="H953" s="883"/>
      <c r="I953" s="884"/>
      <c r="J953" s="437" t="s">
        <v>662</v>
      </c>
      <c r="K953" s="438" t="str">
        <f t="shared" si="339"/>
        <v>-</v>
      </c>
      <c r="L953" s="439" t="s">
        <v>663</v>
      </c>
      <c r="M953" s="439" t="s">
        <v>663</v>
      </c>
      <c r="N953" s="439" t="s">
        <v>663</v>
      </c>
      <c r="O953" s="439" t="s">
        <v>663</v>
      </c>
      <c r="P953" s="439" t="s">
        <v>663</v>
      </c>
      <c r="Q953" s="439" t="s">
        <v>663</v>
      </c>
      <c r="R953" s="439" t="s">
        <v>663</v>
      </c>
      <c r="S953" s="439" t="s">
        <v>663</v>
      </c>
      <c r="T953" s="439" t="s">
        <v>663</v>
      </c>
      <c r="U953" s="439" t="s">
        <v>663</v>
      </c>
      <c r="V953" s="439" t="s">
        <v>663</v>
      </c>
      <c r="W953" s="439" t="s">
        <v>663</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37"/>
        <v>4</v>
      </c>
      <c r="D954" s="275"/>
      <c r="E954" s="436">
        <f>E953</f>
        <v>16</v>
      </c>
      <c r="F954" s="326" t="b">
        <f t="shared" si="338"/>
        <v>1</v>
      </c>
      <c r="G954" s="275"/>
      <c r="H954" s="885"/>
      <c r="I954" s="886"/>
      <c r="J954" s="422" t="s">
        <v>664</v>
      </c>
      <c r="K954" s="440" t="str">
        <f t="shared" si="339"/>
        <v>-</v>
      </c>
      <c r="L954" s="437" t="s">
        <v>659</v>
      </c>
      <c r="M954" s="437" t="s">
        <v>659</v>
      </c>
      <c r="N954" s="437" t="s">
        <v>659</v>
      </c>
      <c r="O954" s="437" t="s">
        <v>659</v>
      </c>
      <c r="P954" s="437" t="s">
        <v>659</v>
      </c>
      <c r="Q954" s="437" t="s">
        <v>659</v>
      </c>
      <c r="R954" s="437" t="s">
        <v>659</v>
      </c>
      <c r="S954" s="437" t="s">
        <v>659</v>
      </c>
      <c r="T954" s="437" t="s">
        <v>659</v>
      </c>
      <c r="U954" s="437" t="s">
        <v>659</v>
      </c>
      <c r="V954" s="441" t="s">
        <v>659</v>
      </c>
      <c r="W954" s="441" t="s">
        <v>659</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0">INT($C$875)+3</f>
        <v>4</v>
      </c>
      <c r="D955" s="275"/>
      <c r="E955" s="332">
        <v>17</v>
      </c>
      <c r="F955" s="326" t="b">
        <f t="shared" si="338"/>
        <v>1</v>
      </c>
      <c r="G955" s="275"/>
      <c r="H955" s="433" t="s">
        <v>687</v>
      </c>
      <c r="I955" s="433"/>
      <c r="J955" s="414" t="s">
        <v>658</v>
      </c>
      <c r="K955" s="434" t="str">
        <f t="shared" si="339"/>
        <v>-</v>
      </c>
      <c r="L955" s="435" t="s">
        <v>659</v>
      </c>
      <c r="M955" s="442">
        <v>42</v>
      </c>
      <c r="N955" s="435" t="s">
        <v>659</v>
      </c>
      <c r="O955" s="435" t="s">
        <v>659</v>
      </c>
      <c r="P955" s="435" t="s">
        <v>659</v>
      </c>
      <c r="Q955" s="435" t="s">
        <v>659</v>
      </c>
      <c r="R955" s="435" t="s">
        <v>659</v>
      </c>
      <c r="S955" s="435" t="s">
        <v>659</v>
      </c>
      <c r="T955" s="435" t="s">
        <v>659</v>
      </c>
      <c r="U955" s="435" t="s">
        <v>659</v>
      </c>
      <c r="V955" s="435" t="s">
        <v>659</v>
      </c>
      <c r="W955" s="435" t="s">
        <v>659</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0"/>
        <v>4</v>
      </c>
      <c r="D956" s="275"/>
      <c r="E956" s="436">
        <f>E955</f>
        <v>17</v>
      </c>
      <c r="F956" s="326" t="b">
        <f t="shared" si="338"/>
        <v>1</v>
      </c>
      <c r="G956" s="275"/>
      <c r="H956" s="881" t="s">
        <v>688</v>
      </c>
      <c r="I956" s="882"/>
      <c r="J956" s="437" t="s">
        <v>661</v>
      </c>
      <c r="K956" s="438" t="str">
        <f t="shared" si="339"/>
        <v>-</v>
      </c>
      <c r="L956" s="439" t="s">
        <v>659</v>
      </c>
      <c r="M956" s="439" t="s">
        <v>659</v>
      </c>
      <c r="N956" s="439" t="s">
        <v>659</v>
      </c>
      <c r="O956" s="439" t="s">
        <v>659</v>
      </c>
      <c r="P956" s="439" t="s">
        <v>659</v>
      </c>
      <c r="Q956" s="439" t="s">
        <v>659</v>
      </c>
      <c r="R956" s="322">
        <v>0</v>
      </c>
      <c r="S956" s="439" t="s">
        <v>659</v>
      </c>
      <c r="T956" s="439" t="s">
        <v>659</v>
      </c>
      <c r="U956" s="439" t="s">
        <v>659</v>
      </c>
      <c r="V956" s="439" t="s">
        <v>659</v>
      </c>
      <c r="W956" s="439" t="s">
        <v>659</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0"/>
        <v>4</v>
      </c>
      <c r="D957" s="275"/>
      <c r="E957" s="436">
        <f>E956</f>
        <v>17</v>
      </c>
      <c r="F957" s="326" t="b">
        <f t="shared" si="338"/>
        <v>1</v>
      </c>
      <c r="G957" s="275"/>
      <c r="H957" s="883"/>
      <c r="I957" s="884"/>
      <c r="J957" s="437" t="s">
        <v>662</v>
      </c>
      <c r="K957" s="438" t="str">
        <f t="shared" si="339"/>
        <v>-</v>
      </c>
      <c r="L957" s="439" t="s">
        <v>663</v>
      </c>
      <c r="M957" s="439" t="s">
        <v>663</v>
      </c>
      <c r="N957" s="439" t="s">
        <v>663</v>
      </c>
      <c r="O957" s="439" t="s">
        <v>663</v>
      </c>
      <c r="P957" s="439" t="s">
        <v>663</v>
      </c>
      <c r="Q957" s="439" t="s">
        <v>663</v>
      </c>
      <c r="R957" s="439" t="s">
        <v>663</v>
      </c>
      <c r="S957" s="439" t="s">
        <v>663</v>
      </c>
      <c r="T957" s="439" t="s">
        <v>663</v>
      </c>
      <c r="U957" s="439" t="s">
        <v>663</v>
      </c>
      <c r="V957" s="439" t="s">
        <v>663</v>
      </c>
      <c r="W957" s="439" t="s">
        <v>663</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0"/>
        <v>4</v>
      </c>
      <c r="D958" s="275"/>
      <c r="E958" s="436">
        <f>E957</f>
        <v>17</v>
      </c>
      <c r="F958" s="326" t="b">
        <f t="shared" si="338"/>
        <v>1</v>
      </c>
      <c r="G958" s="275"/>
      <c r="H958" s="885"/>
      <c r="I958" s="886"/>
      <c r="J958" s="422" t="s">
        <v>664</v>
      </c>
      <c r="K958" s="440" t="str">
        <f t="shared" si="339"/>
        <v>-</v>
      </c>
      <c r="L958" s="437" t="s">
        <v>659</v>
      </c>
      <c r="M958" s="437" t="s">
        <v>659</v>
      </c>
      <c r="N958" s="437" t="s">
        <v>659</v>
      </c>
      <c r="O958" s="437" t="s">
        <v>659</v>
      </c>
      <c r="P958" s="437" t="s">
        <v>659</v>
      </c>
      <c r="Q958" s="437" t="s">
        <v>659</v>
      </c>
      <c r="R958" s="437" t="s">
        <v>659</v>
      </c>
      <c r="S958" s="437" t="s">
        <v>659</v>
      </c>
      <c r="T958" s="437" t="s">
        <v>659</v>
      </c>
      <c r="U958" s="437" t="s">
        <v>659</v>
      </c>
      <c r="V958" s="441" t="s">
        <v>659</v>
      </c>
      <c r="W958" s="441" t="s">
        <v>659</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0"/>
        <v>4</v>
      </c>
      <c r="D959" s="275"/>
      <c r="E959" s="332">
        <v>18</v>
      </c>
      <c r="F959" s="326" t="b">
        <f t="shared" si="338"/>
        <v>1</v>
      </c>
      <c r="G959" s="275"/>
      <c r="H959" s="433" t="s">
        <v>689</v>
      </c>
      <c r="I959" s="433"/>
      <c r="J959" s="414" t="s">
        <v>658</v>
      </c>
      <c r="K959" s="434" t="str">
        <f t="shared" si="339"/>
        <v>-</v>
      </c>
      <c r="L959" s="435" t="s">
        <v>659</v>
      </c>
      <c r="M959" s="435" t="s">
        <v>659</v>
      </c>
      <c r="N959" s="435" t="s">
        <v>659</v>
      </c>
      <c r="O959" s="435" t="s">
        <v>659</v>
      </c>
      <c r="P959" s="435" t="s">
        <v>659</v>
      </c>
      <c r="Q959" s="435" t="s">
        <v>659</v>
      </c>
      <c r="R959" s="435" t="s">
        <v>659</v>
      </c>
      <c r="S959" s="435" t="s">
        <v>659</v>
      </c>
      <c r="T959" s="435" t="s">
        <v>659</v>
      </c>
      <c r="U959" s="435" t="s">
        <v>659</v>
      </c>
      <c r="V959" s="435" t="s">
        <v>659</v>
      </c>
      <c r="W959" s="435" t="s">
        <v>659</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0"/>
        <v>4</v>
      </c>
      <c r="D960" s="275"/>
      <c r="E960" s="436">
        <f>E959</f>
        <v>18</v>
      </c>
      <c r="F960" s="326" t="b">
        <f t="shared" si="338"/>
        <v>1</v>
      </c>
      <c r="G960" s="275"/>
      <c r="H960" s="881" t="s">
        <v>690</v>
      </c>
      <c r="I960" s="882"/>
      <c r="J960" s="437" t="s">
        <v>661</v>
      </c>
      <c r="K960" s="438" t="str">
        <f t="shared" si="339"/>
        <v>-</v>
      </c>
      <c r="L960" s="439" t="s">
        <v>659</v>
      </c>
      <c r="M960" s="439" t="s">
        <v>659</v>
      </c>
      <c r="N960" s="439" t="s">
        <v>659</v>
      </c>
      <c r="O960" s="322">
        <v>1</v>
      </c>
      <c r="P960" s="439" t="s">
        <v>659</v>
      </c>
      <c r="Q960" s="439" t="s">
        <v>659</v>
      </c>
      <c r="R960" s="439" t="s">
        <v>659</v>
      </c>
      <c r="S960" s="439" t="s">
        <v>659</v>
      </c>
      <c r="T960" s="439" t="s">
        <v>659</v>
      </c>
      <c r="U960" s="439" t="s">
        <v>659</v>
      </c>
      <c r="V960" s="439" t="s">
        <v>659</v>
      </c>
      <c r="W960" s="439" t="s">
        <v>659</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0"/>
        <v>4</v>
      </c>
      <c r="D961" s="275"/>
      <c r="E961" s="436">
        <f>E960</f>
        <v>18</v>
      </c>
      <c r="F961" s="326" t="b">
        <f t="shared" si="338"/>
        <v>1</v>
      </c>
      <c r="G961" s="275"/>
      <c r="H961" s="883"/>
      <c r="I961" s="884"/>
      <c r="J961" s="437" t="s">
        <v>662</v>
      </c>
      <c r="K961" s="438" t="str">
        <f t="shared" si="339"/>
        <v>-</v>
      </c>
      <c r="L961" s="439" t="s">
        <v>663</v>
      </c>
      <c r="M961" s="322">
        <v>38</v>
      </c>
      <c r="N961" s="439" t="s">
        <v>663</v>
      </c>
      <c r="O961" s="439" t="s">
        <v>663</v>
      </c>
      <c r="P961" s="439" t="s">
        <v>663</v>
      </c>
      <c r="Q961" s="439" t="s">
        <v>663</v>
      </c>
      <c r="R961" s="439" t="s">
        <v>663</v>
      </c>
      <c r="S961" s="439" t="s">
        <v>663</v>
      </c>
      <c r="T961" s="439" t="s">
        <v>663</v>
      </c>
      <c r="U961" s="439" t="s">
        <v>663</v>
      </c>
      <c r="V961" s="439" t="s">
        <v>663</v>
      </c>
      <c r="W961" s="439" t="s">
        <v>663</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0"/>
        <v>4</v>
      </c>
      <c r="D962" s="275"/>
      <c r="E962" s="436">
        <f>E961</f>
        <v>18</v>
      </c>
      <c r="F962" s="326" t="b">
        <f t="shared" si="338"/>
        <v>1</v>
      </c>
      <c r="G962" s="275"/>
      <c r="H962" s="885"/>
      <c r="I962" s="886"/>
      <c r="J962" s="422" t="s">
        <v>664</v>
      </c>
      <c r="K962" s="440" t="str">
        <f t="shared" si="339"/>
        <v>-</v>
      </c>
      <c r="L962" s="437" t="s">
        <v>659</v>
      </c>
      <c r="M962" s="437" t="s">
        <v>659</v>
      </c>
      <c r="N962" s="437" t="s">
        <v>659</v>
      </c>
      <c r="O962" s="437" t="s">
        <v>659</v>
      </c>
      <c r="P962" s="437" t="s">
        <v>659</v>
      </c>
      <c r="Q962" s="437" t="s">
        <v>659</v>
      </c>
      <c r="R962" s="437" t="s">
        <v>659</v>
      </c>
      <c r="S962" s="437" t="s">
        <v>659</v>
      </c>
      <c r="T962" s="437" t="s">
        <v>659</v>
      </c>
      <c r="U962" s="437" t="s">
        <v>659</v>
      </c>
      <c r="V962" s="441" t="s">
        <v>659</v>
      </c>
      <c r="W962" s="441" t="s">
        <v>659</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0"/>
        <v>4</v>
      </c>
      <c r="D963" s="275"/>
      <c r="E963" s="332">
        <v>19</v>
      </c>
      <c r="F963" s="326" t="b">
        <f t="shared" si="338"/>
        <v>1</v>
      </c>
      <c r="G963" s="275"/>
      <c r="H963" s="433" t="s">
        <v>691</v>
      </c>
      <c r="I963" s="433"/>
      <c r="J963" s="414" t="s">
        <v>658</v>
      </c>
      <c r="K963" s="434" t="str">
        <f t="shared" si="339"/>
        <v>-</v>
      </c>
      <c r="L963" s="435" t="s">
        <v>659</v>
      </c>
      <c r="M963" s="435" t="s">
        <v>659</v>
      </c>
      <c r="N963" s="435" t="s">
        <v>659</v>
      </c>
      <c r="O963" s="435" t="s">
        <v>659</v>
      </c>
      <c r="P963" s="435" t="s">
        <v>659</v>
      </c>
      <c r="Q963" s="435" t="s">
        <v>659</v>
      </c>
      <c r="R963" s="435" t="s">
        <v>659</v>
      </c>
      <c r="S963" s="435" t="s">
        <v>659</v>
      </c>
      <c r="T963" s="435" t="s">
        <v>659</v>
      </c>
      <c r="U963" s="435" t="s">
        <v>659</v>
      </c>
      <c r="V963" s="435" t="s">
        <v>659</v>
      </c>
      <c r="W963" s="435" t="s">
        <v>659</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0"/>
        <v>4</v>
      </c>
      <c r="D964" s="275"/>
      <c r="E964" s="436">
        <f>E963</f>
        <v>19</v>
      </c>
      <c r="F964" s="326" t="b">
        <f t="shared" si="338"/>
        <v>1</v>
      </c>
      <c r="G964" s="275"/>
      <c r="H964" s="881" t="s">
        <v>692</v>
      </c>
      <c r="I964" s="882"/>
      <c r="J964" s="437" t="s">
        <v>661</v>
      </c>
      <c r="K964" s="438">
        <f t="shared" si="339"/>
        <v>43543</v>
      </c>
      <c r="L964" s="322">
        <v>11</v>
      </c>
      <c r="M964" s="439" t="s">
        <v>659</v>
      </c>
      <c r="N964" s="439" t="s">
        <v>659</v>
      </c>
      <c r="O964" s="439" t="s">
        <v>659</v>
      </c>
      <c r="P964" s="439" t="s">
        <v>659</v>
      </c>
      <c r="Q964" s="439" t="s">
        <v>659</v>
      </c>
      <c r="R964" s="439" t="s">
        <v>659</v>
      </c>
      <c r="S964" s="439" t="s">
        <v>659</v>
      </c>
      <c r="T964" s="439" t="s">
        <v>659</v>
      </c>
      <c r="U964" s="439" t="s">
        <v>659</v>
      </c>
      <c r="V964" s="439" t="s">
        <v>659</v>
      </c>
      <c r="W964" s="439" t="s">
        <v>659</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0"/>
        <v>4</v>
      </c>
      <c r="D965" s="275"/>
      <c r="E965" s="436">
        <f>E964</f>
        <v>19</v>
      </c>
      <c r="F965" s="326" t="b">
        <f t="shared" si="338"/>
        <v>1</v>
      </c>
      <c r="G965" s="275"/>
      <c r="H965" s="883"/>
      <c r="I965" s="884"/>
      <c r="J965" s="437" t="s">
        <v>662</v>
      </c>
      <c r="K965" s="438" t="str">
        <f t="shared" si="339"/>
        <v>-</v>
      </c>
      <c r="L965" s="439" t="s">
        <v>663</v>
      </c>
      <c r="M965" s="439" t="s">
        <v>663</v>
      </c>
      <c r="N965" s="322">
        <v>20</v>
      </c>
      <c r="O965" s="322">
        <v>3</v>
      </c>
      <c r="P965" s="439" t="s">
        <v>663</v>
      </c>
      <c r="Q965" s="439" t="s">
        <v>663</v>
      </c>
      <c r="R965" s="439" t="s">
        <v>663</v>
      </c>
      <c r="S965" s="439" t="s">
        <v>663</v>
      </c>
      <c r="T965" s="439" t="s">
        <v>663</v>
      </c>
      <c r="U965" s="439" t="s">
        <v>663</v>
      </c>
      <c r="V965" s="439" t="s">
        <v>663</v>
      </c>
      <c r="W965" s="322">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0"/>
        <v>4</v>
      </c>
      <c r="D966" s="275"/>
      <c r="E966" s="436">
        <f>E965</f>
        <v>19</v>
      </c>
      <c r="F966" s="326" t="b">
        <f t="shared" si="338"/>
        <v>1</v>
      </c>
      <c r="G966" s="275"/>
      <c r="H966" s="885"/>
      <c r="I966" s="886"/>
      <c r="J966" s="422" t="s">
        <v>664</v>
      </c>
      <c r="K966" s="440" t="str">
        <f t="shared" si="339"/>
        <v>-</v>
      </c>
      <c r="L966" s="437" t="s">
        <v>659</v>
      </c>
      <c r="M966" s="437" t="s">
        <v>659</v>
      </c>
      <c r="N966" s="437" t="s">
        <v>659</v>
      </c>
      <c r="O966" s="437" t="s">
        <v>659</v>
      </c>
      <c r="P966" s="437" t="s">
        <v>659</v>
      </c>
      <c r="Q966" s="437" t="s">
        <v>659</v>
      </c>
      <c r="R966" s="437" t="s">
        <v>659</v>
      </c>
      <c r="S966" s="437" t="s">
        <v>659</v>
      </c>
      <c r="T966" s="437" t="s">
        <v>659</v>
      </c>
      <c r="U966" s="437" t="s">
        <v>659</v>
      </c>
      <c r="V966" s="441" t="s">
        <v>659</v>
      </c>
      <c r="W966" s="444">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0"/>
        <v>4</v>
      </c>
      <c r="D967" s="275"/>
      <c r="E967" s="332">
        <v>20</v>
      </c>
      <c r="F967" s="326" t="b">
        <f t="shared" si="338"/>
        <v>1</v>
      </c>
      <c r="G967" s="275"/>
      <c r="H967" s="433" t="s">
        <v>693</v>
      </c>
      <c r="I967" s="433"/>
      <c r="J967" s="414" t="s">
        <v>658</v>
      </c>
      <c r="K967" s="434" t="str">
        <f t="shared" si="339"/>
        <v>-</v>
      </c>
      <c r="L967" s="435" t="s">
        <v>659</v>
      </c>
      <c r="M967" s="435" t="s">
        <v>659</v>
      </c>
      <c r="N967" s="435" t="s">
        <v>659</v>
      </c>
      <c r="O967" s="435" t="s">
        <v>659</v>
      </c>
      <c r="P967" s="435" t="s">
        <v>659</v>
      </c>
      <c r="Q967" s="435" t="s">
        <v>659</v>
      </c>
      <c r="R967" s="435" t="s">
        <v>659</v>
      </c>
      <c r="S967" s="435" t="s">
        <v>659</v>
      </c>
      <c r="T967" s="435" t="s">
        <v>659</v>
      </c>
      <c r="U967" s="435" t="s">
        <v>659</v>
      </c>
      <c r="V967" s="435" t="s">
        <v>659</v>
      </c>
      <c r="W967" s="435" t="s">
        <v>659</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0"/>
        <v>4</v>
      </c>
      <c r="D968" s="275"/>
      <c r="E968" s="436">
        <f>E967</f>
        <v>20</v>
      </c>
      <c r="F968" s="326" t="b">
        <f t="shared" si="338"/>
        <v>1</v>
      </c>
      <c r="G968" s="275"/>
      <c r="H968" s="881" t="s">
        <v>694</v>
      </c>
      <c r="I968" s="882"/>
      <c r="J968" s="437" t="s">
        <v>661</v>
      </c>
      <c r="K968" s="438">
        <f t="shared" si="339"/>
        <v>43718</v>
      </c>
      <c r="L968" s="322">
        <v>36</v>
      </c>
      <c r="M968" s="439" t="s">
        <v>659</v>
      </c>
      <c r="N968" s="439" t="s">
        <v>659</v>
      </c>
      <c r="O968" s="439" t="s">
        <v>659</v>
      </c>
      <c r="P968" s="439" t="s">
        <v>659</v>
      </c>
      <c r="Q968" s="439" t="s">
        <v>659</v>
      </c>
      <c r="R968" s="439" t="s">
        <v>659</v>
      </c>
      <c r="S968" s="439" t="s">
        <v>659</v>
      </c>
      <c r="T968" s="439" t="s">
        <v>659</v>
      </c>
      <c r="U968" s="439" t="s">
        <v>659</v>
      </c>
      <c r="V968" s="439" t="s">
        <v>659</v>
      </c>
      <c r="W968" s="439" t="s">
        <v>659</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0"/>
        <v>4</v>
      </c>
      <c r="D969" s="275"/>
      <c r="E969" s="436">
        <f>E968</f>
        <v>20</v>
      </c>
      <c r="F969" s="326" t="b">
        <f t="shared" si="338"/>
        <v>1</v>
      </c>
      <c r="G969" s="275"/>
      <c r="H969" s="883"/>
      <c r="I969" s="884"/>
      <c r="J969" s="437" t="s">
        <v>662</v>
      </c>
      <c r="K969" s="438" t="str">
        <f t="shared" si="339"/>
        <v>-</v>
      </c>
      <c r="L969" s="439" t="s">
        <v>663</v>
      </c>
      <c r="M969" s="439" t="s">
        <v>663</v>
      </c>
      <c r="N969" s="322">
        <v>20</v>
      </c>
      <c r="O969" s="322">
        <v>6</v>
      </c>
      <c r="P969" s="439" t="s">
        <v>663</v>
      </c>
      <c r="Q969" s="439" t="s">
        <v>663</v>
      </c>
      <c r="R969" s="439" t="s">
        <v>663</v>
      </c>
      <c r="S969" s="439" t="s">
        <v>663</v>
      </c>
      <c r="T969" s="439" t="s">
        <v>663</v>
      </c>
      <c r="U969" s="439" t="s">
        <v>663</v>
      </c>
      <c r="V969" s="439" t="s">
        <v>663</v>
      </c>
      <c r="W969" s="322">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0"/>
        <v>4</v>
      </c>
      <c r="D970" s="275"/>
      <c r="E970" s="436">
        <f>E969</f>
        <v>20</v>
      </c>
      <c r="F970" s="326" t="b">
        <f t="shared" si="338"/>
        <v>1</v>
      </c>
      <c r="G970" s="275"/>
      <c r="H970" s="885"/>
      <c r="I970" s="886"/>
      <c r="J970" s="422" t="s">
        <v>664</v>
      </c>
      <c r="K970" s="440" t="str">
        <f t="shared" si="339"/>
        <v>-</v>
      </c>
      <c r="L970" s="437" t="s">
        <v>659</v>
      </c>
      <c r="M970" s="437" t="s">
        <v>659</v>
      </c>
      <c r="N970" s="437" t="s">
        <v>659</v>
      </c>
      <c r="O970" s="437" t="s">
        <v>659</v>
      </c>
      <c r="P970" s="437" t="s">
        <v>659</v>
      </c>
      <c r="Q970" s="437" t="s">
        <v>659</v>
      </c>
      <c r="R970" s="437" t="s">
        <v>659</v>
      </c>
      <c r="S970" s="437" t="s">
        <v>659</v>
      </c>
      <c r="T970" s="437" t="s">
        <v>659</v>
      </c>
      <c r="U970" s="437" t="s">
        <v>659</v>
      </c>
      <c r="V970" s="441" t="s">
        <v>659</v>
      </c>
      <c r="W970" s="444">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0"/>
        <v>4</v>
      </c>
      <c r="D971" s="275"/>
      <c r="E971" s="332">
        <v>21</v>
      </c>
      <c r="F971" s="326" t="b">
        <f t="shared" si="338"/>
        <v>1</v>
      </c>
      <c r="G971" s="275"/>
      <c r="H971" s="433" t="s">
        <v>695</v>
      </c>
      <c r="I971" s="433"/>
      <c r="J971" s="414" t="s">
        <v>658</v>
      </c>
      <c r="K971" s="434" t="str">
        <f t="shared" si="339"/>
        <v>-</v>
      </c>
      <c r="L971" s="435" t="s">
        <v>659</v>
      </c>
      <c r="M971" s="435" t="s">
        <v>659</v>
      </c>
      <c r="N971" s="435" t="s">
        <v>659</v>
      </c>
      <c r="O971" s="435" t="s">
        <v>659</v>
      </c>
      <c r="P971" s="435" t="s">
        <v>659</v>
      </c>
      <c r="Q971" s="435" t="s">
        <v>659</v>
      </c>
      <c r="R971" s="435" t="s">
        <v>659</v>
      </c>
      <c r="S971" s="435" t="s">
        <v>659</v>
      </c>
      <c r="T971" s="435" t="s">
        <v>659</v>
      </c>
      <c r="U971" s="435" t="s">
        <v>659</v>
      </c>
      <c r="V971" s="435" t="s">
        <v>659</v>
      </c>
      <c r="W971" s="435" t="s">
        <v>659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0"/>
        <v>4</v>
      </c>
      <c r="D972" s="275"/>
      <c r="E972" s="436">
        <f>E971</f>
        <v>21</v>
      </c>
      <c r="F972" s="326" t="b">
        <f t="shared" si="338"/>
        <v>1</v>
      </c>
      <c r="G972" s="275"/>
      <c r="H972" s="881" t="s">
        <v>696</v>
      </c>
      <c r="I972" s="882"/>
      <c r="J972" s="437" t="s">
        <v>661</v>
      </c>
      <c r="K972" s="438">
        <f t="shared" si="339"/>
        <v>43760</v>
      </c>
      <c r="L972" s="322">
        <v>42</v>
      </c>
      <c r="M972" s="439" t="s">
        <v>659</v>
      </c>
      <c r="N972" s="439" t="s">
        <v>659</v>
      </c>
      <c r="O972" s="439" t="s">
        <v>659</v>
      </c>
      <c r="P972" s="439" t="s">
        <v>659</v>
      </c>
      <c r="Q972" s="439" t="s">
        <v>659</v>
      </c>
      <c r="R972" s="439" t="s">
        <v>659</v>
      </c>
      <c r="S972" s="439" t="s">
        <v>659</v>
      </c>
      <c r="T972" s="439" t="s">
        <v>659</v>
      </c>
      <c r="U972" s="439" t="s">
        <v>659</v>
      </c>
      <c r="V972" s="439" t="s">
        <v>659</v>
      </c>
      <c r="W972" s="439" t="s">
        <v>659</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0"/>
        <v>4</v>
      </c>
      <c r="D973" s="275"/>
      <c r="E973" s="436">
        <f>E972</f>
        <v>21</v>
      </c>
      <c r="F973" s="326" t="b">
        <f t="shared" si="338"/>
        <v>1</v>
      </c>
      <c r="G973" s="275"/>
      <c r="H973" s="883"/>
      <c r="I973" s="884"/>
      <c r="J973" s="437" t="s">
        <v>662</v>
      </c>
      <c r="K973" s="438" t="str">
        <f t="shared" si="339"/>
        <v>-</v>
      </c>
      <c r="L973" s="439" t="s">
        <v>663</v>
      </c>
      <c r="M973" s="439" t="s">
        <v>663</v>
      </c>
      <c r="N973" s="322">
        <v>28</v>
      </c>
      <c r="O973" s="322">
        <v>3</v>
      </c>
      <c r="P973" s="439" t="s">
        <v>663</v>
      </c>
      <c r="Q973" s="439" t="s">
        <v>663</v>
      </c>
      <c r="R973" s="439" t="s">
        <v>663</v>
      </c>
      <c r="S973" s="439" t="s">
        <v>663</v>
      </c>
      <c r="T973" s="439" t="s">
        <v>663</v>
      </c>
      <c r="U973" s="439" t="s">
        <v>663</v>
      </c>
      <c r="V973" s="439" t="s">
        <v>663</v>
      </c>
      <c r="W973" s="322">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0"/>
        <v>4</v>
      </c>
      <c r="D974" s="275"/>
      <c r="E974" s="436">
        <f>E973</f>
        <v>21</v>
      </c>
      <c r="F974" s="326" t="b">
        <f t="shared" si="338"/>
        <v>1</v>
      </c>
      <c r="G974" s="275"/>
      <c r="H974" s="885"/>
      <c r="I974" s="886"/>
      <c r="J974" s="422" t="s">
        <v>664</v>
      </c>
      <c r="K974" s="440" t="str">
        <f t="shared" si="339"/>
        <v>-</v>
      </c>
      <c r="L974" s="437" t="s">
        <v>659</v>
      </c>
      <c r="M974" s="437" t="s">
        <v>659</v>
      </c>
      <c r="N974" s="437" t="s">
        <v>659</v>
      </c>
      <c r="O974" s="437" t="s">
        <v>659</v>
      </c>
      <c r="P974" s="437" t="s">
        <v>659</v>
      </c>
      <c r="Q974" s="437" t="s">
        <v>659</v>
      </c>
      <c r="R974" s="437" t="s">
        <v>659</v>
      </c>
      <c r="S974" s="437" t="s">
        <v>659</v>
      </c>
      <c r="T974" s="437" t="s">
        <v>659</v>
      </c>
      <c r="U974" s="437" t="s">
        <v>659</v>
      </c>
      <c r="V974" s="441" t="s">
        <v>659</v>
      </c>
      <c r="W974" s="444">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0"/>
        <v>4</v>
      </c>
      <c r="D975" s="275"/>
      <c r="E975" s="332">
        <v>22</v>
      </c>
      <c r="F975" s="326" t="b">
        <f t="shared" si="338"/>
        <v>1</v>
      </c>
      <c r="G975" s="275"/>
      <c r="H975" s="433" t="s">
        <v>697</v>
      </c>
      <c r="I975" s="433"/>
      <c r="J975" s="414" t="s">
        <v>658</v>
      </c>
      <c r="K975" s="434" t="str">
        <f t="shared" si="339"/>
        <v>-</v>
      </c>
      <c r="L975" s="435" t="s">
        <v>659</v>
      </c>
      <c r="M975" s="435" t="s">
        <v>659</v>
      </c>
      <c r="N975" s="435" t="s">
        <v>659</v>
      </c>
      <c r="O975" s="435" t="s">
        <v>659</v>
      </c>
      <c r="P975" s="435" t="s">
        <v>659</v>
      </c>
      <c r="Q975" s="435" t="s">
        <v>659</v>
      </c>
      <c r="R975" s="435" t="s">
        <v>659</v>
      </c>
      <c r="S975" s="435" t="s">
        <v>659</v>
      </c>
      <c r="T975" s="435" t="s">
        <v>659</v>
      </c>
      <c r="U975" s="435" t="s">
        <v>659</v>
      </c>
      <c r="V975" s="435" t="s">
        <v>659</v>
      </c>
      <c r="W975" s="435" t="s">
        <v>659</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0"/>
        <v>4</v>
      </c>
      <c r="D976" s="275"/>
      <c r="E976" s="436">
        <f>E975</f>
        <v>22</v>
      </c>
      <c r="F976" s="326" t="b">
        <f t="shared" si="338"/>
        <v>1</v>
      </c>
      <c r="G976" s="275"/>
      <c r="H976" s="881" t="s">
        <v>698</v>
      </c>
      <c r="I976" s="882"/>
      <c r="J976" s="437" t="s">
        <v>661</v>
      </c>
      <c r="K976" s="438" t="str">
        <f t="shared" si="339"/>
        <v>-</v>
      </c>
      <c r="L976" s="439" t="s">
        <v>659</v>
      </c>
      <c r="M976" s="439" t="s">
        <v>659</v>
      </c>
      <c r="N976" s="322">
        <v>0</v>
      </c>
      <c r="O976" s="439" t="s">
        <v>659</v>
      </c>
      <c r="P976" s="439" t="s">
        <v>659</v>
      </c>
      <c r="Q976" s="439" t="s">
        <v>659</v>
      </c>
      <c r="R976" s="439" t="s">
        <v>659</v>
      </c>
      <c r="S976" s="439" t="s">
        <v>659</v>
      </c>
      <c r="T976" s="439" t="s">
        <v>659</v>
      </c>
      <c r="U976" s="439" t="s">
        <v>659</v>
      </c>
      <c r="V976" s="439" t="s">
        <v>659</v>
      </c>
      <c r="W976" s="439" t="s">
        <v>659</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0"/>
        <v>4</v>
      </c>
      <c r="D977" s="275"/>
      <c r="E977" s="436">
        <f>E976</f>
        <v>22</v>
      </c>
      <c r="F977" s="326" t="b">
        <f t="shared" si="338"/>
        <v>1</v>
      </c>
      <c r="G977" s="275"/>
      <c r="H977" s="883"/>
      <c r="I977" s="884"/>
      <c r="J977" s="437" t="s">
        <v>662</v>
      </c>
      <c r="K977" s="438" t="str">
        <f t="shared" si="339"/>
        <v>-</v>
      </c>
      <c r="L977" s="439" t="s">
        <v>663</v>
      </c>
      <c r="M977" s="439" t="s">
        <v>663</v>
      </c>
      <c r="N977" s="439" t="s">
        <v>663</v>
      </c>
      <c r="O977" s="439" t="s">
        <v>663</v>
      </c>
      <c r="P977" s="439" t="s">
        <v>663</v>
      </c>
      <c r="Q977" s="439" t="s">
        <v>663</v>
      </c>
      <c r="R977" s="439" t="s">
        <v>663</v>
      </c>
      <c r="S977" s="439" t="s">
        <v>663</v>
      </c>
      <c r="T977" s="439" t="s">
        <v>663</v>
      </c>
      <c r="U977" s="439" t="s">
        <v>663</v>
      </c>
      <c r="V977" s="439" t="s">
        <v>663</v>
      </c>
      <c r="W977" s="322">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0"/>
        <v>4</v>
      </c>
      <c r="D978" s="275"/>
      <c r="E978" s="436">
        <f>E977</f>
        <v>22</v>
      </c>
      <c r="F978" s="326" t="b">
        <f t="shared" si="338"/>
        <v>1</v>
      </c>
      <c r="G978" s="275"/>
      <c r="H978" s="885"/>
      <c r="I978" s="886"/>
      <c r="J978" s="422" t="s">
        <v>664</v>
      </c>
      <c r="K978" s="440" t="str">
        <f t="shared" si="339"/>
        <v>-</v>
      </c>
      <c r="L978" s="437" t="s">
        <v>659</v>
      </c>
      <c r="M978" s="437" t="s">
        <v>659</v>
      </c>
      <c r="N978" s="437" t="s">
        <v>659</v>
      </c>
      <c r="O978" s="437" t="s">
        <v>659</v>
      </c>
      <c r="P978" s="437" t="s">
        <v>659</v>
      </c>
      <c r="Q978" s="437" t="s">
        <v>659</v>
      </c>
      <c r="R978" s="437" t="s">
        <v>659</v>
      </c>
      <c r="S978" s="437" t="s">
        <v>659</v>
      </c>
      <c r="T978" s="437" t="s">
        <v>659</v>
      </c>
      <c r="U978" s="437" t="s">
        <v>659</v>
      </c>
      <c r="V978" s="441" t="s">
        <v>659</v>
      </c>
      <c r="W978" s="444">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0"/>
        <v>4</v>
      </c>
      <c r="D979" s="275"/>
      <c r="E979" s="332">
        <v>23</v>
      </c>
      <c r="F979" s="326" t="b">
        <f t="shared" si="338"/>
        <v>1</v>
      </c>
      <c r="G979" s="275"/>
      <c r="H979" s="433" t="s">
        <v>699</v>
      </c>
      <c r="I979" s="433"/>
      <c r="J979" s="414" t="s">
        <v>658</v>
      </c>
      <c r="K979" s="434" t="str">
        <f t="shared" si="339"/>
        <v>-</v>
      </c>
      <c r="L979" s="435" t="s">
        <v>659</v>
      </c>
      <c r="M979" s="435" t="s">
        <v>659</v>
      </c>
      <c r="N979" s="435" t="s">
        <v>659</v>
      </c>
      <c r="O979" s="435" t="s">
        <v>659</v>
      </c>
      <c r="P979" s="435" t="s">
        <v>659</v>
      </c>
      <c r="Q979" s="435" t="s">
        <v>659</v>
      </c>
      <c r="R979" s="435" t="s">
        <v>659</v>
      </c>
      <c r="S979" s="435" t="s">
        <v>659</v>
      </c>
      <c r="T979" s="435" t="s">
        <v>659</v>
      </c>
      <c r="U979" s="435" t="s">
        <v>659</v>
      </c>
      <c r="V979" s="435" t="s">
        <v>659</v>
      </c>
      <c r="W979" s="435" t="s">
        <v>659</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0"/>
        <v>4</v>
      </c>
      <c r="D980" s="275"/>
      <c r="E980" s="436">
        <f>E979</f>
        <v>23</v>
      </c>
      <c r="F980" s="326" t="b">
        <f t="shared" si="338"/>
        <v>1</v>
      </c>
      <c r="G980" s="275"/>
      <c r="H980" s="881" t="s">
        <v>700</v>
      </c>
      <c r="I980" s="882"/>
      <c r="J980" s="437" t="s">
        <v>661</v>
      </c>
      <c r="K980" s="438" t="str">
        <f t="shared" si="339"/>
        <v>-</v>
      </c>
      <c r="L980" s="439" t="s">
        <v>659</v>
      </c>
      <c r="M980" s="439" t="s">
        <v>659</v>
      </c>
      <c r="N980" s="322">
        <v>0</v>
      </c>
      <c r="O980" s="439" t="s">
        <v>659</v>
      </c>
      <c r="P980" s="439" t="s">
        <v>659</v>
      </c>
      <c r="Q980" s="439" t="s">
        <v>659</v>
      </c>
      <c r="R980" s="439" t="s">
        <v>659</v>
      </c>
      <c r="S980" s="439" t="s">
        <v>659</v>
      </c>
      <c r="T980" s="439" t="s">
        <v>659</v>
      </c>
      <c r="U980" s="439" t="s">
        <v>659</v>
      </c>
      <c r="V980" s="439" t="s">
        <v>659</v>
      </c>
      <c r="W980" s="439" t="s">
        <v>659</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0"/>
        <v>4</v>
      </c>
      <c r="D981" s="275"/>
      <c r="E981" s="436">
        <f>E980</f>
        <v>23</v>
      </c>
      <c r="F981" s="326" t="b">
        <f t="shared" si="338"/>
        <v>1</v>
      </c>
      <c r="G981" s="275"/>
      <c r="H981" s="883"/>
      <c r="I981" s="884"/>
      <c r="J981" s="437" t="s">
        <v>662</v>
      </c>
      <c r="K981" s="438" t="str">
        <f t="shared" si="339"/>
        <v>-</v>
      </c>
      <c r="L981" s="439" t="s">
        <v>663</v>
      </c>
      <c r="M981" s="439" t="s">
        <v>663</v>
      </c>
      <c r="N981" s="439" t="s">
        <v>663</v>
      </c>
      <c r="O981" s="439" t="s">
        <v>663</v>
      </c>
      <c r="P981" s="439" t="s">
        <v>663</v>
      </c>
      <c r="Q981" s="439" t="s">
        <v>663</v>
      </c>
      <c r="R981" s="439" t="s">
        <v>663</v>
      </c>
      <c r="S981" s="439" t="s">
        <v>663</v>
      </c>
      <c r="T981" s="439" t="s">
        <v>663</v>
      </c>
      <c r="U981" s="439" t="s">
        <v>663</v>
      </c>
      <c r="V981" s="439" t="s">
        <v>663</v>
      </c>
      <c r="W981" s="322">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0"/>
        <v>4</v>
      </c>
      <c r="D982" s="275"/>
      <c r="E982" s="436">
        <f>E981</f>
        <v>23</v>
      </c>
      <c r="F982" s="326" t="b">
        <f t="shared" si="338"/>
        <v>1</v>
      </c>
      <c r="G982" s="275"/>
      <c r="H982" s="885"/>
      <c r="I982" s="886"/>
      <c r="J982" s="422" t="s">
        <v>664</v>
      </c>
      <c r="K982" s="440" t="str">
        <f t="shared" si="339"/>
        <v>-</v>
      </c>
      <c r="L982" s="437" t="s">
        <v>659</v>
      </c>
      <c r="M982" s="437" t="s">
        <v>659</v>
      </c>
      <c r="N982" s="437" t="s">
        <v>659</v>
      </c>
      <c r="O982" s="437" t="s">
        <v>659</v>
      </c>
      <c r="P982" s="437" t="s">
        <v>659</v>
      </c>
      <c r="Q982" s="437" t="s">
        <v>659</v>
      </c>
      <c r="R982" s="437" t="s">
        <v>659</v>
      </c>
      <c r="S982" s="437" t="s">
        <v>659</v>
      </c>
      <c r="T982" s="437" t="s">
        <v>659</v>
      </c>
      <c r="U982" s="437" t="s">
        <v>659</v>
      </c>
      <c r="V982" s="441" t="s">
        <v>659</v>
      </c>
      <c r="W982" s="444">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0"/>
        <v>4</v>
      </c>
      <c r="D983" s="275"/>
      <c r="E983" s="332">
        <v>24</v>
      </c>
      <c r="F983" s="326" t="b">
        <f t="shared" ref="F983:F994" si="341">COUNTIFS($L983:$W983,"-")&lt;&gt;COUNTA($L983:$W983)</f>
        <v>1</v>
      </c>
      <c r="G983" s="275"/>
      <c r="H983" s="433" t="s">
        <v>701</v>
      </c>
      <c r="I983" s="433"/>
      <c r="J983" s="414" t="s">
        <v>658</v>
      </c>
      <c r="K983" s="434" t="str">
        <f t="shared" si="339"/>
        <v>-</v>
      </c>
      <c r="L983" s="435" t="s">
        <v>659</v>
      </c>
      <c r="M983" s="435" t="s">
        <v>659</v>
      </c>
      <c r="N983" s="435" t="s">
        <v>659</v>
      </c>
      <c r="O983" s="435" t="s">
        <v>659</v>
      </c>
      <c r="P983" s="435" t="s">
        <v>659</v>
      </c>
      <c r="Q983" s="435" t="s">
        <v>659</v>
      </c>
      <c r="R983" s="435" t="s">
        <v>659</v>
      </c>
      <c r="S983" s="435" t="s">
        <v>659</v>
      </c>
      <c r="T983" s="435" t="s">
        <v>659</v>
      </c>
      <c r="U983" s="435" t="s">
        <v>659</v>
      </c>
      <c r="V983" s="435" t="s">
        <v>659</v>
      </c>
      <c r="W983" s="435" t="s">
        <v>659</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0"/>
        <v>4</v>
      </c>
      <c r="D984" s="275"/>
      <c r="E984" s="436">
        <f>E983</f>
        <v>24</v>
      </c>
      <c r="F984" s="326" t="b">
        <f t="shared" si="341"/>
        <v>1</v>
      </c>
      <c r="G984" s="275"/>
      <c r="H984" s="881" t="s">
        <v>702</v>
      </c>
      <c r="I984" s="882"/>
      <c r="J984" s="437" t="s">
        <v>661</v>
      </c>
      <c r="K984" s="438" t="str">
        <f t="shared" si="339"/>
        <v>-</v>
      </c>
      <c r="L984" s="439" t="s">
        <v>659</v>
      </c>
      <c r="M984" s="439" t="s">
        <v>659</v>
      </c>
      <c r="N984" s="439" t="s">
        <v>659</v>
      </c>
      <c r="O984" s="439" t="s">
        <v>659</v>
      </c>
      <c r="P984" s="439" t="s">
        <v>659</v>
      </c>
      <c r="Q984" s="439" t="s">
        <v>659</v>
      </c>
      <c r="R984" s="439" t="s">
        <v>659</v>
      </c>
      <c r="S984" s="439" t="s">
        <v>659</v>
      </c>
      <c r="T984" s="439" t="s">
        <v>659</v>
      </c>
      <c r="U984" s="439" t="s">
        <v>659</v>
      </c>
      <c r="V984" s="439" t="s">
        <v>659</v>
      </c>
      <c r="W984" s="439" t="s">
        <v>659</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0"/>
        <v>4</v>
      </c>
      <c r="D985" s="275"/>
      <c r="E985" s="436">
        <f>E984</f>
        <v>24</v>
      </c>
      <c r="F985" s="326" t="b">
        <f t="shared" si="341"/>
        <v>1</v>
      </c>
      <c r="G985" s="275"/>
      <c r="H985" s="883"/>
      <c r="I985" s="884"/>
      <c r="J985" s="437" t="s">
        <v>662</v>
      </c>
      <c r="K985" s="438" t="str">
        <f t="shared" si="339"/>
        <v>-</v>
      </c>
      <c r="L985" s="439" t="s">
        <v>663</v>
      </c>
      <c r="M985" s="439" t="s">
        <v>663</v>
      </c>
      <c r="N985" s="439" t="s">
        <v>663</v>
      </c>
      <c r="O985" s="439" t="s">
        <v>663</v>
      </c>
      <c r="P985" s="439" t="s">
        <v>663</v>
      </c>
      <c r="Q985" s="439" t="s">
        <v>663</v>
      </c>
      <c r="R985" s="439" t="s">
        <v>663</v>
      </c>
      <c r="S985" s="439" t="s">
        <v>663</v>
      </c>
      <c r="T985" s="439" t="s">
        <v>663</v>
      </c>
      <c r="U985" s="439" t="s">
        <v>663</v>
      </c>
      <c r="V985" s="439" t="s">
        <v>663</v>
      </c>
      <c r="W985" s="439" t="s">
        <v>663</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0"/>
        <v>4</v>
      </c>
      <c r="D986" s="275"/>
      <c r="E986" s="436">
        <f>E985</f>
        <v>24</v>
      </c>
      <c r="F986" s="326" t="b">
        <f t="shared" si="341"/>
        <v>1</v>
      </c>
      <c r="G986" s="275"/>
      <c r="H986" s="885"/>
      <c r="I986" s="886"/>
      <c r="J986" s="422" t="s">
        <v>664</v>
      </c>
      <c r="K986" s="440" t="str">
        <f t="shared" si="339"/>
        <v>-</v>
      </c>
      <c r="L986" s="437" t="s">
        <v>659</v>
      </c>
      <c r="M986" s="437" t="s">
        <v>659</v>
      </c>
      <c r="N986" s="437" t="s">
        <v>659</v>
      </c>
      <c r="O986" s="437" t="s">
        <v>659</v>
      </c>
      <c r="P986" s="437" t="s">
        <v>659</v>
      </c>
      <c r="Q986" s="437" t="s">
        <v>659</v>
      </c>
      <c r="R986" s="437" t="s">
        <v>659</v>
      </c>
      <c r="S986" s="437" t="s">
        <v>659</v>
      </c>
      <c r="T986" s="437" t="s">
        <v>659</v>
      </c>
      <c r="U986" s="437" t="s">
        <v>659</v>
      </c>
      <c r="V986" s="441" t="s">
        <v>659</v>
      </c>
      <c r="W986" s="441" t="s">
        <v>659</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2">INT($C$875)+3</f>
        <v>4</v>
      </c>
      <c r="D987" s="275"/>
      <c r="E987" s="332">
        <v>25</v>
      </c>
      <c r="F987" s="326" t="b">
        <f t="shared" si="341"/>
        <v>1</v>
      </c>
      <c r="G987" s="275"/>
      <c r="H987" s="433" t="s">
        <v>981</v>
      </c>
      <c r="I987" s="433"/>
      <c r="J987" s="414" t="s">
        <v>658</v>
      </c>
      <c r="K987" s="434" t="str">
        <f t="shared" si="339"/>
        <v>-</v>
      </c>
      <c r="L987" s="435" t="s">
        <v>659</v>
      </c>
      <c r="M987" s="435" t="s">
        <v>659</v>
      </c>
      <c r="N987" s="435" t="s">
        <v>659</v>
      </c>
      <c r="O987" s="435" t="s">
        <v>659</v>
      </c>
      <c r="P987" s="435" t="s">
        <v>659</v>
      </c>
      <c r="Q987" s="442">
        <v>21</v>
      </c>
      <c r="R987" s="435" t="s">
        <v>659</v>
      </c>
      <c r="S987" s="435" t="s">
        <v>659</v>
      </c>
      <c r="T987" s="435" t="s">
        <v>659</v>
      </c>
      <c r="U987" s="435" t="s">
        <v>659</v>
      </c>
      <c r="V987" s="435" t="s">
        <v>659</v>
      </c>
      <c r="W987" s="435" t="s">
        <v>659</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2"/>
        <v>4</v>
      </c>
      <c r="D988" s="275"/>
      <c r="E988" s="436">
        <f>E987</f>
        <v>25</v>
      </c>
      <c r="F988" s="326" t="b">
        <f t="shared" si="341"/>
        <v>1</v>
      </c>
      <c r="G988" s="275"/>
      <c r="H988" s="881" t="s">
        <v>982</v>
      </c>
      <c r="I988" s="882"/>
      <c r="J988" s="437" t="s">
        <v>661</v>
      </c>
      <c r="K988" s="438" t="str">
        <f t="shared" si="339"/>
        <v>-</v>
      </c>
      <c r="L988" s="439" t="s">
        <v>659</v>
      </c>
      <c r="M988" s="439" t="s">
        <v>659</v>
      </c>
      <c r="N988" s="439" t="s">
        <v>659</v>
      </c>
      <c r="O988" s="439" t="s">
        <v>659</v>
      </c>
      <c r="P988" s="439" t="s">
        <v>659</v>
      </c>
      <c r="Q988" s="439" t="s">
        <v>659</v>
      </c>
      <c r="R988" s="439" t="s">
        <v>659</v>
      </c>
      <c r="S988" s="322" t="b">
        <v>1</v>
      </c>
      <c r="T988" s="439" t="s">
        <v>659</v>
      </c>
      <c r="U988" s="439" t="s">
        <v>659</v>
      </c>
      <c r="V988" s="439" t="s">
        <v>659</v>
      </c>
      <c r="W988" s="439" t="s">
        <v>659</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2"/>
        <v>4</v>
      </c>
      <c r="D989" s="275"/>
      <c r="E989" s="436">
        <f>E988</f>
        <v>25</v>
      </c>
      <c r="F989" s="326" t="b">
        <f t="shared" si="341"/>
        <v>1</v>
      </c>
      <c r="G989" s="275"/>
      <c r="H989" s="883"/>
      <c r="I989" s="884"/>
      <c r="J989" s="437" t="s">
        <v>662</v>
      </c>
      <c r="K989" s="438" t="str">
        <f t="shared" si="339"/>
        <v>-</v>
      </c>
      <c r="L989" s="439" t="s">
        <v>663</v>
      </c>
      <c r="M989" s="439" t="s">
        <v>663</v>
      </c>
      <c r="N989" s="439" t="s">
        <v>663</v>
      </c>
      <c r="O989" s="439" t="s">
        <v>663</v>
      </c>
      <c r="P989" s="322">
        <v>21</v>
      </c>
      <c r="Q989" s="439" t="s">
        <v>663</v>
      </c>
      <c r="R989" s="439" t="s">
        <v>663</v>
      </c>
      <c r="S989" s="439" t="s">
        <v>663</v>
      </c>
      <c r="T989" s="439" t="s">
        <v>663</v>
      </c>
      <c r="U989" s="439" t="s">
        <v>663</v>
      </c>
      <c r="V989" s="439" t="s">
        <v>663</v>
      </c>
      <c r="W989" s="439" t="s">
        <v>663</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2"/>
        <v>4</v>
      </c>
      <c r="D990" s="275"/>
      <c r="E990" s="436">
        <f>E989</f>
        <v>25</v>
      </c>
      <c r="F990" s="326" t="b">
        <f t="shared" si="341"/>
        <v>1</v>
      </c>
      <c r="G990" s="275"/>
      <c r="H990" s="885"/>
      <c r="I990" s="886"/>
      <c r="J990" s="422" t="s">
        <v>664</v>
      </c>
      <c r="K990" s="440" t="str">
        <f t="shared" si="339"/>
        <v>-</v>
      </c>
      <c r="L990" s="437" t="s">
        <v>659</v>
      </c>
      <c r="M990" s="437" t="s">
        <v>659</v>
      </c>
      <c r="N990" s="437" t="s">
        <v>659</v>
      </c>
      <c r="O990" s="437" t="s">
        <v>659</v>
      </c>
      <c r="P990" s="437" t="s">
        <v>659</v>
      </c>
      <c r="Q990" s="437" t="s">
        <v>659</v>
      </c>
      <c r="R990" s="437" t="s">
        <v>659</v>
      </c>
      <c r="S990" s="437" t="s">
        <v>659</v>
      </c>
      <c r="T990" s="437" t="s">
        <v>659</v>
      </c>
      <c r="U990" s="437" t="s">
        <v>659</v>
      </c>
      <c r="V990" s="441" t="s">
        <v>659</v>
      </c>
      <c r="W990" s="441" t="s">
        <v>659</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2"/>
        <v>4</v>
      </c>
      <c r="D991" s="275"/>
      <c r="E991" s="332">
        <v>26</v>
      </c>
      <c r="F991" s="326" t="b">
        <f t="shared" si="341"/>
        <v>1</v>
      </c>
      <c r="G991" s="275"/>
      <c r="H991" s="433" t="s">
        <v>703</v>
      </c>
      <c r="I991" s="433"/>
      <c r="J991" s="414" t="s">
        <v>658</v>
      </c>
      <c r="K991" s="434" t="str">
        <f t="shared" si="339"/>
        <v>-</v>
      </c>
      <c r="L991" s="443">
        <v>-1</v>
      </c>
      <c r="M991" s="435" t="s">
        <v>659</v>
      </c>
      <c r="N991" s="435" t="s">
        <v>659</v>
      </c>
      <c r="O991" s="435" t="s">
        <v>659</v>
      </c>
      <c r="P991" s="435" t="s">
        <v>659</v>
      </c>
      <c r="Q991" s="435" t="s">
        <v>659</v>
      </c>
      <c r="R991" s="435" t="s">
        <v>659</v>
      </c>
      <c r="S991" s="435" t="s">
        <v>659</v>
      </c>
      <c r="T991" s="435" t="s">
        <v>659</v>
      </c>
      <c r="U991" s="435" t="s">
        <v>659</v>
      </c>
      <c r="V991" s="442">
        <v>0.05</v>
      </c>
      <c r="W991" s="435" t="s">
        <v>659</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2"/>
        <v>4</v>
      </c>
      <c r="D992" s="275"/>
      <c r="E992" s="436">
        <f>E991</f>
        <v>26</v>
      </c>
      <c r="F992" s="326" t="b">
        <f t="shared" si="341"/>
        <v>1</v>
      </c>
      <c r="G992" s="275"/>
      <c r="H992" s="881" t="s">
        <v>704</v>
      </c>
      <c r="I992" s="882"/>
      <c r="J992" s="437" t="s">
        <v>661</v>
      </c>
      <c r="K992" s="438" t="str">
        <f t="shared" si="339"/>
        <v>-</v>
      </c>
      <c r="L992" s="439" t="s">
        <v>659</v>
      </c>
      <c r="M992" s="439" t="s">
        <v>659</v>
      </c>
      <c r="N992" s="439" t="s">
        <v>659</v>
      </c>
      <c r="O992" s="439" t="s">
        <v>659</v>
      </c>
      <c r="P992" s="439" t="s">
        <v>659</v>
      </c>
      <c r="Q992" s="439" t="s">
        <v>659</v>
      </c>
      <c r="R992" s="439" t="s">
        <v>659</v>
      </c>
      <c r="S992" s="439" t="s">
        <v>659</v>
      </c>
      <c r="T992" s="439" t="s">
        <v>659</v>
      </c>
      <c r="U992" s="439" t="s">
        <v>659</v>
      </c>
      <c r="V992" s="439" t="s">
        <v>659</v>
      </c>
      <c r="W992" s="439" t="s">
        <v>659</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2"/>
        <v>4</v>
      </c>
      <c r="D993" s="275"/>
      <c r="E993" s="436">
        <f>E992</f>
        <v>26</v>
      </c>
      <c r="F993" s="326" t="b">
        <f t="shared" si="341"/>
        <v>1</v>
      </c>
      <c r="G993" s="275"/>
      <c r="H993" s="883"/>
      <c r="I993" s="884"/>
      <c r="J993" s="437" t="s">
        <v>662</v>
      </c>
      <c r="K993" s="438" t="str">
        <f t="shared" si="339"/>
        <v>-</v>
      </c>
      <c r="L993" s="439" t="s">
        <v>663</v>
      </c>
      <c r="M993" s="439" t="s">
        <v>663</v>
      </c>
      <c r="N993" s="439" t="s">
        <v>663</v>
      </c>
      <c r="O993" s="439" t="s">
        <v>663</v>
      </c>
      <c r="P993" s="439" t="s">
        <v>663</v>
      </c>
      <c r="Q993" s="439" t="s">
        <v>663</v>
      </c>
      <c r="R993" s="439" t="s">
        <v>663</v>
      </c>
      <c r="S993" s="439" t="s">
        <v>663</v>
      </c>
      <c r="T993" s="439" t="s">
        <v>663</v>
      </c>
      <c r="U993" s="439" t="s">
        <v>663</v>
      </c>
      <c r="V993" s="439" t="s">
        <v>663</v>
      </c>
      <c r="W993" s="439" t="s">
        <v>663</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2"/>
        <v>4</v>
      </c>
      <c r="D994" s="275"/>
      <c r="E994" s="436">
        <f>E993</f>
        <v>26</v>
      </c>
      <c r="F994" s="326" t="b">
        <f t="shared" si="341"/>
        <v>1</v>
      </c>
      <c r="G994" s="275"/>
      <c r="H994" s="885"/>
      <c r="I994" s="886"/>
      <c r="J994" s="422" t="s">
        <v>664</v>
      </c>
      <c r="K994" s="440" t="str">
        <f t="shared" si="339"/>
        <v>-</v>
      </c>
      <c r="L994" s="445" t="s">
        <v>659</v>
      </c>
      <c r="M994" s="445" t="s">
        <v>659</v>
      </c>
      <c r="N994" s="445" t="s">
        <v>659</v>
      </c>
      <c r="O994" s="445" t="s">
        <v>659</v>
      </c>
      <c r="P994" s="445" t="s">
        <v>659</v>
      </c>
      <c r="Q994" s="445" t="s">
        <v>659</v>
      </c>
      <c r="R994" s="445" t="s">
        <v>659</v>
      </c>
      <c r="S994" s="445" t="s">
        <v>659</v>
      </c>
      <c r="T994" s="445" t="s">
        <v>659</v>
      </c>
      <c r="U994" s="445" t="s">
        <v>659</v>
      </c>
      <c r="V994" s="444">
        <v>-0.05</v>
      </c>
      <c r="W994" s="441" t="s">
        <v>659</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403</v>
      </c>
      <c r="AR995" s="262"/>
      <c r="AS995" s="250"/>
      <c r="AT995" s="250"/>
      <c r="AU995" s="250"/>
    </row>
    <row r="996" spans="1:47" ht="5.15" customHeight="1" outlineLevel="2" x14ac:dyDescent="0.35">
      <c r="A996" s="250"/>
      <c r="B996" s="259"/>
      <c r="C996" s="252">
        <f>INT($C$875)+2.005</f>
        <v>3.0049999999999999</v>
      </c>
      <c r="D996" s="275" t="s">
        <v>399</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2"/>
      <c r="F997" s="332"/>
      <c r="G997" s="275"/>
      <c r="H997" s="394" t="s">
        <v>705</v>
      </c>
      <c r="I997" s="280"/>
      <c r="J997" s="280"/>
      <c r="K997" s="279"/>
      <c r="L997" s="279"/>
      <c r="M997" s="279"/>
      <c r="N997" s="279"/>
      <c r="O997" s="279"/>
      <c r="P997" s="279"/>
      <c r="Q997" s="279"/>
      <c r="R997" s="279"/>
      <c r="S997" s="279"/>
      <c r="T997" s="279"/>
      <c r="U997" s="279"/>
      <c r="V997" s="279"/>
      <c r="W997" s="279"/>
      <c r="X997" s="279"/>
      <c r="Y997" s="279"/>
      <c r="Z997" s="279"/>
      <c r="AA997" s="279"/>
      <c r="AB997" s="337"/>
      <c r="AC997" s="337"/>
      <c r="AD997" s="337"/>
      <c r="AE997" s="337"/>
      <c r="AF997" s="337"/>
      <c r="AG997" s="337"/>
      <c r="AH997" s="337"/>
      <c r="AI997" s="337"/>
      <c r="AJ997" s="337"/>
      <c r="AK997" s="337"/>
      <c r="AL997" s="337"/>
      <c r="AM997" s="337"/>
      <c r="AN997" s="337"/>
      <c r="AO997" s="337"/>
      <c r="AP997" s="337"/>
      <c r="AQ997" s="275"/>
      <c r="AR997" s="262"/>
      <c r="AS997" s="250"/>
      <c r="AT997" s="250"/>
      <c r="AU997" s="250"/>
    </row>
    <row r="998" spans="1:47" outlineLevel="2" x14ac:dyDescent="0.35">
      <c r="A998" s="250"/>
      <c r="B998" s="259"/>
      <c r="C998" s="252">
        <f>INT($C$875)+3</f>
        <v>4</v>
      </c>
      <c r="D998" s="275"/>
      <c r="E998" s="332"/>
      <c r="F998" s="332"/>
      <c r="G998" s="275"/>
      <c r="H998" s="280"/>
      <c r="I998" s="280"/>
      <c r="J998" s="302" t="s">
        <v>706</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2"/>
      <c r="F999" s="332"/>
      <c r="G999" s="275"/>
      <c r="H999" s="280"/>
      <c r="I999" s="280"/>
      <c r="J999" s="323">
        <v>0.3</v>
      </c>
      <c r="K999" s="323">
        <v>0.35</v>
      </c>
      <c r="L999" s="323">
        <v>0.45</v>
      </c>
      <c r="M999" s="404">
        <v>1</v>
      </c>
      <c r="N999" s="323">
        <v>0.55000000000000004</v>
      </c>
      <c r="O999" s="280" t="s">
        <v>707</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2"/>
      <c r="F1000" s="332"/>
      <c r="G1000" s="275"/>
      <c r="H1000" s="280" t="s">
        <v>708</v>
      </c>
      <c r="I1000" s="280"/>
      <c r="J1000" s="322">
        <v>0</v>
      </c>
      <c r="K1000" s="322">
        <v>0.5</v>
      </c>
      <c r="L1000" s="322">
        <v>1.25</v>
      </c>
      <c r="M1000" s="296">
        <f>FORECAST(M999,CHOOSE({1,2},L1000,N1000),CHOOSE({1,2},L999,N999))</f>
        <v>13.624999999999998</v>
      </c>
      <c r="N1000" s="322">
        <v>3.5</v>
      </c>
      <c r="O1000" s="280" t="s">
        <v>709</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403</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118</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6" t="s">
        <v>710</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390</v>
      </c>
      <c r="F6" s="326">
        <v>2</v>
      </c>
      <c r="G6" s="264"/>
      <c r="H6" s="639" t="s">
        <v>711</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392</v>
      </c>
      <c r="F7" s="329">
        <v>1</v>
      </c>
      <c r="G7" s="268"/>
      <c r="H7" s="458" t="s">
        <v>393</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394</v>
      </c>
      <c r="K12" s="450" t="s">
        <v>395</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396</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397</v>
      </c>
      <c r="C15" s="447">
        <f>INT(MAX($C$16:$C$31))+1</f>
        <v>5</v>
      </c>
      <c r="D15" s="275" t="s">
        <v>398</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399</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400</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401</v>
      </c>
      <c r="I18" s="280"/>
      <c r="J18" s="525">
        <v>44526.325755208301</v>
      </c>
      <c r="K18" s="925" t="s">
        <v>956</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402</v>
      </c>
      <c r="I21" s="280"/>
      <c r="J21" s="524">
        <v>45081.622552661996</v>
      </c>
      <c r="K21" s="927" t="s">
        <v>1179</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403</v>
      </c>
      <c r="SK24" s="262"/>
      <c r="SL24" s="250"/>
      <c r="SM24" s="250"/>
      <c r="SN24" s="250"/>
    </row>
    <row r="25" spans="1:508" ht="5.15" customHeight="1" outlineLevel="3" x14ac:dyDescent="0.35">
      <c r="A25" s="250"/>
      <c r="B25" s="259"/>
      <c r="C25" s="447">
        <f>INT($C$6)+3.005</f>
        <v>4.0049999999999999</v>
      </c>
      <c r="D25" s="275" t="s">
        <v>399</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404</v>
      </c>
      <c r="I26" s="453"/>
      <c r="J26" s="282" t="s">
        <v>405</v>
      </c>
      <c r="K26" s="283">
        <v>15</v>
      </c>
      <c r="L26" s="282" t="s">
        <v>406</v>
      </c>
      <c r="M26" s="283">
        <v>8.43</v>
      </c>
      <c r="N26" s="280" t="s">
        <v>407</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408</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409</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410</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411</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403</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118</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390</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392</v>
      </c>
      <c r="F41" s="329">
        <v>1</v>
      </c>
      <c r="G41" s="268"/>
      <c r="H41" s="458" t="s">
        <v>948</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951</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153</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712</v>
      </c>
      <c r="K45" s="461">
        <f>IFERROR(MATCH(L$44,Sheep!$R$314:$R$321,1),0)</f>
        <v>0</v>
      </c>
      <c r="L45" s="461">
        <f>IFERROR(MATCH(M$44,Sheep!$R$314:$R$321,1),0)</f>
        <v>0</v>
      </c>
      <c r="M45" s="461">
        <f>IFERROR(MATCH(N$44,Sheep!$R$314:$R$321,1),0)</f>
        <v>0</v>
      </c>
      <c r="N45" s="461">
        <f>IFERROR(MATCH(O$44,Sheep!$R$314:$R$321,1),0)</f>
        <v>0</v>
      </c>
      <c r="O45" s="461">
        <f>IFERROR(MATCH(P$44,Sheep!$R$314:$R$321,1),0)</f>
        <v>0</v>
      </c>
      <c r="P45" s="461">
        <f>IFERROR(MATCH(Q$44,Sheep!$R$314:$R$321,1),0)</f>
        <v>0</v>
      </c>
      <c r="Q45" s="461">
        <f>IFERROR(MATCH(R$44,Sheep!$R$314:$R$321,1),0)</f>
        <v>0</v>
      </c>
      <c r="R45" s="461">
        <f>IFERROR(MATCH(S$44,Sheep!$R$314:$R$321,1),0)</f>
        <v>0</v>
      </c>
      <c r="S45" s="461">
        <f>IFERROR(MATCH(T$44,Sheep!$R$314:$R$321,1),0)</f>
        <v>0</v>
      </c>
      <c r="T45" s="461">
        <f>IFERROR(MATCH(U$44,Sheep!$R$314:$R$321,1),0)</f>
        <v>0</v>
      </c>
      <c r="U45" s="461">
        <f>IFERROR(MATCH(V$44,Sheep!$R$314:$R$321,1),0)</f>
        <v>0</v>
      </c>
      <c r="V45" s="461">
        <f>IFERROR(MATCH(W$44,Sheep!$R$314:$R$321,1),0)</f>
        <v>0</v>
      </c>
      <c r="W45" s="461">
        <f>IFERROR(MATCH(X$44,Sheep!$R$314:$R$321,1),0)</f>
        <v>0</v>
      </c>
      <c r="X45" s="461">
        <f>IFERROR(MATCH(Y$44,Sheep!$R$314:$R$321,1),0)</f>
        <v>0</v>
      </c>
      <c r="Y45" s="461">
        <f>IFERROR(MATCH(Z$44,Sheep!$R$314:$R$321,1),0)</f>
        <v>0</v>
      </c>
      <c r="Z45" s="461">
        <f>IFERROR(MATCH(AA$44,Sheep!$R$314:$R$321,1),0)</f>
        <v>0</v>
      </c>
      <c r="AA45" s="461">
        <f>IFERROR(MATCH(AB$44,Sheep!$R$314:$R$321,1),0)</f>
        <v>0</v>
      </c>
      <c r="AB45" s="461">
        <f>IFERROR(MATCH(AC$44,Sheep!$R$314:$R$321,1),0)</f>
        <v>0</v>
      </c>
      <c r="AC45" s="461">
        <f>IFERROR(MATCH(AD$44,Sheep!$R$314:$R$321,1),0)</f>
        <v>0</v>
      </c>
      <c r="AD45" s="461">
        <f>IFERROR(MATCH(AE$44,Sheep!$R$314:$R$321,1),0)</f>
        <v>0</v>
      </c>
      <c r="AE45" s="461">
        <f>IFERROR(MATCH(AF$44,Sheep!$R$314:$R$321,1),0)</f>
        <v>0</v>
      </c>
      <c r="AF45" s="461">
        <f>IFERROR(MATCH(AG$44,Sheep!$R$314:$R$321,1),0)</f>
        <v>0</v>
      </c>
      <c r="AG45" s="461">
        <f>IFERROR(MATCH(AH$44,Sheep!$R$314:$R$321,1),0)</f>
        <v>0</v>
      </c>
      <c r="AH45" s="461">
        <f>IFERROR(MATCH(AI$44,Sheep!$R$314:$R$321,1),0)</f>
        <v>0</v>
      </c>
      <c r="AI45" s="461">
        <f>IFERROR(MATCH(AJ$44,Sheep!$R$314:$R$321,1),0)</f>
        <v>0</v>
      </c>
      <c r="AJ45" s="461">
        <f>IFERROR(MATCH(AK$44,Sheep!$R$314:$R$321,1),0)</f>
        <v>0</v>
      </c>
      <c r="AK45" s="461">
        <f>IFERROR(MATCH(AL$44,Sheep!$R$314:$R$321,1),0)</f>
        <v>0</v>
      </c>
      <c r="AL45" s="461">
        <f>IFERROR(MATCH(AM$44,Sheep!$R$314:$R$321,1),0)</f>
        <v>0</v>
      </c>
      <c r="AM45" s="461">
        <f>IFERROR(MATCH(AN$44,Sheep!$R$314:$R$321,1),0)</f>
        <v>0</v>
      </c>
      <c r="AN45" s="461">
        <f>IFERROR(MATCH(AO$44,Sheep!$R$314:$R$321,1),0)</f>
        <v>0</v>
      </c>
      <c r="AO45" s="461">
        <f>IFERROR(MATCH(AP$44,Sheep!$R$314:$R$321,1),0)</f>
        <v>0</v>
      </c>
      <c r="AP45" s="461">
        <f>IFERROR(MATCH(AQ$44,Sheep!$R$314:$R$321,1),0)</f>
        <v>0</v>
      </c>
      <c r="AQ45" s="461">
        <f>IFERROR(MATCH(AR$44,Sheep!$R$314:$R$321,1),0)</f>
        <v>0</v>
      </c>
      <c r="AR45" s="461">
        <f>IFERROR(MATCH(AS$44,Sheep!$R$314:$R$321,1),0)</f>
        <v>0</v>
      </c>
      <c r="AS45" s="461">
        <f>IFERROR(MATCH(AT$44,Sheep!$R$314:$R$321,1),0)</f>
        <v>0</v>
      </c>
      <c r="AT45" s="461">
        <f>IFERROR(MATCH(AU$44,Sheep!$R$314:$R$321,1),0)</f>
        <v>0</v>
      </c>
      <c r="AU45" s="461">
        <f>IFERROR(MATCH(AV$44,Sheep!$R$314:$R$321,1),0)</f>
        <v>0</v>
      </c>
      <c r="AV45" s="461">
        <f>IFERROR(MATCH(AW$44,Sheep!$R$314:$R$321,1),0)</f>
        <v>0</v>
      </c>
      <c r="AW45" s="461">
        <f>IFERROR(MATCH(AX$44,Sheep!$R$314:$R$321,1),0)</f>
        <v>0</v>
      </c>
      <c r="AX45" s="461">
        <f>IFERROR(MATCH(AY$44,Sheep!$R$314:$R$321,1),0)</f>
        <v>0</v>
      </c>
      <c r="AY45" s="461">
        <f>IFERROR(MATCH(AZ$44,Sheep!$R$314:$R$321,1),0)</f>
        <v>0</v>
      </c>
      <c r="AZ45" s="461">
        <f>IFERROR(MATCH(BA$44,Sheep!$R$314:$R$321,1),0)</f>
        <v>0</v>
      </c>
      <c r="BA45" s="461">
        <f>IFERROR(MATCH(BB$44,Sheep!$R$314:$R$321,1),0)</f>
        <v>0</v>
      </c>
      <c r="BB45" s="461">
        <f>IFERROR(MATCH(BC$44,Sheep!$R$314:$R$321,1),0)</f>
        <v>0</v>
      </c>
      <c r="BC45" s="461">
        <f>IFERROR(MATCH(BD$44,Sheep!$R$314:$R$321,1),0)</f>
        <v>0</v>
      </c>
      <c r="BD45" s="461">
        <f>IFERROR(MATCH(BE$44,Sheep!$R$314:$R$321,1),0)</f>
        <v>0</v>
      </c>
      <c r="BE45" s="461">
        <f>IFERROR(MATCH(BF$44,Sheep!$R$314:$R$321,1),0)</f>
        <v>0</v>
      </c>
      <c r="BF45" s="461">
        <f>IFERROR(MATCH(BG$44,Sheep!$R$314:$R$321,1),0)</f>
        <v>1</v>
      </c>
      <c r="BG45" s="461">
        <f>IFERROR(MATCH(BH$44,Sheep!$R$314:$R$321,1),0)</f>
        <v>1</v>
      </c>
      <c r="BH45" s="461">
        <f>IFERROR(MATCH(BI$44,Sheep!$R$314:$R$321,1),0)</f>
        <v>1</v>
      </c>
      <c r="BI45" s="461">
        <f>IFERROR(MATCH(BJ$44,Sheep!$R$314:$R$321,1),0)</f>
        <v>1</v>
      </c>
      <c r="BJ45" s="461">
        <f>IFERROR(MATCH(BK$44,Sheep!$R$314:$R$321,1),0)</f>
        <v>1</v>
      </c>
      <c r="BK45" s="461">
        <f>IFERROR(MATCH(BL$44,Sheep!$R$314:$R$321,1),0)</f>
        <v>1</v>
      </c>
      <c r="BL45" s="461">
        <f>IFERROR(MATCH(BM$44,Sheep!$R$314:$R$321,1),0)</f>
        <v>1</v>
      </c>
      <c r="BM45" s="461">
        <f>IFERROR(MATCH(BN$44,Sheep!$R$314:$R$321,1),0)</f>
        <v>1</v>
      </c>
      <c r="BN45" s="461">
        <f>IFERROR(MATCH(BO$44,Sheep!$R$314:$R$321,1),0)</f>
        <v>1</v>
      </c>
      <c r="BO45" s="461">
        <f>IFERROR(MATCH(BP$44,Sheep!$R$314:$R$321,1),0)</f>
        <v>1</v>
      </c>
      <c r="BP45" s="461">
        <f>IFERROR(MATCH(BQ$44,Sheep!$R$314:$R$321,1),0)</f>
        <v>1</v>
      </c>
      <c r="BQ45" s="461">
        <f>IFERROR(MATCH(BR$44,Sheep!$R$314:$R$321,1),0)</f>
        <v>1</v>
      </c>
      <c r="BR45" s="461">
        <f>IFERROR(MATCH(BS$44,Sheep!$R$314:$R$321,1),0)</f>
        <v>1</v>
      </c>
      <c r="BS45" s="461">
        <f>IFERROR(MATCH(BT$44,Sheep!$R$314:$R$321,1),0)</f>
        <v>1</v>
      </c>
      <c r="BT45" s="461">
        <f>IFERROR(MATCH(BU$44,Sheep!$R$314:$R$321,1),0)</f>
        <v>1</v>
      </c>
      <c r="BU45" s="461">
        <f>IFERROR(MATCH(BV$44,Sheep!$R$314:$R$321,1),0)</f>
        <v>1</v>
      </c>
      <c r="BV45" s="461">
        <f>IFERROR(MATCH(BW$44,Sheep!$R$314:$R$321,1),0)</f>
        <v>1</v>
      </c>
      <c r="BW45" s="461">
        <f>IFERROR(MATCH(BX$44,Sheep!$R$314:$R$321,1),0)</f>
        <v>1</v>
      </c>
      <c r="BX45" s="461">
        <f>IFERROR(MATCH(BY$44,Sheep!$R$314:$R$321,1),0)</f>
        <v>1</v>
      </c>
      <c r="BY45" s="461">
        <f>IFERROR(MATCH(BZ$44,Sheep!$R$314:$R$321,1),0)</f>
        <v>1</v>
      </c>
      <c r="BZ45" s="461">
        <f>IFERROR(MATCH(CA$44,Sheep!$R$314:$R$321,1),0)</f>
        <v>1</v>
      </c>
      <c r="CA45" s="461">
        <f>IFERROR(MATCH(CB$44,Sheep!$R$314:$R$321,1),0)</f>
        <v>1</v>
      </c>
      <c r="CB45" s="461">
        <f>IFERROR(MATCH(CC$44,Sheep!$R$314:$R$321,1),0)</f>
        <v>1</v>
      </c>
      <c r="CC45" s="461">
        <f>IFERROR(MATCH(CD$44,Sheep!$R$314:$R$321,1),0)</f>
        <v>1</v>
      </c>
      <c r="CD45" s="461">
        <f>IFERROR(MATCH(CE$44,Sheep!$R$314:$R$321,1),0)</f>
        <v>1</v>
      </c>
      <c r="CE45" s="461">
        <f>IFERROR(MATCH(CF$44,Sheep!$R$314:$R$321,1),0)</f>
        <v>1</v>
      </c>
      <c r="CF45" s="461">
        <f>IFERROR(MATCH(CG$44,Sheep!$R$314:$R$321,1),0)</f>
        <v>1</v>
      </c>
      <c r="CG45" s="461">
        <f>IFERROR(MATCH(CH$44,Sheep!$R$314:$R$321,1),0)</f>
        <v>1</v>
      </c>
      <c r="CH45" s="461">
        <f>IFERROR(MATCH(CI$44,Sheep!$R$314:$R$321,1),0)</f>
        <v>1</v>
      </c>
      <c r="CI45" s="461">
        <f>IFERROR(MATCH(CJ$44,Sheep!$R$314:$R$321,1),0)</f>
        <v>1</v>
      </c>
      <c r="CJ45" s="461">
        <f>IFERROR(MATCH(CK$44,Sheep!$R$314:$R$321,1),0)</f>
        <v>1</v>
      </c>
      <c r="CK45" s="461">
        <f>IFERROR(MATCH(CL$44,Sheep!$R$314:$R$321,1),0)</f>
        <v>1</v>
      </c>
      <c r="CL45" s="461">
        <f>IFERROR(MATCH(CM$44,Sheep!$R$314:$R$321,1),0)</f>
        <v>1</v>
      </c>
      <c r="CM45" s="461">
        <f>IFERROR(MATCH(CN$44,Sheep!$R$314:$R$321,1),0)</f>
        <v>1</v>
      </c>
      <c r="CN45" s="461">
        <f>IFERROR(MATCH(CO$44,Sheep!$R$314:$R$321,1),0)</f>
        <v>1</v>
      </c>
      <c r="CO45" s="461">
        <f>IFERROR(MATCH(CP$44,Sheep!$R$314:$R$321,1),0)</f>
        <v>1</v>
      </c>
      <c r="CP45" s="461">
        <f>IFERROR(MATCH(CQ$44,Sheep!$R$314:$R$321,1),0)</f>
        <v>1</v>
      </c>
      <c r="CQ45" s="461">
        <f>IFERROR(MATCH(CR$44,Sheep!$R$314:$R$321,1),0)</f>
        <v>1</v>
      </c>
      <c r="CR45" s="461">
        <f>IFERROR(MATCH(CS$44,Sheep!$R$314:$R$321,1),0)</f>
        <v>1</v>
      </c>
      <c r="CS45" s="461">
        <f>IFERROR(MATCH(CT$44,Sheep!$R$314:$R$321,1),0)</f>
        <v>1</v>
      </c>
      <c r="CT45" s="461">
        <f>IFERROR(MATCH(CU$44,Sheep!$R$314:$R$321,1),0)</f>
        <v>1</v>
      </c>
      <c r="CU45" s="461">
        <f>IFERROR(MATCH(CV$44,Sheep!$R$314:$R$321,1),0)</f>
        <v>1</v>
      </c>
      <c r="CV45" s="461">
        <f>IFERROR(MATCH(CW$44,Sheep!$R$314:$R$321,1),0)</f>
        <v>1</v>
      </c>
      <c r="CW45" s="461">
        <f>IFERROR(MATCH(CX$44,Sheep!$R$314:$R$321,1),0)</f>
        <v>1</v>
      </c>
      <c r="CX45" s="461">
        <f>IFERROR(MATCH(CY$44,Sheep!$R$314:$R$321,1),0)</f>
        <v>1</v>
      </c>
      <c r="CY45" s="461">
        <f>IFERROR(MATCH(CZ$44,Sheep!$R$314:$R$321,1),0)</f>
        <v>1</v>
      </c>
      <c r="CZ45" s="461">
        <f>IFERROR(MATCH(DA$44,Sheep!$R$314:$R$321,1),0)</f>
        <v>1</v>
      </c>
      <c r="DA45" s="461">
        <f>IFERROR(MATCH(DB$44,Sheep!$R$314:$R$321,1),0)</f>
        <v>1</v>
      </c>
      <c r="DB45" s="461">
        <f>IFERROR(MATCH(DC$44,Sheep!$R$314:$R$321,1),0)</f>
        <v>1</v>
      </c>
      <c r="DC45" s="461">
        <f>IFERROR(MATCH(DD$44,Sheep!$R$314:$R$321,1),0)</f>
        <v>1</v>
      </c>
      <c r="DD45" s="461">
        <f>IFERROR(MATCH(DE$44,Sheep!$R$314:$R$321,1),0)</f>
        <v>1</v>
      </c>
      <c r="DE45" s="461">
        <f>IFERROR(MATCH(DF$44,Sheep!$R$314:$R$321,1),0)</f>
        <v>1</v>
      </c>
      <c r="DF45" s="461">
        <f>IFERROR(MATCH(DG$44,Sheep!$R$314:$R$321,1),0)</f>
        <v>2</v>
      </c>
      <c r="DG45" s="461">
        <f>IFERROR(MATCH(DH$44,Sheep!$R$314:$R$321,1),0)</f>
        <v>2</v>
      </c>
      <c r="DH45" s="461">
        <f>IFERROR(MATCH(DI$44,Sheep!$R$314:$R$321,1),0)</f>
        <v>2</v>
      </c>
      <c r="DI45" s="461">
        <f>IFERROR(MATCH(DJ$44,Sheep!$R$314:$R$321,1),0)</f>
        <v>2</v>
      </c>
      <c r="DJ45" s="461">
        <f>IFERROR(MATCH(DK$44,Sheep!$R$314:$R$321,1),0)</f>
        <v>2</v>
      </c>
      <c r="DK45" s="461">
        <f>IFERROR(MATCH(DL$44,Sheep!$R$314:$R$321,1),0)</f>
        <v>2</v>
      </c>
      <c r="DL45" s="461">
        <f>IFERROR(MATCH(DM$44,Sheep!$R$314:$R$321,1),0)</f>
        <v>2</v>
      </c>
      <c r="DM45" s="461">
        <f>IFERROR(MATCH(DN$44,Sheep!$R$314:$R$321,1),0)</f>
        <v>2</v>
      </c>
      <c r="DN45" s="461">
        <f>IFERROR(MATCH(DO$44,Sheep!$R$314:$R$321,1),0)</f>
        <v>2</v>
      </c>
      <c r="DO45" s="461">
        <f>IFERROR(MATCH(DP$44,Sheep!$R$314:$R$321,1),0)</f>
        <v>2</v>
      </c>
      <c r="DP45" s="461">
        <f>IFERROR(MATCH(DQ$44,Sheep!$R$314:$R$321,1),0)</f>
        <v>2</v>
      </c>
      <c r="DQ45" s="461">
        <f>IFERROR(MATCH(DR$44,Sheep!$R$314:$R$321,1),0)</f>
        <v>2</v>
      </c>
      <c r="DR45" s="461">
        <f>IFERROR(MATCH(DS$44,Sheep!$R$314:$R$321,1),0)</f>
        <v>2</v>
      </c>
      <c r="DS45" s="461">
        <f>IFERROR(MATCH(DT$44,Sheep!$R$314:$R$321,1),0)</f>
        <v>2</v>
      </c>
      <c r="DT45" s="461">
        <f>IFERROR(MATCH(DU$44,Sheep!$R$314:$R$321,1),0)</f>
        <v>2</v>
      </c>
      <c r="DU45" s="461">
        <f>IFERROR(MATCH(DV$44,Sheep!$R$314:$R$321,1),0)</f>
        <v>2</v>
      </c>
      <c r="DV45" s="461">
        <f>IFERROR(MATCH(DW$44,Sheep!$R$314:$R$321,1),0)</f>
        <v>2</v>
      </c>
      <c r="DW45" s="461">
        <f>IFERROR(MATCH(DX$44,Sheep!$R$314:$R$321,1),0)</f>
        <v>2</v>
      </c>
      <c r="DX45" s="461">
        <f>IFERROR(MATCH(DY$44,Sheep!$R$314:$R$321,1),0)</f>
        <v>2</v>
      </c>
      <c r="DY45" s="461">
        <f>IFERROR(MATCH(DZ$44,Sheep!$R$314:$R$321,1),0)</f>
        <v>2</v>
      </c>
      <c r="DZ45" s="461">
        <f>IFERROR(MATCH(EA$44,Sheep!$R$314:$R$321,1),0)</f>
        <v>2</v>
      </c>
      <c r="EA45" s="461">
        <f>IFERROR(MATCH(EB$44,Sheep!$R$314:$R$321,1),0)</f>
        <v>2</v>
      </c>
      <c r="EB45" s="461">
        <f>IFERROR(MATCH(EC$44,Sheep!$R$314:$R$321,1),0)</f>
        <v>2</v>
      </c>
      <c r="EC45" s="461">
        <f>IFERROR(MATCH(ED$44,Sheep!$R$314:$R$321,1),0)</f>
        <v>2</v>
      </c>
      <c r="ED45" s="461">
        <f>IFERROR(MATCH(EE$44,Sheep!$R$314:$R$321,1),0)</f>
        <v>2</v>
      </c>
      <c r="EE45" s="461">
        <f>IFERROR(MATCH(EF$44,Sheep!$R$314:$R$321,1),0)</f>
        <v>2</v>
      </c>
      <c r="EF45" s="461">
        <f>IFERROR(MATCH(EG$44,Sheep!$R$314:$R$321,1),0)</f>
        <v>2</v>
      </c>
      <c r="EG45" s="461">
        <f>IFERROR(MATCH(EH$44,Sheep!$R$314:$R$321,1),0)</f>
        <v>2</v>
      </c>
      <c r="EH45" s="461">
        <f>IFERROR(MATCH(EI$44,Sheep!$R$314:$R$321,1),0)</f>
        <v>2</v>
      </c>
      <c r="EI45" s="461">
        <f>IFERROR(MATCH(EJ$44,Sheep!$R$314:$R$321,1),0)</f>
        <v>2</v>
      </c>
      <c r="EJ45" s="461">
        <f>IFERROR(MATCH(EK$44,Sheep!$R$314:$R$321,1),0)</f>
        <v>2</v>
      </c>
      <c r="EK45" s="461">
        <f>IFERROR(MATCH(EL$44,Sheep!$R$314:$R$321,1),0)</f>
        <v>2</v>
      </c>
      <c r="EL45" s="461">
        <f>IFERROR(MATCH(EM$44,Sheep!$R$314:$R$321,1),0)</f>
        <v>2</v>
      </c>
      <c r="EM45" s="461">
        <f>IFERROR(MATCH(EN$44,Sheep!$R$314:$R$321,1),0)</f>
        <v>2</v>
      </c>
      <c r="EN45" s="461">
        <f>IFERROR(MATCH(EO$44,Sheep!$R$314:$R$321,1),0)</f>
        <v>2</v>
      </c>
      <c r="EO45" s="461">
        <f>IFERROR(MATCH(EP$44,Sheep!$R$314:$R$321,1),0)</f>
        <v>2</v>
      </c>
      <c r="EP45" s="461">
        <f>IFERROR(MATCH(EQ$44,Sheep!$R$314:$R$321,1),0)</f>
        <v>2</v>
      </c>
      <c r="EQ45" s="461">
        <f>IFERROR(MATCH(ER$44,Sheep!$R$314:$R$321,1),0)</f>
        <v>2</v>
      </c>
      <c r="ER45" s="461">
        <f>IFERROR(MATCH(ES$44,Sheep!$R$314:$R$321,1),0)</f>
        <v>2</v>
      </c>
      <c r="ES45" s="461">
        <f>IFERROR(MATCH(ET$44,Sheep!$R$314:$R$321,1),0)</f>
        <v>2</v>
      </c>
      <c r="ET45" s="461">
        <f>IFERROR(MATCH(EU$44,Sheep!$R$314:$R$321,1),0)</f>
        <v>2</v>
      </c>
      <c r="EU45" s="461">
        <f>IFERROR(MATCH(EV$44,Sheep!$R$314:$R$321,1),0)</f>
        <v>2</v>
      </c>
      <c r="EV45" s="461">
        <f>IFERROR(MATCH(EW$44,Sheep!$R$314:$R$321,1),0)</f>
        <v>2</v>
      </c>
      <c r="EW45" s="461">
        <f>IFERROR(MATCH(EX$44,Sheep!$R$314:$R$321,1),0)</f>
        <v>2</v>
      </c>
      <c r="EX45" s="461">
        <f>IFERROR(MATCH(EY$44,Sheep!$R$314:$R$321,1),0)</f>
        <v>2</v>
      </c>
      <c r="EY45" s="461">
        <f>IFERROR(MATCH(EZ$44,Sheep!$R$314:$R$321,1),0)</f>
        <v>2</v>
      </c>
      <c r="EZ45" s="461">
        <f>IFERROR(MATCH(FA$44,Sheep!$R$314:$R$321,1),0)</f>
        <v>2</v>
      </c>
      <c r="FA45" s="461">
        <f>IFERROR(MATCH(FB$44,Sheep!$R$314:$R$321,1),0)</f>
        <v>2</v>
      </c>
      <c r="FB45" s="461">
        <f>IFERROR(MATCH(FC$44,Sheep!$R$314:$R$321,1),0)</f>
        <v>2</v>
      </c>
      <c r="FC45" s="461">
        <f>IFERROR(MATCH(FD$44,Sheep!$R$314:$R$321,1),0)</f>
        <v>2</v>
      </c>
      <c r="FD45" s="461">
        <f>IFERROR(MATCH(FE$44,Sheep!$R$314:$R$321,1),0)</f>
        <v>2</v>
      </c>
      <c r="FE45" s="461">
        <f>IFERROR(MATCH(FF$44,Sheep!$R$314:$R$321,1),0)</f>
        <v>2</v>
      </c>
      <c r="FF45" s="461">
        <f>IFERROR(MATCH(FG$44,Sheep!$R$314:$R$321,1),0)</f>
        <v>3</v>
      </c>
      <c r="FG45" s="461">
        <f>IFERROR(MATCH(FH$44,Sheep!$R$314:$R$321,1),0)</f>
        <v>3</v>
      </c>
      <c r="FH45" s="461">
        <f>IFERROR(MATCH(FI$44,Sheep!$R$314:$R$321,1),0)</f>
        <v>3</v>
      </c>
      <c r="FI45" s="461">
        <f>IFERROR(MATCH(FJ$44,Sheep!$R$314:$R$321,1),0)</f>
        <v>3</v>
      </c>
      <c r="FJ45" s="461">
        <f>IFERROR(MATCH(FK$44,Sheep!$R$314:$R$321,1),0)</f>
        <v>3</v>
      </c>
      <c r="FK45" s="461">
        <f>IFERROR(MATCH(FL$44,Sheep!$R$314:$R$321,1),0)</f>
        <v>3</v>
      </c>
      <c r="FL45" s="461">
        <f>IFERROR(MATCH(FM$44,Sheep!$R$314:$R$321,1),0)</f>
        <v>3</v>
      </c>
      <c r="FM45" s="461">
        <f>IFERROR(MATCH(FN$44,Sheep!$R$314:$R$321,1),0)</f>
        <v>3</v>
      </c>
      <c r="FN45" s="461">
        <f>IFERROR(MATCH(FO$44,Sheep!$R$314:$R$321,1),0)</f>
        <v>3</v>
      </c>
      <c r="FO45" s="461">
        <f>IFERROR(MATCH(FP$44,Sheep!$R$314:$R$321,1),0)</f>
        <v>3</v>
      </c>
      <c r="FP45" s="461">
        <f>IFERROR(MATCH(FQ$44,Sheep!$R$314:$R$321,1),0)</f>
        <v>3</v>
      </c>
      <c r="FQ45" s="461">
        <f>IFERROR(MATCH(FR$44,Sheep!$R$314:$R$321,1),0)</f>
        <v>3</v>
      </c>
      <c r="FR45" s="461">
        <f>IFERROR(MATCH(FS$44,Sheep!$R$314:$R$321,1),0)</f>
        <v>3</v>
      </c>
      <c r="FS45" s="461">
        <f>IFERROR(MATCH(FT$44,Sheep!$R$314:$R$321,1),0)</f>
        <v>3</v>
      </c>
      <c r="FT45" s="461">
        <f>IFERROR(MATCH(FU$44,Sheep!$R$314:$R$321,1),0)</f>
        <v>3</v>
      </c>
      <c r="FU45" s="461">
        <f>IFERROR(MATCH(FV$44,Sheep!$R$314:$R$321,1),0)</f>
        <v>3</v>
      </c>
      <c r="FV45" s="461">
        <f>IFERROR(MATCH(FW$44,Sheep!$R$314:$R$321,1),0)</f>
        <v>3</v>
      </c>
      <c r="FW45" s="461">
        <f>IFERROR(MATCH(FX$44,Sheep!$R$314:$R$321,1),0)</f>
        <v>3</v>
      </c>
      <c r="FX45" s="461">
        <f>IFERROR(MATCH(FY$44,Sheep!$R$314:$R$321,1),0)</f>
        <v>3</v>
      </c>
      <c r="FY45" s="461">
        <f>IFERROR(MATCH(FZ$44,Sheep!$R$314:$R$321,1),0)</f>
        <v>3</v>
      </c>
      <c r="FZ45" s="461">
        <f>IFERROR(MATCH(GA$44,Sheep!$R$314:$R$321,1),0)</f>
        <v>3</v>
      </c>
      <c r="GA45" s="461">
        <f>IFERROR(MATCH(GB$44,Sheep!$R$314:$R$321,1),0)</f>
        <v>3</v>
      </c>
      <c r="GB45" s="461">
        <f>IFERROR(MATCH(GC$44,Sheep!$R$314:$R$321,1),0)</f>
        <v>3</v>
      </c>
      <c r="GC45" s="461">
        <f>IFERROR(MATCH(GD$44,Sheep!$R$314:$R$321,1),0)</f>
        <v>3</v>
      </c>
      <c r="GD45" s="461">
        <f>IFERROR(MATCH(GE$44,Sheep!$R$314:$R$321,1),0)</f>
        <v>3</v>
      </c>
      <c r="GE45" s="461">
        <f>IFERROR(MATCH(GF$44,Sheep!$R$314:$R$321,1),0)</f>
        <v>3</v>
      </c>
      <c r="GF45" s="461">
        <f>IFERROR(MATCH(GG$44,Sheep!$R$314:$R$321,1),0)</f>
        <v>3</v>
      </c>
      <c r="GG45" s="461">
        <f>IFERROR(MATCH(GH$44,Sheep!$R$314:$R$321,1),0)</f>
        <v>3</v>
      </c>
      <c r="GH45" s="461">
        <f>IFERROR(MATCH(GI$44,Sheep!$R$314:$R$321,1),0)</f>
        <v>3</v>
      </c>
      <c r="GI45" s="461">
        <f>IFERROR(MATCH(GJ$44,Sheep!$R$314:$R$321,1),0)</f>
        <v>3</v>
      </c>
      <c r="GJ45" s="461">
        <f>IFERROR(MATCH(GK$44,Sheep!$R$314:$R$321,1),0)</f>
        <v>3</v>
      </c>
      <c r="GK45" s="461">
        <f>IFERROR(MATCH(GL$44,Sheep!$R$314:$R$321,1),0)</f>
        <v>3</v>
      </c>
      <c r="GL45" s="461">
        <f>IFERROR(MATCH(GM$44,Sheep!$R$314:$R$321,1),0)</f>
        <v>3</v>
      </c>
      <c r="GM45" s="461">
        <f>IFERROR(MATCH(GN$44,Sheep!$R$314:$R$321,1),0)</f>
        <v>3</v>
      </c>
      <c r="GN45" s="461">
        <f>IFERROR(MATCH(GO$44,Sheep!$R$314:$R$321,1),0)</f>
        <v>3</v>
      </c>
      <c r="GO45" s="461">
        <f>IFERROR(MATCH(GP$44,Sheep!$R$314:$R$321,1),0)</f>
        <v>3</v>
      </c>
      <c r="GP45" s="461">
        <f>IFERROR(MATCH(GQ$44,Sheep!$R$314:$R$321,1),0)</f>
        <v>3</v>
      </c>
      <c r="GQ45" s="461">
        <f>IFERROR(MATCH(GR$44,Sheep!$R$314:$R$321,1),0)</f>
        <v>3</v>
      </c>
      <c r="GR45" s="461">
        <f>IFERROR(MATCH(GS$44,Sheep!$R$314:$R$321,1),0)</f>
        <v>3</v>
      </c>
      <c r="GS45" s="461">
        <f>IFERROR(MATCH(GT$44,Sheep!$R$314:$R$321,1),0)</f>
        <v>3</v>
      </c>
      <c r="GT45" s="461">
        <f>IFERROR(MATCH(GU$44,Sheep!$R$314:$R$321,1),0)</f>
        <v>3</v>
      </c>
      <c r="GU45" s="461">
        <f>IFERROR(MATCH(GV$44,Sheep!$R$314:$R$321,1),0)</f>
        <v>3</v>
      </c>
      <c r="GV45" s="461">
        <f>IFERROR(MATCH(GW$44,Sheep!$R$314:$R$321,1),0)</f>
        <v>3</v>
      </c>
      <c r="GW45" s="461">
        <f>IFERROR(MATCH(GX$44,Sheep!$R$314:$R$321,1),0)</f>
        <v>3</v>
      </c>
      <c r="GX45" s="461">
        <f>IFERROR(MATCH(GY$44,Sheep!$R$314:$R$321,1),0)</f>
        <v>3</v>
      </c>
      <c r="GY45" s="461">
        <f>IFERROR(MATCH(GZ$44,Sheep!$R$314:$R$321,1),0)</f>
        <v>3</v>
      </c>
      <c r="GZ45" s="461">
        <f>IFERROR(MATCH(HA$44,Sheep!$R$314:$R$321,1),0)</f>
        <v>3</v>
      </c>
      <c r="HA45" s="461">
        <f>IFERROR(MATCH(HB$44,Sheep!$R$314:$R$321,1),0)</f>
        <v>3</v>
      </c>
      <c r="HB45" s="461">
        <f>IFERROR(MATCH(HC$44,Sheep!$R$314:$R$321,1),0)</f>
        <v>3</v>
      </c>
      <c r="HC45" s="461">
        <f>IFERROR(MATCH(HD$44,Sheep!$R$314:$R$321,1),0)</f>
        <v>3</v>
      </c>
      <c r="HD45" s="461">
        <f>IFERROR(MATCH(HE$44,Sheep!$R$314:$R$321,1),0)</f>
        <v>3</v>
      </c>
      <c r="HE45" s="461">
        <f>IFERROR(MATCH(HF$44,Sheep!$R$314:$R$321,1),0)</f>
        <v>3</v>
      </c>
      <c r="HF45" s="461">
        <f>IFERROR(MATCH(HG$44,Sheep!$R$314:$R$321,1),0)</f>
        <v>4</v>
      </c>
      <c r="HG45" s="461">
        <f>IFERROR(MATCH(HH$44,Sheep!$R$314:$R$321,1),0)</f>
        <v>4</v>
      </c>
      <c r="HH45" s="461">
        <f>IFERROR(MATCH(HI$44,Sheep!$R$314:$R$321,1),0)</f>
        <v>4</v>
      </c>
      <c r="HI45" s="461">
        <f>IFERROR(MATCH(HJ$44,Sheep!$R$314:$R$321,1),0)</f>
        <v>4</v>
      </c>
      <c r="HJ45" s="461">
        <f>IFERROR(MATCH(HK$44,Sheep!$R$314:$R$321,1),0)</f>
        <v>4</v>
      </c>
      <c r="HK45" s="461">
        <f>IFERROR(MATCH(HL$44,Sheep!$R$314:$R$321,1),0)</f>
        <v>4</v>
      </c>
      <c r="HL45" s="461">
        <f>IFERROR(MATCH(HM$44,Sheep!$R$314:$R$321,1),0)</f>
        <v>4</v>
      </c>
      <c r="HM45" s="461">
        <f>IFERROR(MATCH(HN$44,Sheep!$R$314:$R$321,1),0)</f>
        <v>4</v>
      </c>
      <c r="HN45" s="461">
        <f>IFERROR(MATCH(HO$44,Sheep!$R$314:$R$321,1),0)</f>
        <v>4</v>
      </c>
      <c r="HO45" s="461">
        <f>IFERROR(MATCH(HP$44,Sheep!$R$314:$R$321,1),0)</f>
        <v>4</v>
      </c>
      <c r="HP45" s="461">
        <f>IFERROR(MATCH(HQ$44,Sheep!$R$314:$R$321,1),0)</f>
        <v>4</v>
      </c>
      <c r="HQ45" s="461">
        <f>IFERROR(MATCH(HR$44,Sheep!$R$314:$R$321,1),0)</f>
        <v>4</v>
      </c>
      <c r="HR45" s="461">
        <f>IFERROR(MATCH(HS$44,Sheep!$R$314:$R$321,1),0)</f>
        <v>4</v>
      </c>
      <c r="HS45" s="461">
        <f>IFERROR(MATCH(HT$44,Sheep!$R$314:$R$321,1),0)</f>
        <v>4</v>
      </c>
      <c r="HT45" s="461">
        <f>IFERROR(MATCH(HU$44,Sheep!$R$314:$R$321,1),0)</f>
        <v>4</v>
      </c>
      <c r="HU45" s="461">
        <f>IFERROR(MATCH(HV$44,Sheep!$R$314:$R$321,1),0)</f>
        <v>4</v>
      </c>
      <c r="HV45" s="461">
        <f>IFERROR(MATCH(HW$44,Sheep!$R$314:$R$321,1),0)</f>
        <v>4</v>
      </c>
      <c r="HW45" s="461">
        <f>IFERROR(MATCH(HX$44,Sheep!$R$314:$R$321,1),0)</f>
        <v>4</v>
      </c>
      <c r="HX45" s="461">
        <f>IFERROR(MATCH(HY$44,Sheep!$R$314:$R$321,1),0)</f>
        <v>4</v>
      </c>
      <c r="HY45" s="461">
        <f>IFERROR(MATCH(HZ$44,Sheep!$R$314:$R$321,1),0)</f>
        <v>4</v>
      </c>
      <c r="HZ45" s="461">
        <f>IFERROR(MATCH(IA$44,Sheep!$R$314:$R$321,1),0)</f>
        <v>4</v>
      </c>
      <c r="IA45" s="461">
        <f>IFERROR(MATCH(IB$44,Sheep!$R$314:$R$321,1),0)</f>
        <v>4</v>
      </c>
      <c r="IB45" s="461">
        <f>IFERROR(MATCH(IC$44,Sheep!$R$314:$R$321,1),0)</f>
        <v>4</v>
      </c>
      <c r="IC45" s="461">
        <f>IFERROR(MATCH(ID$44,Sheep!$R$314:$R$321,1),0)</f>
        <v>4</v>
      </c>
      <c r="ID45" s="461">
        <f>IFERROR(MATCH(IE$44,Sheep!$R$314:$R$321,1),0)</f>
        <v>4</v>
      </c>
      <c r="IE45" s="461">
        <f>IFERROR(MATCH(IF$44,Sheep!$R$314:$R$321,1),0)</f>
        <v>4</v>
      </c>
      <c r="IF45" s="461">
        <f>IFERROR(MATCH(IG$44,Sheep!$R$314:$R$321,1),0)</f>
        <v>4</v>
      </c>
      <c r="IG45" s="461">
        <f>IFERROR(MATCH(IH$44,Sheep!$R$314:$R$321,1),0)</f>
        <v>4</v>
      </c>
      <c r="IH45" s="461">
        <f>IFERROR(MATCH(II$44,Sheep!$R$314:$R$321,1),0)</f>
        <v>4</v>
      </c>
      <c r="II45" s="461">
        <f>IFERROR(MATCH(IJ$44,Sheep!$R$314:$R$321,1),0)</f>
        <v>4</v>
      </c>
      <c r="IJ45" s="461">
        <f>IFERROR(MATCH(IK$44,Sheep!$R$314:$R$321,1),0)</f>
        <v>4</v>
      </c>
      <c r="IK45" s="461">
        <f>IFERROR(MATCH(IL$44,Sheep!$R$314:$R$321,1),0)</f>
        <v>4</v>
      </c>
      <c r="IL45" s="461">
        <f>IFERROR(MATCH(IM$44,Sheep!$R$314:$R$321,1),0)</f>
        <v>4</v>
      </c>
      <c r="IM45" s="461">
        <f>IFERROR(MATCH(IN$44,Sheep!$R$314:$R$321,1),0)</f>
        <v>4</v>
      </c>
      <c r="IN45" s="461">
        <f>IFERROR(MATCH(IO$44,Sheep!$R$314:$R$321,1),0)</f>
        <v>4</v>
      </c>
      <c r="IO45" s="461">
        <f>IFERROR(MATCH(IP$44,Sheep!$R$314:$R$321,1),0)</f>
        <v>4</v>
      </c>
      <c r="IP45" s="461">
        <f>IFERROR(MATCH(IQ$44,Sheep!$R$314:$R$321,1),0)</f>
        <v>4</v>
      </c>
      <c r="IQ45" s="461">
        <f>IFERROR(MATCH(IR$44,Sheep!$R$314:$R$321,1),0)</f>
        <v>4</v>
      </c>
      <c r="IR45" s="461">
        <f>IFERROR(MATCH(IS$44,Sheep!$R$314:$R$321,1),0)</f>
        <v>4</v>
      </c>
      <c r="IS45" s="461">
        <f>IFERROR(MATCH(IT$44,Sheep!$R$314:$R$321,1),0)</f>
        <v>4</v>
      </c>
      <c r="IT45" s="461">
        <f>IFERROR(MATCH(IU$44,Sheep!$R$314:$R$321,1),0)</f>
        <v>4</v>
      </c>
      <c r="IU45" s="461">
        <f>IFERROR(MATCH(IV$44,Sheep!$R$314:$R$321,1),0)</f>
        <v>4</v>
      </c>
      <c r="IV45" s="461">
        <f>IFERROR(MATCH(IW$44,Sheep!$R$314:$R$321,1),0)</f>
        <v>4</v>
      </c>
      <c r="IW45" s="461">
        <f>IFERROR(MATCH(IX$44,Sheep!$R$314:$R$321,1),0)</f>
        <v>4</v>
      </c>
      <c r="IX45" s="461">
        <f>IFERROR(MATCH(IY$44,Sheep!$R$314:$R$321,1),0)</f>
        <v>4</v>
      </c>
      <c r="IY45" s="461">
        <f>IFERROR(MATCH(IZ$44,Sheep!$R$314:$R$321,1),0)</f>
        <v>4</v>
      </c>
      <c r="IZ45" s="461">
        <f>IFERROR(MATCH(JA$44,Sheep!$R$314:$R$321,1),0)</f>
        <v>4</v>
      </c>
      <c r="JA45" s="461">
        <f>IFERROR(MATCH(JB$44,Sheep!$R$314:$R$321,1),0)</f>
        <v>4</v>
      </c>
      <c r="JB45" s="461">
        <f>IFERROR(MATCH(JC$44,Sheep!$R$314:$R$321,1),0)</f>
        <v>4</v>
      </c>
      <c r="JC45" s="461">
        <f>IFERROR(MATCH(JD$44,Sheep!$R$314:$R$321,1),0)</f>
        <v>4</v>
      </c>
      <c r="JD45" s="461">
        <f>IFERROR(MATCH(JE$44,Sheep!$R$314:$R$321,1),0)</f>
        <v>4</v>
      </c>
      <c r="JE45" s="461">
        <f>IFERROR(MATCH(JF$44,Sheep!$R$314:$R$321,1),0)</f>
        <v>4</v>
      </c>
      <c r="JF45" s="461">
        <f>IFERROR(MATCH(JG$44,Sheep!$R$314:$R$321,1),0)</f>
        <v>5</v>
      </c>
      <c r="JG45" s="461">
        <f>IFERROR(MATCH(JH$44,Sheep!$R$314:$R$321,1),0)</f>
        <v>5</v>
      </c>
      <c r="JH45" s="461">
        <f>IFERROR(MATCH(JI$44,Sheep!$R$314:$R$321,1),0)</f>
        <v>5</v>
      </c>
      <c r="JI45" s="461">
        <f>IFERROR(MATCH(JJ$44,Sheep!$R$314:$R$321,1),0)</f>
        <v>5</v>
      </c>
      <c r="JJ45" s="461">
        <f>IFERROR(MATCH(JK$44,Sheep!$R$314:$R$321,1),0)</f>
        <v>5</v>
      </c>
      <c r="JK45" s="461">
        <f>IFERROR(MATCH(JL$44,Sheep!$R$314:$R$321,1),0)</f>
        <v>5</v>
      </c>
      <c r="JL45" s="461">
        <f>IFERROR(MATCH(JM$44,Sheep!$R$314:$R$321,1),0)</f>
        <v>5</v>
      </c>
      <c r="JM45" s="461">
        <f>IFERROR(MATCH(JN$44,Sheep!$R$314:$R$321,1),0)</f>
        <v>5</v>
      </c>
      <c r="JN45" s="461">
        <f>IFERROR(MATCH(JO$44,Sheep!$R$314:$R$321,1),0)</f>
        <v>5</v>
      </c>
      <c r="JO45" s="461">
        <f>IFERROR(MATCH(JP$44,Sheep!$R$314:$R$321,1),0)</f>
        <v>5</v>
      </c>
      <c r="JP45" s="461">
        <f>IFERROR(MATCH(JQ$44,Sheep!$R$314:$R$321,1),0)</f>
        <v>5</v>
      </c>
      <c r="JQ45" s="461">
        <f>IFERROR(MATCH(JR$44,Sheep!$R$314:$R$321,1),0)</f>
        <v>5</v>
      </c>
      <c r="JR45" s="461">
        <f>IFERROR(MATCH(JS$44,Sheep!$R$314:$R$321,1),0)</f>
        <v>5</v>
      </c>
      <c r="JS45" s="461">
        <f>IFERROR(MATCH(JT$44,Sheep!$R$314:$R$321,1),0)</f>
        <v>5</v>
      </c>
      <c r="JT45" s="461">
        <f>IFERROR(MATCH(JU$44,Sheep!$R$314:$R$321,1),0)</f>
        <v>5</v>
      </c>
      <c r="JU45" s="461">
        <f>IFERROR(MATCH(JV$44,Sheep!$R$314:$R$321,1),0)</f>
        <v>5</v>
      </c>
      <c r="JV45" s="461">
        <f>IFERROR(MATCH(JW$44,Sheep!$R$314:$R$321,1),0)</f>
        <v>5</v>
      </c>
      <c r="JW45" s="461">
        <f>IFERROR(MATCH(JX$44,Sheep!$R$314:$R$321,1),0)</f>
        <v>5</v>
      </c>
      <c r="JX45" s="461">
        <f>IFERROR(MATCH(JY$44,Sheep!$R$314:$R$321,1),0)</f>
        <v>5</v>
      </c>
      <c r="JY45" s="461">
        <f>IFERROR(MATCH(JZ$44,Sheep!$R$314:$R$321,1),0)</f>
        <v>5</v>
      </c>
      <c r="JZ45" s="461">
        <f>IFERROR(MATCH(KA$44,Sheep!$R$314:$R$321,1),0)</f>
        <v>5</v>
      </c>
      <c r="KA45" s="461">
        <f>IFERROR(MATCH(KB$44,Sheep!$R$314:$R$321,1),0)</f>
        <v>5</v>
      </c>
      <c r="KB45" s="461">
        <f>IFERROR(MATCH(KC$44,Sheep!$R$314:$R$321,1),0)</f>
        <v>5</v>
      </c>
      <c r="KC45" s="461">
        <f>IFERROR(MATCH(KD$44,Sheep!$R$314:$R$321,1),0)</f>
        <v>5</v>
      </c>
      <c r="KD45" s="461">
        <f>IFERROR(MATCH(KE$44,Sheep!$R$314:$R$321,1),0)</f>
        <v>5</v>
      </c>
      <c r="KE45" s="461">
        <f>IFERROR(MATCH(KF$44,Sheep!$R$314:$R$321,1),0)</f>
        <v>5</v>
      </c>
      <c r="KF45" s="461">
        <f>IFERROR(MATCH(KG$44,Sheep!$R$314:$R$321,1),0)</f>
        <v>5</v>
      </c>
      <c r="KG45" s="461">
        <f>IFERROR(MATCH(KH$44,Sheep!$R$314:$R$321,1),0)</f>
        <v>5</v>
      </c>
      <c r="KH45" s="461">
        <f>IFERROR(MATCH(KI$44,Sheep!$R$314:$R$321,1),0)</f>
        <v>5</v>
      </c>
      <c r="KI45" s="461">
        <f>IFERROR(MATCH(KJ$44,Sheep!$R$314:$R$321,1),0)</f>
        <v>5</v>
      </c>
      <c r="KJ45" s="461">
        <f>IFERROR(MATCH(KK$44,Sheep!$R$314:$R$321,1),0)</f>
        <v>5</v>
      </c>
      <c r="KK45" s="461">
        <f>IFERROR(MATCH(KL$44,Sheep!$R$314:$R$321,1),0)</f>
        <v>5</v>
      </c>
      <c r="KL45" s="461">
        <f>IFERROR(MATCH(KM$44,Sheep!$R$314:$R$321,1),0)</f>
        <v>5</v>
      </c>
      <c r="KM45" s="461">
        <f>IFERROR(MATCH(KN$44,Sheep!$R$314:$R$321,1),0)</f>
        <v>5</v>
      </c>
      <c r="KN45" s="461">
        <f>IFERROR(MATCH(KO$44,Sheep!$R$314:$R$321,1),0)</f>
        <v>5</v>
      </c>
      <c r="KO45" s="461">
        <f>IFERROR(MATCH(KP$44,Sheep!$R$314:$R$321,1),0)</f>
        <v>5</v>
      </c>
      <c r="KP45" s="461">
        <f>IFERROR(MATCH(KQ$44,Sheep!$R$314:$R$321,1),0)</f>
        <v>5</v>
      </c>
      <c r="KQ45" s="461">
        <f>IFERROR(MATCH(KR$44,Sheep!$R$314:$R$321,1),0)</f>
        <v>5</v>
      </c>
      <c r="KR45" s="461">
        <f>IFERROR(MATCH(KS$44,Sheep!$R$314:$R$321,1),0)</f>
        <v>5</v>
      </c>
      <c r="KS45" s="461">
        <f>IFERROR(MATCH(KT$44,Sheep!$R$314:$R$321,1),0)</f>
        <v>5</v>
      </c>
      <c r="KT45" s="461">
        <f>IFERROR(MATCH(KU$44,Sheep!$R$314:$R$321,1),0)</f>
        <v>5</v>
      </c>
      <c r="KU45" s="461">
        <f>IFERROR(MATCH(KV$44,Sheep!$R$314:$R$321,1),0)</f>
        <v>5</v>
      </c>
      <c r="KV45" s="461">
        <f>IFERROR(MATCH(KW$44,Sheep!$R$314:$R$321,1),0)</f>
        <v>5</v>
      </c>
      <c r="KW45" s="461">
        <f>IFERROR(MATCH(KX$44,Sheep!$R$314:$R$321,1),0)</f>
        <v>5</v>
      </c>
      <c r="KX45" s="461">
        <f>IFERROR(MATCH(KY$44,Sheep!$R$314:$R$321,1),0)</f>
        <v>5</v>
      </c>
      <c r="KY45" s="461">
        <f>IFERROR(MATCH(KZ$44,Sheep!$R$314:$R$321,1),0)</f>
        <v>5</v>
      </c>
      <c r="KZ45" s="461">
        <f>IFERROR(MATCH(LA$44,Sheep!$R$314:$R$321,1),0)</f>
        <v>5</v>
      </c>
      <c r="LA45" s="461">
        <f>IFERROR(MATCH(LB$44,Sheep!$R$314:$R$321,1),0)</f>
        <v>5</v>
      </c>
      <c r="LB45" s="461">
        <f>IFERROR(MATCH(LC$44,Sheep!$R$314:$R$321,1),0)</f>
        <v>5</v>
      </c>
      <c r="LC45" s="461">
        <f>IFERROR(MATCH(LD$44,Sheep!$R$314:$R$321,1),0)</f>
        <v>5</v>
      </c>
      <c r="LD45" s="461">
        <f>IFERROR(MATCH(LE$44,Sheep!$R$314:$R$321,1),0)</f>
        <v>5</v>
      </c>
      <c r="LE45" s="461">
        <f>IFERROR(MATCH(LF$44,Sheep!$R$314:$R$321,1),0)</f>
        <v>5</v>
      </c>
      <c r="LF45" s="461">
        <f>IFERROR(MATCH(LG$44,Sheep!$R$314:$R$321,1),0)</f>
        <v>6</v>
      </c>
      <c r="LG45" s="461">
        <f>IFERROR(MATCH(LH$44,Sheep!$R$314:$R$321,1),0)</f>
        <v>6</v>
      </c>
      <c r="LH45" s="461">
        <f>IFERROR(MATCH(LI$44,Sheep!$R$314:$R$321,1),0)</f>
        <v>6</v>
      </c>
      <c r="LI45" s="461">
        <f>IFERROR(MATCH(LJ$44,Sheep!$R$314:$R$321,1),0)</f>
        <v>6</v>
      </c>
      <c r="LJ45" s="461">
        <f>IFERROR(MATCH(LK$44,Sheep!$R$314:$R$321,1),0)</f>
        <v>6</v>
      </c>
      <c r="LK45" s="461">
        <f>IFERROR(MATCH(LL$44,Sheep!$R$314:$R$321,1),0)</f>
        <v>6</v>
      </c>
      <c r="LL45" s="461">
        <f>IFERROR(MATCH(LM$44,Sheep!$R$314:$R$321,1),0)</f>
        <v>6</v>
      </c>
      <c r="LM45" s="461">
        <f>IFERROR(MATCH(LN$44,Sheep!$R$314:$R$321,1),0)</f>
        <v>6</v>
      </c>
      <c r="LN45" s="461">
        <f>IFERROR(MATCH(LO$44,Sheep!$R$314:$R$321,1),0)</f>
        <v>6</v>
      </c>
      <c r="LO45" s="461">
        <f>IFERROR(MATCH(LP$44,Sheep!$R$314:$R$321,1),0)</f>
        <v>6</v>
      </c>
      <c r="LP45" s="461">
        <f>IFERROR(MATCH(LQ$44,Sheep!$R$314:$R$321,1),0)</f>
        <v>6</v>
      </c>
      <c r="LQ45" s="461">
        <f>IFERROR(MATCH(LR$44,Sheep!$R$314:$R$321,1),0)</f>
        <v>6</v>
      </c>
      <c r="LR45" s="461">
        <f>IFERROR(MATCH(LS$44,Sheep!$R$314:$R$321,1),0)</f>
        <v>6</v>
      </c>
      <c r="LS45" s="461">
        <f>IFERROR(MATCH(LT$44,Sheep!$R$314:$R$321,1),0)</f>
        <v>6</v>
      </c>
      <c r="LT45" s="461">
        <f>IFERROR(MATCH(LU$44,Sheep!$R$314:$R$321,1),0)</f>
        <v>6</v>
      </c>
      <c r="LU45" s="461">
        <f>IFERROR(MATCH(LV$44,Sheep!$R$314:$R$321,1),0)</f>
        <v>6</v>
      </c>
      <c r="LV45" s="461">
        <f>IFERROR(MATCH(LW$44,Sheep!$R$314:$R$321,1),0)</f>
        <v>6</v>
      </c>
      <c r="LW45" s="461">
        <f>IFERROR(MATCH(LX$44,Sheep!$R$314:$R$321,1),0)</f>
        <v>6</v>
      </c>
      <c r="LX45" s="461">
        <f>IFERROR(MATCH(LY$44,Sheep!$R$314:$R$321,1),0)</f>
        <v>6</v>
      </c>
      <c r="LY45" s="461">
        <f>IFERROR(MATCH(LZ$44,Sheep!$R$314:$R$321,1),0)</f>
        <v>6</v>
      </c>
      <c r="LZ45" s="461">
        <f>IFERROR(MATCH(MA$44,Sheep!$R$314:$R$321,1),0)</f>
        <v>6</v>
      </c>
      <c r="MA45" s="461">
        <f>IFERROR(MATCH(MB$44,Sheep!$R$314:$R$321,1),0)</f>
        <v>6</v>
      </c>
      <c r="MB45" s="461">
        <f>IFERROR(MATCH(MC$44,Sheep!$R$314:$R$321,1),0)</f>
        <v>6</v>
      </c>
      <c r="MC45" s="461">
        <f>IFERROR(MATCH(MD$44,Sheep!$R$314:$R$321,1),0)</f>
        <v>6</v>
      </c>
      <c r="MD45" s="461">
        <f>IFERROR(MATCH(ME$44,Sheep!$R$314:$R$321,1),0)</f>
        <v>6</v>
      </c>
      <c r="ME45" s="461">
        <f>IFERROR(MATCH(MF$44,Sheep!$R$314:$R$321,1),0)</f>
        <v>6</v>
      </c>
      <c r="MF45" s="461">
        <f>IFERROR(MATCH(MG$44,Sheep!$R$314:$R$321,1),0)</f>
        <v>6</v>
      </c>
      <c r="MG45" s="461">
        <f>IFERROR(MATCH(MH$44,Sheep!$R$314:$R$321,1),0)</f>
        <v>6</v>
      </c>
      <c r="MH45" s="461">
        <f>IFERROR(MATCH(MI$44,Sheep!$R$314:$R$321,1),0)</f>
        <v>6</v>
      </c>
      <c r="MI45" s="461">
        <f>IFERROR(MATCH(MJ$44,Sheep!$R$314:$R$321,1),0)</f>
        <v>6</v>
      </c>
      <c r="MJ45" s="461">
        <f>IFERROR(MATCH(MK$44,Sheep!$R$314:$R$321,1),0)</f>
        <v>6</v>
      </c>
      <c r="MK45" s="461">
        <f>IFERROR(MATCH(ML$44,Sheep!$R$314:$R$321,1),0)</f>
        <v>6</v>
      </c>
      <c r="ML45" s="461">
        <f>IFERROR(MATCH(MM$44,Sheep!$R$314:$R$321,1),0)</f>
        <v>6</v>
      </c>
      <c r="MM45" s="461">
        <f>IFERROR(MATCH(MN$44,Sheep!$R$314:$R$321,1),0)</f>
        <v>6</v>
      </c>
      <c r="MN45" s="461">
        <f>IFERROR(MATCH(MO$44,Sheep!$R$314:$R$321,1),0)</f>
        <v>6</v>
      </c>
      <c r="MO45" s="461">
        <f>IFERROR(MATCH(MP$44,Sheep!$R$314:$R$321,1),0)</f>
        <v>6</v>
      </c>
      <c r="MP45" s="461">
        <f>IFERROR(MATCH(MQ$44,Sheep!$R$314:$R$321,1),0)</f>
        <v>6</v>
      </c>
      <c r="MQ45" s="461">
        <f>IFERROR(MATCH(MR$44,Sheep!$R$314:$R$321,1),0)</f>
        <v>6</v>
      </c>
      <c r="MR45" s="461">
        <f>IFERROR(MATCH(MS$44,Sheep!$R$314:$R$321,1),0)</f>
        <v>6</v>
      </c>
      <c r="MS45" s="461">
        <f>IFERROR(MATCH(MT$44,Sheep!$R$314:$R$321,1),0)</f>
        <v>6</v>
      </c>
      <c r="MT45" s="461">
        <f>IFERROR(MATCH(MU$44,Sheep!$R$314:$R$321,1),0)</f>
        <v>6</v>
      </c>
      <c r="MU45" s="461">
        <f>IFERROR(MATCH(MV$44,Sheep!$R$314:$R$321,1),0)</f>
        <v>6</v>
      </c>
      <c r="MV45" s="461">
        <f>IFERROR(MATCH(MW$44,Sheep!$R$314:$R$321,1),0)</f>
        <v>6</v>
      </c>
      <c r="MW45" s="461">
        <f>IFERROR(MATCH(MX$44,Sheep!$R$314:$R$321,1),0)</f>
        <v>6</v>
      </c>
      <c r="MX45" s="461">
        <f>IFERROR(MATCH(MY$44,Sheep!$R$314:$R$321,1),0)</f>
        <v>6</v>
      </c>
      <c r="MY45" s="461">
        <f>IFERROR(MATCH(MZ$44,Sheep!$R$314:$R$321,1),0)</f>
        <v>6</v>
      </c>
      <c r="MZ45" s="461">
        <f>IFERROR(MATCH(NA$44,Sheep!$R$314:$R$321,1),0)</f>
        <v>6</v>
      </c>
      <c r="NA45" s="461">
        <f>IFERROR(MATCH(NB$44,Sheep!$R$314:$R$321,1),0)</f>
        <v>6</v>
      </c>
      <c r="NB45" s="461">
        <f>IFERROR(MATCH(NC$44,Sheep!$R$314:$R$321,1),0)</f>
        <v>6</v>
      </c>
      <c r="NC45" s="461">
        <f>IFERROR(MATCH(ND$44,Sheep!$R$314:$R$321,1),0)</f>
        <v>6</v>
      </c>
      <c r="ND45" s="461">
        <f>IFERROR(MATCH(NE$44,Sheep!$R$314:$R$321,1),0)</f>
        <v>6</v>
      </c>
      <c r="NE45" s="461">
        <f>IFERROR(MATCH(NF$44,Sheep!$R$314:$R$321,1),0)</f>
        <v>6</v>
      </c>
      <c r="NF45" s="461">
        <f>IFERROR(MATCH(NG$44,Sheep!$R$314:$R$321,1),0)</f>
        <v>7</v>
      </c>
      <c r="NG45" s="461">
        <f>IFERROR(MATCH(NH$44,Sheep!$R$314:$R$321,1),0)</f>
        <v>7</v>
      </c>
      <c r="NH45" s="461">
        <f>IFERROR(MATCH(NI$44,Sheep!$R$314:$R$321,1),0)</f>
        <v>7</v>
      </c>
      <c r="NI45" s="461">
        <f>IFERROR(MATCH(NJ$44,Sheep!$R$314:$R$321,1),0)</f>
        <v>7</v>
      </c>
      <c r="NJ45" s="461">
        <f>IFERROR(MATCH(NK$44,Sheep!$R$314:$R$321,1),0)</f>
        <v>7</v>
      </c>
      <c r="NK45" s="461">
        <f>IFERROR(MATCH(NL$44,Sheep!$R$314:$R$321,1),0)</f>
        <v>7</v>
      </c>
      <c r="NL45" s="461">
        <f>IFERROR(MATCH(NM$44,Sheep!$R$314:$R$321,1),0)</f>
        <v>7</v>
      </c>
      <c r="NM45" s="461">
        <f>IFERROR(MATCH(NN$44,Sheep!$R$314:$R$321,1),0)</f>
        <v>7</v>
      </c>
      <c r="NN45" s="461">
        <f>IFERROR(MATCH(NO$44,Sheep!$R$314:$R$321,1),0)</f>
        <v>7</v>
      </c>
      <c r="NO45" s="461">
        <f>IFERROR(MATCH(NP$44,Sheep!$R$314:$R$321,1),0)</f>
        <v>7</v>
      </c>
      <c r="NP45" s="461">
        <f>IFERROR(MATCH(NQ$44,Sheep!$R$314:$R$321,1),0)</f>
        <v>7</v>
      </c>
      <c r="NQ45" s="461">
        <f>IFERROR(MATCH(NR$44,Sheep!$R$314:$R$321,1),0)</f>
        <v>7</v>
      </c>
      <c r="NR45" s="461">
        <f>IFERROR(MATCH(NS$44,Sheep!$R$314:$R$321,1),0)</f>
        <v>7</v>
      </c>
      <c r="NS45" s="461">
        <f>IFERROR(MATCH(NT$44,Sheep!$R$314:$R$321,1),0)</f>
        <v>7</v>
      </c>
      <c r="NT45" s="461">
        <f>IFERROR(MATCH(NU$44,Sheep!$R$314:$R$321,1),0)</f>
        <v>7</v>
      </c>
      <c r="NU45" s="461">
        <f>IFERROR(MATCH(NV$44,Sheep!$R$314:$R$321,1),0)</f>
        <v>7</v>
      </c>
      <c r="NV45" s="461">
        <f>IFERROR(MATCH(NW$44,Sheep!$R$314:$R$321,1),0)</f>
        <v>7</v>
      </c>
      <c r="NW45" s="461">
        <f>IFERROR(MATCH(NX$44,Sheep!$R$314:$R$321,1),0)</f>
        <v>7</v>
      </c>
      <c r="NX45" s="461">
        <f>IFERROR(MATCH(NY$44,Sheep!$R$314:$R$321,1),0)</f>
        <v>7</v>
      </c>
      <c r="NY45" s="461">
        <f>IFERROR(MATCH(NZ$44,Sheep!$R$314:$R$321,1),0)</f>
        <v>7</v>
      </c>
      <c r="NZ45" s="461">
        <f>IFERROR(MATCH(OA$44,Sheep!$R$314:$R$321,1),0)</f>
        <v>7</v>
      </c>
      <c r="OA45" s="461">
        <f>IFERROR(MATCH(OB$44,Sheep!$R$314:$R$321,1),0)</f>
        <v>7</v>
      </c>
      <c r="OB45" s="461">
        <f>IFERROR(MATCH(OC$44,Sheep!$R$314:$R$321,1),0)</f>
        <v>7</v>
      </c>
      <c r="OC45" s="461">
        <f>IFERROR(MATCH(OD$44,Sheep!$R$314:$R$321,1),0)</f>
        <v>7</v>
      </c>
      <c r="OD45" s="461">
        <f>IFERROR(MATCH(OE$44,Sheep!$R$314:$R$321,1),0)</f>
        <v>7</v>
      </c>
      <c r="OE45" s="461">
        <f>IFERROR(MATCH(OF$44,Sheep!$R$314:$R$321,1),0)</f>
        <v>7</v>
      </c>
      <c r="OF45" s="461">
        <f>IFERROR(MATCH(OG$44,Sheep!$R$314:$R$321,1),0)</f>
        <v>7</v>
      </c>
      <c r="OG45" s="461">
        <f>IFERROR(MATCH(OH$44,Sheep!$R$314:$R$321,1),0)</f>
        <v>7</v>
      </c>
      <c r="OH45" s="461">
        <f>IFERROR(MATCH(OI$44,Sheep!$R$314:$R$321,1),0)</f>
        <v>7</v>
      </c>
      <c r="OI45" s="461">
        <f>IFERROR(MATCH(OJ$44,Sheep!$R$314:$R$321,1),0)</f>
        <v>7</v>
      </c>
      <c r="OJ45" s="461">
        <f>IFERROR(MATCH(OK$44,Sheep!$R$314:$R$321,1),0)</f>
        <v>7</v>
      </c>
      <c r="OK45" s="461">
        <f>IFERROR(MATCH(OL$44,Sheep!$R$314:$R$321,1),0)</f>
        <v>7</v>
      </c>
      <c r="OL45" s="461">
        <f>IFERROR(MATCH(OM$44,Sheep!$R$314:$R$321,1),0)</f>
        <v>7</v>
      </c>
      <c r="OM45" s="461">
        <f>IFERROR(MATCH(ON$44,Sheep!$R$314:$R$321,1),0)</f>
        <v>7</v>
      </c>
      <c r="ON45" s="461">
        <f>IFERROR(MATCH(OO$44,Sheep!$R$314:$R$321,1),0)</f>
        <v>7</v>
      </c>
      <c r="OO45" s="461">
        <f>IFERROR(MATCH(OP$44,Sheep!$R$314:$R$321,1),0)</f>
        <v>7</v>
      </c>
      <c r="OP45" s="461">
        <f>IFERROR(MATCH(OQ$44,Sheep!$R$314:$R$321,1),0)</f>
        <v>7</v>
      </c>
      <c r="OQ45" s="461">
        <f>IFERROR(MATCH(OR$44,Sheep!$R$314:$R$321,1),0)</f>
        <v>7</v>
      </c>
      <c r="OR45" s="461">
        <f>IFERROR(MATCH(OS$44,Sheep!$R$314:$R$321,1),0)</f>
        <v>7</v>
      </c>
      <c r="OS45" s="461">
        <f>IFERROR(MATCH(OT$44,Sheep!$R$314:$R$321,1),0)</f>
        <v>7</v>
      </c>
      <c r="OT45" s="461">
        <f>IFERROR(MATCH(OU$44,Sheep!$R$314:$R$321,1),0)</f>
        <v>7</v>
      </c>
      <c r="OU45" s="461">
        <f>IFERROR(MATCH(OV$44,Sheep!$R$314:$R$321,1),0)</f>
        <v>7</v>
      </c>
      <c r="OV45" s="461">
        <f>IFERROR(MATCH(OW$44,Sheep!$R$314:$R$321,1),0)</f>
        <v>7</v>
      </c>
      <c r="OW45" s="461">
        <f>IFERROR(MATCH(OX$44,Sheep!$R$314:$R$321,1),0)</f>
        <v>7</v>
      </c>
      <c r="OX45" s="461">
        <f>IFERROR(MATCH(OY$44,Sheep!$R$314:$R$321,1),0)</f>
        <v>7</v>
      </c>
      <c r="OY45" s="461">
        <f>IFERROR(MATCH(OZ$44,Sheep!$R$314:$R$321,1),0)</f>
        <v>7</v>
      </c>
      <c r="OZ45" s="461">
        <f>IFERROR(MATCH(PA$44,Sheep!$R$314:$R$321,1),0)</f>
        <v>7</v>
      </c>
      <c r="PA45" s="461">
        <f>IFERROR(MATCH(PB$44,Sheep!$R$314:$R$321,1),0)</f>
        <v>7</v>
      </c>
      <c r="PB45" s="461">
        <f>IFERROR(MATCH(PC$44,Sheep!$R$314:$R$321,1),0)</f>
        <v>7</v>
      </c>
      <c r="PC45" s="461">
        <f>IFERROR(MATCH(PD$44,Sheep!$R$314:$R$321,1),0)</f>
        <v>7</v>
      </c>
      <c r="PD45" s="461">
        <f>IFERROR(MATCH(PE$44,Sheep!$R$314:$R$321,1),0)</f>
        <v>7</v>
      </c>
      <c r="PE45" s="461">
        <f>IFERROR(MATCH(PF$44,Sheep!$R$314:$R$321,1),0)</f>
        <v>7</v>
      </c>
      <c r="PF45" s="461">
        <f>IFERROR(MATCH(PG$44,Sheep!$R$314:$R$321,1),0)</f>
        <v>8</v>
      </c>
      <c r="PG45" s="461">
        <f>IFERROR(MATCH(PH$44,Sheep!$R$314:$R$321,1),0)</f>
        <v>8</v>
      </c>
      <c r="PH45" s="461">
        <f>IFERROR(MATCH(PI$44,Sheep!$R$314:$R$321,1),0)</f>
        <v>8</v>
      </c>
      <c r="PI45" s="461">
        <f>IFERROR(MATCH(PJ$44,Sheep!$R$314:$R$321,1),0)</f>
        <v>8</v>
      </c>
      <c r="PJ45" s="461">
        <f>IFERROR(MATCH(PK$44,Sheep!$R$314:$R$321,1),0)</f>
        <v>8</v>
      </c>
      <c r="PK45" s="461">
        <f>IFERROR(MATCH(PL$44,Sheep!$R$314:$R$321,1),0)</f>
        <v>8</v>
      </c>
      <c r="PL45" s="461">
        <f>IFERROR(MATCH(PM$44,Sheep!$R$314:$R$321,1),0)</f>
        <v>8</v>
      </c>
      <c r="PM45" s="461">
        <f>IFERROR(MATCH(PN$44,Sheep!$R$314:$R$321,1),0)</f>
        <v>8</v>
      </c>
      <c r="PN45" s="461">
        <f>IFERROR(MATCH(PO$44,Sheep!$R$314:$R$321,1),0)</f>
        <v>8</v>
      </c>
      <c r="PO45" s="461">
        <f>IFERROR(MATCH(PP$44,Sheep!$R$314:$R$321,1),0)</f>
        <v>8</v>
      </c>
      <c r="PP45" s="461">
        <f>IFERROR(MATCH(PQ$44,Sheep!$R$314:$R$321,1),0)</f>
        <v>8</v>
      </c>
      <c r="PQ45" s="461">
        <f>IFERROR(MATCH(PR$44,Sheep!$R$314:$R$321,1),0)</f>
        <v>8</v>
      </c>
      <c r="PR45" s="461">
        <f>IFERROR(MATCH(PS$44,Sheep!$R$314:$R$321,1),0)</f>
        <v>8</v>
      </c>
      <c r="PS45" s="461">
        <f>IFERROR(MATCH(PT$44,Sheep!$R$314:$R$321,1),0)</f>
        <v>8</v>
      </c>
      <c r="PT45" s="461">
        <f>IFERROR(MATCH(PU$44,Sheep!$R$314:$R$321,1),0)</f>
        <v>8</v>
      </c>
      <c r="PU45" s="461">
        <f>IFERROR(MATCH(PV$44,Sheep!$R$314:$R$321,1),0)</f>
        <v>8</v>
      </c>
      <c r="PV45" s="461">
        <f>IFERROR(MATCH(PW$44,Sheep!$R$314:$R$321,1),0)</f>
        <v>8</v>
      </c>
      <c r="PW45" s="461">
        <f>IFERROR(MATCH(PX$44,Sheep!$R$314:$R$321,1),0)</f>
        <v>8</v>
      </c>
      <c r="PX45" s="461">
        <f>IFERROR(MATCH(PY$44,Sheep!$R$314:$R$321,1),0)</f>
        <v>8</v>
      </c>
      <c r="PY45" s="461">
        <f>IFERROR(MATCH(PZ$44,Sheep!$R$314:$R$321,1),0)</f>
        <v>8</v>
      </c>
      <c r="PZ45" s="461">
        <f>IFERROR(MATCH(QA$44,Sheep!$R$314:$R$321,1),0)</f>
        <v>8</v>
      </c>
      <c r="QA45" s="461">
        <f>IFERROR(MATCH(QB$44,Sheep!$R$314:$R$321,1),0)</f>
        <v>8</v>
      </c>
      <c r="QB45" s="461">
        <f>IFERROR(MATCH(QC$44,Sheep!$R$314:$R$321,1),0)</f>
        <v>8</v>
      </c>
      <c r="QC45" s="461">
        <f>IFERROR(MATCH(QD$44,Sheep!$R$314:$R$321,1),0)</f>
        <v>8</v>
      </c>
      <c r="QD45" s="461">
        <f>IFERROR(MATCH(QE$44,Sheep!$R$314:$R$321,1),0)</f>
        <v>8</v>
      </c>
      <c r="QE45" s="461">
        <f>IFERROR(MATCH(QF$44,Sheep!$R$314:$R$321,1),0)</f>
        <v>8</v>
      </c>
      <c r="QF45" s="461">
        <f>IFERROR(MATCH(QG$44,Sheep!$R$314:$R$321,1),0)</f>
        <v>8</v>
      </c>
      <c r="QG45" s="461">
        <f>IFERROR(MATCH(QH$44,Sheep!$R$314:$R$321,1),0)</f>
        <v>8</v>
      </c>
      <c r="QH45" s="461">
        <f>IFERROR(MATCH(QI$44,Sheep!$R$314:$R$321,1),0)</f>
        <v>8</v>
      </c>
      <c r="QI45" s="461">
        <f>IFERROR(MATCH(QJ$44,Sheep!$R$314:$R$321,1),0)</f>
        <v>8</v>
      </c>
      <c r="QJ45" s="461">
        <f>IFERROR(MATCH(QK$44,Sheep!$R$314:$R$321,1),0)</f>
        <v>8</v>
      </c>
      <c r="QK45" s="461">
        <f>IFERROR(MATCH(QL$44,Sheep!$R$314:$R$321,1),0)</f>
        <v>8</v>
      </c>
      <c r="QL45" s="461">
        <f>IFERROR(MATCH(QM$44,Sheep!$R$314:$R$321,1),0)</f>
        <v>8</v>
      </c>
      <c r="QM45" s="461">
        <f>IFERROR(MATCH(QN$44,Sheep!$R$314:$R$321,1),0)</f>
        <v>8</v>
      </c>
      <c r="QN45" s="461">
        <f>IFERROR(MATCH(QO$44,Sheep!$R$314:$R$321,1),0)</f>
        <v>8</v>
      </c>
      <c r="QO45" s="461">
        <f>IFERROR(MATCH(QP$44,Sheep!$R$314:$R$321,1),0)</f>
        <v>8</v>
      </c>
      <c r="QP45" s="461">
        <f>IFERROR(MATCH(QQ$44,Sheep!$R$314:$R$321,1),0)</f>
        <v>8</v>
      </c>
      <c r="QQ45" s="461">
        <f>IFERROR(MATCH(QR$44,Sheep!$R$314:$R$321,1),0)</f>
        <v>8</v>
      </c>
      <c r="QR45" s="461">
        <f>IFERROR(MATCH(QS$44,Sheep!$R$314:$R$321,1),0)</f>
        <v>8</v>
      </c>
      <c r="QS45" s="461">
        <f>IFERROR(MATCH(QT$44,Sheep!$R$314:$R$321,1),0)</f>
        <v>8</v>
      </c>
      <c r="QT45" s="461">
        <f>IFERROR(MATCH(QU$44,Sheep!$R$314:$R$321,1),0)</f>
        <v>8</v>
      </c>
      <c r="QU45" s="461">
        <f>IFERROR(MATCH(QV$44,Sheep!$R$314:$R$321,1),0)</f>
        <v>8</v>
      </c>
      <c r="QV45" s="461">
        <f>IFERROR(MATCH(QW$44,Sheep!$R$314:$R$321,1),0)</f>
        <v>8</v>
      </c>
      <c r="QW45" s="461">
        <f>IFERROR(MATCH(QX$44,Sheep!$R$314:$R$321,1),0)</f>
        <v>8</v>
      </c>
      <c r="QX45" s="461">
        <f>IFERROR(MATCH(QY$44,Sheep!$R$314:$R$321,1),0)</f>
        <v>8</v>
      </c>
      <c r="QY45" s="461">
        <f>IFERROR(MATCH(QZ$44,Sheep!$R$314:$R$321,1),0)</f>
        <v>8</v>
      </c>
      <c r="QZ45" s="461">
        <f>IFERROR(MATCH(RA$44,Sheep!$R$314:$R$321,1),0)</f>
        <v>8</v>
      </c>
      <c r="RA45" s="461">
        <f>IFERROR(MATCH(RB$44,Sheep!$R$314:$R$321,1),0)</f>
        <v>8</v>
      </c>
      <c r="RB45" s="461">
        <f>IFERROR(MATCH(RC$44,Sheep!$R$314:$R$321,1),0)</f>
        <v>8</v>
      </c>
      <c r="RC45" s="461">
        <f>IFERROR(MATCH(RD$44,Sheep!$R$314:$R$321,1),0)</f>
        <v>8</v>
      </c>
      <c r="RD45" s="461">
        <f>IFERROR(MATCH(RE$44,Sheep!$R$314:$R$321,1),0)</f>
        <v>8</v>
      </c>
      <c r="RE45" s="461">
        <f>IFERROR(MATCH(RF$44,Sheep!$R$314:$R$321,1),0)</f>
        <v>8</v>
      </c>
      <c r="RF45" s="461">
        <f>IFERROR(MATCH(RG$44,Sheep!$R$314:$R$321,1),0)</f>
        <v>8</v>
      </c>
      <c r="RG45" s="461">
        <f>IFERROR(MATCH(RH$44,Sheep!$R$314:$R$321,1),0)</f>
        <v>8</v>
      </c>
      <c r="RH45" s="461">
        <f>IFERROR(MATCH(RI$44,Sheep!$R$314:$R$321,1),0)</f>
        <v>8</v>
      </c>
      <c r="RI45" s="461">
        <f>IFERROR(MATCH(RJ$44,Sheep!$R$314:$R$321,1),0)</f>
        <v>8</v>
      </c>
      <c r="RJ45" s="461">
        <f>IFERROR(MATCH(RK$44,Sheep!$R$314:$R$321,1),0)</f>
        <v>8</v>
      </c>
      <c r="RK45" s="461">
        <f>IFERROR(MATCH(RL$44,Sheep!$R$314:$R$321,1),0)</f>
        <v>8</v>
      </c>
      <c r="RL45" s="461">
        <f>IFERROR(MATCH(RM$44,Sheep!$R$314:$R$321,1),0)</f>
        <v>8</v>
      </c>
      <c r="RM45" s="461">
        <f>IFERROR(MATCH(RN$44,Sheep!$R$314:$R$321,1),0)</f>
        <v>8</v>
      </c>
      <c r="RN45" s="461">
        <f>IFERROR(MATCH(RO$44,Sheep!$R$314:$R$321,1),0)</f>
        <v>8</v>
      </c>
      <c r="RO45" s="461">
        <f>IFERROR(MATCH(RP$44,Sheep!$R$314:$R$321,1),0)</f>
        <v>8</v>
      </c>
      <c r="RP45" s="461">
        <f>IFERROR(MATCH(RQ$44,Sheep!$R$314:$R$321,1),0)</f>
        <v>8</v>
      </c>
      <c r="RQ45" s="461">
        <f>IFERROR(MATCH(RR$44,Sheep!$R$314:$R$321,1),0)</f>
        <v>8</v>
      </c>
      <c r="RR45" s="461">
        <f>IFERROR(MATCH(RS$44,Sheep!$R$314:$R$321,1),0)</f>
        <v>8</v>
      </c>
      <c r="RS45" s="461">
        <f>IFERROR(MATCH(RT$44,Sheep!$R$314:$R$321,1),0)</f>
        <v>8</v>
      </c>
      <c r="RT45" s="461">
        <f>IFERROR(MATCH(RU$44,Sheep!$R$314:$R$321,1),0)</f>
        <v>8</v>
      </c>
      <c r="RU45" s="461">
        <f>IFERROR(MATCH(RV$44,Sheep!$R$314:$R$321,1),0)</f>
        <v>8</v>
      </c>
      <c r="RV45" s="461">
        <f>IFERROR(MATCH(RW$44,Sheep!$R$314:$R$321,1),0)</f>
        <v>8</v>
      </c>
      <c r="RW45" s="461">
        <f>IFERROR(MATCH(RX$44,Sheep!$R$314:$R$321,1),0)</f>
        <v>8</v>
      </c>
      <c r="RX45" s="461">
        <f>IFERROR(MATCH(RY$44,Sheep!$R$314:$R$321,1),0)</f>
        <v>8</v>
      </c>
      <c r="RY45" s="461">
        <f>IFERROR(MATCH(RZ$44,Sheep!$R$314:$R$321,1),0)</f>
        <v>8</v>
      </c>
      <c r="RZ45" s="461">
        <f>IFERROR(MATCH(SA$44,Sheep!$R$314:$R$321,1),0)</f>
        <v>8</v>
      </c>
      <c r="SA45" s="461">
        <f>IFERROR(MATCH(SB$44,Sheep!$R$314:$R$321,1),0)</f>
        <v>8</v>
      </c>
      <c r="SB45" s="461">
        <f>IFERROR(MATCH(SC$44,Sheep!$R$314:$R$321,1),0)</f>
        <v>8</v>
      </c>
      <c r="SC45" s="461">
        <f>IFERROR(MATCH(SD$44,Sheep!$R$314:$R$321,1),0)</f>
        <v>8</v>
      </c>
      <c r="SD45" s="461">
        <f>IFERROR(MATCH(SE$44,Sheep!$R$314:$R$321,1),0)</f>
        <v>8</v>
      </c>
      <c r="SE45" s="461">
        <f>IFERROR(MATCH(SF$44,Sheep!$R$314:$R$321,1),0)</f>
        <v>8</v>
      </c>
      <c r="SF45" s="461">
        <f>IFERROR(MATCH(SG$44,Sheep!$R$314:$R$321,1),0)</f>
        <v>8</v>
      </c>
      <c r="SG45" s="461">
        <f>IFERROR(MATCH(SH$44,Sheep!$R$314:$R$321,1),0)</f>
        <v>8</v>
      </c>
      <c r="SH45" s="461">
        <f>IFERROR(MATCH(SI$44,Sheep!$R$314:$R$321,1),0)</f>
        <v>8</v>
      </c>
      <c r="SI45" s="461">
        <f>IFERROR(MATCH(SJ$44,Sheep!$R$314:$R$321,1),0)</f>
        <v>0</v>
      </c>
      <c r="SJ45" s="260"/>
      <c r="SK45" s="262"/>
      <c r="SL45" s="250"/>
      <c r="SM45" s="250"/>
      <c r="SN45" s="250"/>
    </row>
    <row r="46" spans="1:508" outlineLevel="3" x14ac:dyDescent="0.35">
      <c r="A46" s="250"/>
      <c r="B46" s="259"/>
      <c r="C46" s="447">
        <f>INT($C$40)+3</f>
        <v>4</v>
      </c>
      <c r="D46" s="260"/>
      <c r="E46" s="332"/>
      <c r="F46" s="332"/>
      <c r="G46" s="260"/>
      <c r="H46" s="274"/>
      <c r="I46" s="274"/>
      <c r="J46" s="460" t="s">
        <v>713</v>
      </c>
      <c r="K46" s="505">
        <f>IFERROR(INDEX(Sheep!$R$314:$R$321,K45,1),0)</f>
        <v>0</v>
      </c>
      <c r="L46" s="505">
        <f>IFERROR(INDEX(Sheep!$R$314:$R$321,L45,1),0)</f>
        <v>0</v>
      </c>
      <c r="M46" s="505">
        <f>IFERROR(INDEX(Sheep!$R$314:$R$321,M45,1),0)</f>
        <v>0</v>
      </c>
      <c r="N46" s="505">
        <f>IFERROR(INDEX(Sheep!$R$314:$R$321,N45,1),0)</f>
        <v>0</v>
      </c>
      <c r="O46" s="505">
        <f>IFERROR(INDEX(Sheep!$R$314:$R$321,O45,1),0)</f>
        <v>0</v>
      </c>
      <c r="P46" s="505">
        <f>IFERROR(INDEX(Sheep!$R$314:$R$321,P45,1),0)</f>
        <v>0</v>
      </c>
      <c r="Q46" s="505">
        <f>IFERROR(INDEX(Sheep!$R$314:$R$321,Q45,1),0)</f>
        <v>0</v>
      </c>
      <c r="R46" s="505">
        <f>IFERROR(INDEX(Sheep!$R$314:$R$321,R45,1),0)</f>
        <v>0</v>
      </c>
      <c r="S46" s="505">
        <f>IFERROR(INDEX(Sheep!$R$314:$R$321,S45,1),0)</f>
        <v>0</v>
      </c>
      <c r="T46" s="505">
        <f>IFERROR(INDEX(Sheep!$R$314:$R$321,T45,1),0)</f>
        <v>0</v>
      </c>
      <c r="U46" s="505">
        <f>IFERROR(INDEX(Sheep!$R$314:$R$321,U45,1),0)</f>
        <v>0</v>
      </c>
      <c r="V46" s="505">
        <f>IFERROR(INDEX(Sheep!$R$314:$R$321,V45,1),0)</f>
        <v>0</v>
      </c>
      <c r="W46" s="505">
        <f>IFERROR(INDEX(Sheep!$R$314:$R$321,W45,1),0)</f>
        <v>0</v>
      </c>
      <c r="X46" s="505">
        <f>IFERROR(INDEX(Sheep!$R$314:$R$321,X45,1),0)</f>
        <v>0</v>
      </c>
      <c r="Y46" s="505">
        <f>IFERROR(INDEX(Sheep!$R$314:$R$321,Y45,1),0)</f>
        <v>0</v>
      </c>
      <c r="Z46" s="505">
        <f>IFERROR(INDEX(Sheep!$R$314:$R$321,Z45,1),0)</f>
        <v>0</v>
      </c>
      <c r="AA46" s="505">
        <f>IFERROR(INDEX(Sheep!$R$314:$R$321,AA45,1),0)</f>
        <v>0</v>
      </c>
      <c r="AB46" s="505">
        <f>IFERROR(INDEX(Sheep!$R$314:$R$321,AB45,1),0)</f>
        <v>0</v>
      </c>
      <c r="AC46" s="505">
        <f>IFERROR(INDEX(Sheep!$R$314:$R$321,AC45,1),0)</f>
        <v>0</v>
      </c>
      <c r="AD46" s="505">
        <f>IFERROR(INDEX(Sheep!$R$314:$R$321,AD45,1),0)</f>
        <v>0</v>
      </c>
      <c r="AE46" s="505">
        <f>IFERROR(INDEX(Sheep!$R$314:$R$321,AE45,1),0)</f>
        <v>0</v>
      </c>
      <c r="AF46" s="505">
        <f>IFERROR(INDEX(Sheep!$R$314:$R$321,AF45,1),0)</f>
        <v>0</v>
      </c>
      <c r="AG46" s="505">
        <f>IFERROR(INDEX(Sheep!$R$314:$R$321,AG45,1),0)</f>
        <v>0</v>
      </c>
      <c r="AH46" s="505">
        <f>IFERROR(INDEX(Sheep!$R$314:$R$321,AH45,1),0)</f>
        <v>0</v>
      </c>
      <c r="AI46" s="505">
        <f>IFERROR(INDEX(Sheep!$R$314:$R$321,AI45,1),0)</f>
        <v>0</v>
      </c>
      <c r="AJ46" s="505">
        <f>IFERROR(INDEX(Sheep!$R$314:$R$321,AJ45,1),0)</f>
        <v>0</v>
      </c>
      <c r="AK46" s="505">
        <f>IFERROR(INDEX(Sheep!$R$314:$R$321,AK45,1),0)</f>
        <v>0</v>
      </c>
      <c r="AL46" s="505">
        <f>IFERROR(INDEX(Sheep!$R$314:$R$321,AL45,1),0)</f>
        <v>0</v>
      </c>
      <c r="AM46" s="505">
        <f>IFERROR(INDEX(Sheep!$R$314:$R$321,AM45,1),0)</f>
        <v>0</v>
      </c>
      <c r="AN46" s="505">
        <f>IFERROR(INDEX(Sheep!$R$314:$R$321,AN45,1),0)</f>
        <v>0</v>
      </c>
      <c r="AO46" s="505">
        <f>IFERROR(INDEX(Sheep!$R$314:$R$321,AO45,1),0)</f>
        <v>0</v>
      </c>
      <c r="AP46" s="505">
        <f>IFERROR(INDEX(Sheep!$R$314:$R$321,AP45,1),0)</f>
        <v>0</v>
      </c>
      <c r="AQ46" s="505">
        <f>IFERROR(INDEX(Sheep!$R$314:$R$321,AQ45,1),0)</f>
        <v>0</v>
      </c>
      <c r="AR46" s="505">
        <f>IFERROR(INDEX(Sheep!$R$314:$R$321,AR45,1),0)</f>
        <v>0</v>
      </c>
      <c r="AS46" s="505">
        <f>IFERROR(INDEX(Sheep!$R$314:$R$321,AS45,1),0)</f>
        <v>0</v>
      </c>
      <c r="AT46" s="505">
        <f>IFERROR(INDEX(Sheep!$R$314:$R$321,AT45,1),0)</f>
        <v>0</v>
      </c>
      <c r="AU46" s="505">
        <f>IFERROR(INDEX(Sheep!$R$314:$R$321,AU45,1),0)</f>
        <v>0</v>
      </c>
      <c r="AV46" s="505">
        <f>IFERROR(INDEX(Sheep!$R$314:$R$321,AV45,1),0)</f>
        <v>0</v>
      </c>
      <c r="AW46" s="505">
        <f>IFERROR(INDEX(Sheep!$R$314:$R$321,AW45,1),0)</f>
        <v>0</v>
      </c>
      <c r="AX46" s="505">
        <f>IFERROR(INDEX(Sheep!$R$314:$R$321,AX45,1),0)</f>
        <v>0</v>
      </c>
      <c r="AY46" s="505">
        <f>IFERROR(INDEX(Sheep!$R$314:$R$321,AY45,1),0)</f>
        <v>0</v>
      </c>
      <c r="AZ46" s="505">
        <f>IFERROR(INDEX(Sheep!$R$314:$R$321,AZ45,1),0)</f>
        <v>0</v>
      </c>
      <c r="BA46" s="505">
        <f>IFERROR(INDEX(Sheep!$R$314:$R$321,BA45,1),0)</f>
        <v>0</v>
      </c>
      <c r="BB46" s="505">
        <f>IFERROR(INDEX(Sheep!$R$314:$R$321,BB45,1),0)</f>
        <v>0</v>
      </c>
      <c r="BC46" s="505">
        <f>IFERROR(INDEX(Sheep!$R$314:$R$321,BC45,1),0)</f>
        <v>0</v>
      </c>
      <c r="BD46" s="505">
        <f>IFERROR(INDEX(Sheep!$R$314:$R$321,BD45,1),0)</f>
        <v>0</v>
      </c>
      <c r="BE46" s="505">
        <f>IFERROR(INDEX(Sheep!$R$314:$R$321,BE45,1),0)</f>
        <v>0</v>
      </c>
      <c r="BF46" s="505">
        <f>IFERROR(INDEX(Sheep!$R$314:$R$321,BF45,1),0)</f>
        <v>43802</v>
      </c>
      <c r="BG46" s="505">
        <f>IFERROR(INDEX(Sheep!$R$314:$R$321,BG45,1),0)</f>
        <v>43802</v>
      </c>
      <c r="BH46" s="505">
        <f>IFERROR(INDEX(Sheep!$R$314:$R$321,BH45,1),0)</f>
        <v>43802</v>
      </c>
      <c r="BI46" s="505">
        <f>IFERROR(INDEX(Sheep!$R$314:$R$321,BI45,1),0)</f>
        <v>43802</v>
      </c>
      <c r="BJ46" s="505">
        <f>IFERROR(INDEX(Sheep!$R$314:$R$321,BJ45,1),0)</f>
        <v>43802</v>
      </c>
      <c r="BK46" s="505">
        <f>IFERROR(INDEX(Sheep!$R$314:$R$321,BK45,1),0)</f>
        <v>43802</v>
      </c>
      <c r="BL46" s="505">
        <f>IFERROR(INDEX(Sheep!$R$314:$R$321,BL45,1),0)</f>
        <v>43802</v>
      </c>
      <c r="BM46" s="505">
        <f>IFERROR(INDEX(Sheep!$R$314:$R$321,BM45,1),0)</f>
        <v>43802</v>
      </c>
      <c r="BN46" s="505">
        <f>IFERROR(INDEX(Sheep!$R$314:$R$321,BN45,1),0)</f>
        <v>43802</v>
      </c>
      <c r="BO46" s="505">
        <f>IFERROR(INDEX(Sheep!$R$314:$R$321,BO45,1),0)</f>
        <v>43802</v>
      </c>
      <c r="BP46" s="505">
        <f>IFERROR(INDEX(Sheep!$R$314:$R$321,BP45,1),0)</f>
        <v>43802</v>
      </c>
      <c r="BQ46" s="505">
        <f>IFERROR(INDEX(Sheep!$R$314:$R$321,BQ45,1),0)</f>
        <v>43802</v>
      </c>
      <c r="BR46" s="505">
        <f>IFERROR(INDEX(Sheep!$R$314:$R$321,BR45,1),0)</f>
        <v>43802</v>
      </c>
      <c r="BS46" s="505">
        <f>IFERROR(INDEX(Sheep!$R$314:$R$321,BS45,1),0)</f>
        <v>43802</v>
      </c>
      <c r="BT46" s="505">
        <f>IFERROR(INDEX(Sheep!$R$314:$R$321,BT45,1),0)</f>
        <v>43802</v>
      </c>
      <c r="BU46" s="505">
        <f>IFERROR(INDEX(Sheep!$R$314:$R$321,BU45,1),0)</f>
        <v>43802</v>
      </c>
      <c r="BV46" s="505">
        <f>IFERROR(INDEX(Sheep!$R$314:$R$321,BV45,1),0)</f>
        <v>43802</v>
      </c>
      <c r="BW46" s="505">
        <f>IFERROR(INDEX(Sheep!$R$314:$R$321,BW45,1),0)</f>
        <v>43802</v>
      </c>
      <c r="BX46" s="505">
        <f>IFERROR(INDEX(Sheep!$R$314:$R$321,BX45,1),0)</f>
        <v>43802</v>
      </c>
      <c r="BY46" s="505">
        <f>IFERROR(INDEX(Sheep!$R$314:$R$321,BY45,1),0)</f>
        <v>43802</v>
      </c>
      <c r="BZ46" s="505">
        <f>IFERROR(INDEX(Sheep!$R$314:$R$321,BZ45,1),0)</f>
        <v>43802</v>
      </c>
      <c r="CA46" s="505">
        <f>IFERROR(INDEX(Sheep!$R$314:$R$321,CA45,1),0)</f>
        <v>43802</v>
      </c>
      <c r="CB46" s="505">
        <f>IFERROR(INDEX(Sheep!$R$314:$R$321,CB45,1),0)</f>
        <v>43802</v>
      </c>
      <c r="CC46" s="505">
        <f>IFERROR(INDEX(Sheep!$R$314:$R$321,CC45,1),0)</f>
        <v>43802</v>
      </c>
      <c r="CD46" s="505">
        <f>IFERROR(INDEX(Sheep!$R$314:$R$321,CD45,1),0)</f>
        <v>43802</v>
      </c>
      <c r="CE46" s="505">
        <f>IFERROR(INDEX(Sheep!$R$314:$R$321,CE45,1),0)</f>
        <v>43802</v>
      </c>
      <c r="CF46" s="505">
        <f>IFERROR(INDEX(Sheep!$R$314:$R$321,CF45,1),0)</f>
        <v>43802</v>
      </c>
      <c r="CG46" s="505">
        <f>IFERROR(INDEX(Sheep!$R$314:$R$321,CG45,1),0)</f>
        <v>43802</v>
      </c>
      <c r="CH46" s="505">
        <f>IFERROR(INDEX(Sheep!$R$314:$R$321,CH45,1),0)</f>
        <v>43802</v>
      </c>
      <c r="CI46" s="505">
        <f>IFERROR(INDEX(Sheep!$R$314:$R$321,CI45,1),0)</f>
        <v>43802</v>
      </c>
      <c r="CJ46" s="505">
        <f>IFERROR(INDEX(Sheep!$R$314:$R$321,CJ45,1),0)</f>
        <v>43802</v>
      </c>
      <c r="CK46" s="505">
        <f>IFERROR(INDEX(Sheep!$R$314:$R$321,CK45,1),0)</f>
        <v>43802</v>
      </c>
      <c r="CL46" s="505">
        <f>IFERROR(INDEX(Sheep!$R$314:$R$321,CL45,1),0)</f>
        <v>43802</v>
      </c>
      <c r="CM46" s="505">
        <f>IFERROR(INDEX(Sheep!$R$314:$R$321,CM45,1),0)</f>
        <v>43802</v>
      </c>
      <c r="CN46" s="505">
        <f>IFERROR(INDEX(Sheep!$R$314:$R$321,CN45,1),0)</f>
        <v>43802</v>
      </c>
      <c r="CO46" s="505">
        <f>IFERROR(INDEX(Sheep!$R$314:$R$321,CO45,1),0)</f>
        <v>43802</v>
      </c>
      <c r="CP46" s="505">
        <f>IFERROR(INDEX(Sheep!$R$314:$R$321,CP45,1),0)</f>
        <v>43802</v>
      </c>
      <c r="CQ46" s="505">
        <f>IFERROR(INDEX(Sheep!$R$314:$R$321,CQ45,1),0)</f>
        <v>43802</v>
      </c>
      <c r="CR46" s="505">
        <f>IFERROR(INDEX(Sheep!$R$314:$R$321,CR45,1),0)</f>
        <v>43802</v>
      </c>
      <c r="CS46" s="505">
        <f>IFERROR(INDEX(Sheep!$R$314:$R$321,CS45,1),0)</f>
        <v>43802</v>
      </c>
      <c r="CT46" s="505">
        <f>IFERROR(INDEX(Sheep!$R$314:$R$321,CT45,1),0)</f>
        <v>43802</v>
      </c>
      <c r="CU46" s="505">
        <f>IFERROR(INDEX(Sheep!$R$314:$R$321,CU45,1),0)</f>
        <v>43802</v>
      </c>
      <c r="CV46" s="505">
        <f>IFERROR(INDEX(Sheep!$R$314:$R$321,CV45,1),0)</f>
        <v>43802</v>
      </c>
      <c r="CW46" s="505">
        <f>IFERROR(INDEX(Sheep!$R$314:$R$321,CW45,1),0)</f>
        <v>43802</v>
      </c>
      <c r="CX46" s="505">
        <f>IFERROR(INDEX(Sheep!$R$314:$R$321,CX45,1),0)</f>
        <v>43802</v>
      </c>
      <c r="CY46" s="505">
        <f>IFERROR(INDEX(Sheep!$R$314:$R$321,CY45,1),0)</f>
        <v>43802</v>
      </c>
      <c r="CZ46" s="505">
        <f>IFERROR(INDEX(Sheep!$R$314:$R$321,CZ45,1),0)</f>
        <v>43802</v>
      </c>
      <c r="DA46" s="505">
        <f>IFERROR(INDEX(Sheep!$R$314:$R$321,DA45,1),0)</f>
        <v>43802</v>
      </c>
      <c r="DB46" s="505">
        <f>IFERROR(INDEX(Sheep!$R$314:$R$321,DB45,1),0)</f>
        <v>43802</v>
      </c>
      <c r="DC46" s="505">
        <f>IFERROR(INDEX(Sheep!$R$314:$R$321,DC45,1),0)</f>
        <v>43802</v>
      </c>
      <c r="DD46" s="505">
        <f>IFERROR(INDEX(Sheep!$R$314:$R$321,DD45,1),0)</f>
        <v>43802</v>
      </c>
      <c r="DE46" s="505">
        <f>IFERROR(INDEX(Sheep!$R$314:$R$321,DE45,1),0)</f>
        <v>43802</v>
      </c>
      <c r="DF46" s="505">
        <f>IFERROR(INDEX(Sheep!$R$314:$R$321,DF45,1),0)</f>
        <v>44167</v>
      </c>
      <c r="DG46" s="505">
        <f>IFERROR(INDEX(Sheep!$R$314:$R$321,DG45,1),0)</f>
        <v>44167</v>
      </c>
      <c r="DH46" s="505">
        <f>IFERROR(INDEX(Sheep!$R$314:$R$321,DH45,1),0)</f>
        <v>44167</v>
      </c>
      <c r="DI46" s="505">
        <f>IFERROR(INDEX(Sheep!$R$314:$R$321,DI45,1),0)</f>
        <v>44167</v>
      </c>
      <c r="DJ46" s="505">
        <f>IFERROR(INDEX(Sheep!$R$314:$R$321,DJ45,1),0)</f>
        <v>44167</v>
      </c>
      <c r="DK46" s="505">
        <f>IFERROR(INDEX(Sheep!$R$314:$R$321,DK45,1),0)</f>
        <v>44167</v>
      </c>
      <c r="DL46" s="505">
        <f>IFERROR(INDEX(Sheep!$R$314:$R$321,DL45,1),0)</f>
        <v>44167</v>
      </c>
      <c r="DM46" s="505">
        <f>IFERROR(INDEX(Sheep!$R$314:$R$321,DM45,1),0)</f>
        <v>44167</v>
      </c>
      <c r="DN46" s="505">
        <f>IFERROR(INDEX(Sheep!$R$314:$R$321,DN45,1),0)</f>
        <v>44167</v>
      </c>
      <c r="DO46" s="505">
        <f>IFERROR(INDEX(Sheep!$R$314:$R$321,DO45,1),0)</f>
        <v>44167</v>
      </c>
      <c r="DP46" s="505">
        <f>IFERROR(INDEX(Sheep!$R$314:$R$321,DP45,1),0)</f>
        <v>44167</v>
      </c>
      <c r="DQ46" s="505">
        <f>IFERROR(INDEX(Sheep!$R$314:$R$321,DQ45,1),0)</f>
        <v>44167</v>
      </c>
      <c r="DR46" s="505">
        <f>IFERROR(INDEX(Sheep!$R$314:$R$321,DR45,1),0)</f>
        <v>44167</v>
      </c>
      <c r="DS46" s="505">
        <f>IFERROR(INDEX(Sheep!$R$314:$R$321,DS45,1),0)</f>
        <v>44167</v>
      </c>
      <c r="DT46" s="505">
        <f>IFERROR(INDEX(Sheep!$R$314:$R$321,DT45,1),0)</f>
        <v>44167</v>
      </c>
      <c r="DU46" s="505">
        <f>IFERROR(INDEX(Sheep!$R$314:$R$321,DU45,1),0)</f>
        <v>44167</v>
      </c>
      <c r="DV46" s="505">
        <f>IFERROR(INDEX(Sheep!$R$314:$R$321,DV45,1),0)</f>
        <v>44167</v>
      </c>
      <c r="DW46" s="505">
        <f>IFERROR(INDEX(Sheep!$R$314:$R$321,DW45,1),0)</f>
        <v>44167</v>
      </c>
      <c r="DX46" s="505">
        <f>IFERROR(INDEX(Sheep!$R$314:$R$321,DX45,1),0)</f>
        <v>44167</v>
      </c>
      <c r="DY46" s="505">
        <f>IFERROR(INDEX(Sheep!$R$314:$R$321,DY45,1),0)</f>
        <v>44167</v>
      </c>
      <c r="DZ46" s="505">
        <f>IFERROR(INDEX(Sheep!$R$314:$R$321,DZ45,1),0)</f>
        <v>44167</v>
      </c>
      <c r="EA46" s="505">
        <f>IFERROR(INDEX(Sheep!$R$314:$R$321,EA45,1),0)</f>
        <v>44167</v>
      </c>
      <c r="EB46" s="505">
        <f>IFERROR(INDEX(Sheep!$R$314:$R$321,EB45,1),0)</f>
        <v>44167</v>
      </c>
      <c r="EC46" s="505">
        <f>IFERROR(INDEX(Sheep!$R$314:$R$321,EC45,1),0)</f>
        <v>44167</v>
      </c>
      <c r="ED46" s="505">
        <f>IFERROR(INDEX(Sheep!$R$314:$R$321,ED45,1),0)</f>
        <v>44167</v>
      </c>
      <c r="EE46" s="505">
        <f>IFERROR(INDEX(Sheep!$R$314:$R$321,EE45,1),0)</f>
        <v>44167</v>
      </c>
      <c r="EF46" s="505">
        <f>IFERROR(INDEX(Sheep!$R$314:$R$321,EF45,1),0)</f>
        <v>44167</v>
      </c>
      <c r="EG46" s="505">
        <f>IFERROR(INDEX(Sheep!$R$314:$R$321,EG45,1),0)</f>
        <v>44167</v>
      </c>
      <c r="EH46" s="505">
        <f>IFERROR(INDEX(Sheep!$R$314:$R$321,EH45,1),0)</f>
        <v>44167</v>
      </c>
      <c r="EI46" s="505">
        <f>IFERROR(INDEX(Sheep!$R$314:$R$321,EI45,1),0)</f>
        <v>44167</v>
      </c>
      <c r="EJ46" s="505">
        <f>IFERROR(INDEX(Sheep!$R$314:$R$321,EJ45,1),0)</f>
        <v>44167</v>
      </c>
      <c r="EK46" s="505">
        <f>IFERROR(INDEX(Sheep!$R$314:$R$321,EK45,1),0)</f>
        <v>44167</v>
      </c>
      <c r="EL46" s="505">
        <f>IFERROR(INDEX(Sheep!$R$314:$R$321,EL45,1),0)</f>
        <v>44167</v>
      </c>
      <c r="EM46" s="505">
        <f>IFERROR(INDEX(Sheep!$R$314:$R$321,EM45,1),0)</f>
        <v>44167</v>
      </c>
      <c r="EN46" s="505">
        <f>IFERROR(INDEX(Sheep!$R$314:$R$321,EN45,1),0)</f>
        <v>44167</v>
      </c>
      <c r="EO46" s="505">
        <f>IFERROR(INDEX(Sheep!$R$314:$R$321,EO45,1),0)</f>
        <v>44167</v>
      </c>
      <c r="EP46" s="505">
        <f>IFERROR(INDEX(Sheep!$R$314:$R$321,EP45,1),0)</f>
        <v>44167</v>
      </c>
      <c r="EQ46" s="505">
        <f>IFERROR(INDEX(Sheep!$R$314:$R$321,EQ45,1),0)</f>
        <v>44167</v>
      </c>
      <c r="ER46" s="505">
        <f>IFERROR(INDEX(Sheep!$R$314:$R$321,ER45,1),0)</f>
        <v>44167</v>
      </c>
      <c r="ES46" s="505">
        <f>IFERROR(INDEX(Sheep!$R$314:$R$321,ES45,1),0)</f>
        <v>44167</v>
      </c>
      <c r="ET46" s="505">
        <f>IFERROR(INDEX(Sheep!$R$314:$R$321,ET45,1),0)</f>
        <v>44167</v>
      </c>
      <c r="EU46" s="505">
        <f>IFERROR(INDEX(Sheep!$R$314:$R$321,EU45,1),0)</f>
        <v>44167</v>
      </c>
      <c r="EV46" s="505">
        <f>IFERROR(INDEX(Sheep!$R$314:$R$321,EV45,1),0)</f>
        <v>44167</v>
      </c>
      <c r="EW46" s="505">
        <f>IFERROR(INDEX(Sheep!$R$314:$R$321,EW45,1),0)</f>
        <v>44167</v>
      </c>
      <c r="EX46" s="505">
        <f>IFERROR(INDEX(Sheep!$R$314:$R$321,EX45,1),0)</f>
        <v>44167</v>
      </c>
      <c r="EY46" s="505">
        <f>IFERROR(INDEX(Sheep!$R$314:$R$321,EY45,1),0)</f>
        <v>44167</v>
      </c>
      <c r="EZ46" s="505">
        <f>IFERROR(INDEX(Sheep!$R$314:$R$321,EZ45,1),0)</f>
        <v>44167</v>
      </c>
      <c r="FA46" s="505">
        <f>IFERROR(INDEX(Sheep!$R$314:$R$321,FA45,1),0)</f>
        <v>44167</v>
      </c>
      <c r="FB46" s="505">
        <f>IFERROR(INDEX(Sheep!$R$314:$R$321,FB45,1),0)</f>
        <v>44167</v>
      </c>
      <c r="FC46" s="505">
        <f>IFERROR(INDEX(Sheep!$R$314:$R$321,FC45,1),0)</f>
        <v>44167</v>
      </c>
      <c r="FD46" s="505">
        <f>IFERROR(INDEX(Sheep!$R$314:$R$321,FD45,1),0)</f>
        <v>44167</v>
      </c>
      <c r="FE46" s="505">
        <f>IFERROR(INDEX(Sheep!$R$314:$R$321,FE45,1),0)</f>
        <v>44167</v>
      </c>
      <c r="FF46" s="505">
        <f>IFERROR(INDEX(Sheep!$R$314:$R$321,FF45,1),0)</f>
        <v>44532</v>
      </c>
      <c r="FG46" s="505">
        <f>IFERROR(INDEX(Sheep!$R$314:$R$321,FG45,1),0)</f>
        <v>44532</v>
      </c>
      <c r="FH46" s="505">
        <f>IFERROR(INDEX(Sheep!$R$314:$R$321,FH45,1),0)</f>
        <v>44532</v>
      </c>
      <c r="FI46" s="505">
        <f>IFERROR(INDEX(Sheep!$R$314:$R$321,FI45,1),0)</f>
        <v>44532</v>
      </c>
      <c r="FJ46" s="505">
        <f>IFERROR(INDEX(Sheep!$R$314:$R$321,FJ45,1),0)</f>
        <v>44532</v>
      </c>
      <c r="FK46" s="505">
        <f>IFERROR(INDEX(Sheep!$R$314:$R$321,FK45,1),0)</f>
        <v>44532</v>
      </c>
      <c r="FL46" s="505">
        <f>IFERROR(INDEX(Sheep!$R$314:$R$321,FL45,1),0)</f>
        <v>44532</v>
      </c>
      <c r="FM46" s="505">
        <f>IFERROR(INDEX(Sheep!$R$314:$R$321,FM45,1),0)</f>
        <v>44532</v>
      </c>
      <c r="FN46" s="505">
        <f>IFERROR(INDEX(Sheep!$R$314:$R$321,FN45,1),0)</f>
        <v>44532</v>
      </c>
      <c r="FO46" s="505">
        <f>IFERROR(INDEX(Sheep!$R$314:$R$321,FO45,1),0)</f>
        <v>44532</v>
      </c>
      <c r="FP46" s="505">
        <f>IFERROR(INDEX(Sheep!$R$314:$R$321,FP45,1),0)</f>
        <v>44532</v>
      </c>
      <c r="FQ46" s="505">
        <f>IFERROR(INDEX(Sheep!$R$314:$R$321,FQ45,1),0)</f>
        <v>44532</v>
      </c>
      <c r="FR46" s="505">
        <f>IFERROR(INDEX(Sheep!$R$314:$R$321,FR45,1),0)</f>
        <v>44532</v>
      </c>
      <c r="FS46" s="505">
        <f>IFERROR(INDEX(Sheep!$R$314:$R$321,FS45,1),0)</f>
        <v>44532</v>
      </c>
      <c r="FT46" s="505">
        <f>IFERROR(INDEX(Sheep!$R$314:$R$321,FT45,1),0)</f>
        <v>44532</v>
      </c>
      <c r="FU46" s="505">
        <f>IFERROR(INDEX(Sheep!$R$314:$R$321,FU45,1),0)</f>
        <v>44532</v>
      </c>
      <c r="FV46" s="505">
        <f>IFERROR(INDEX(Sheep!$R$314:$R$321,FV45,1),0)</f>
        <v>44532</v>
      </c>
      <c r="FW46" s="505">
        <f>IFERROR(INDEX(Sheep!$R$314:$R$321,FW45,1),0)</f>
        <v>44532</v>
      </c>
      <c r="FX46" s="505">
        <f>IFERROR(INDEX(Sheep!$R$314:$R$321,FX45,1),0)</f>
        <v>44532</v>
      </c>
      <c r="FY46" s="505">
        <f>IFERROR(INDEX(Sheep!$R$314:$R$321,FY45,1),0)</f>
        <v>44532</v>
      </c>
      <c r="FZ46" s="505">
        <f>IFERROR(INDEX(Sheep!$R$314:$R$321,FZ45,1),0)</f>
        <v>44532</v>
      </c>
      <c r="GA46" s="505">
        <f>IFERROR(INDEX(Sheep!$R$314:$R$321,GA45,1),0)</f>
        <v>44532</v>
      </c>
      <c r="GB46" s="505">
        <f>IFERROR(INDEX(Sheep!$R$314:$R$321,GB45,1),0)</f>
        <v>44532</v>
      </c>
      <c r="GC46" s="505">
        <f>IFERROR(INDEX(Sheep!$R$314:$R$321,GC45,1),0)</f>
        <v>44532</v>
      </c>
      <c r="GD46" s="505">
        <f>IFERROR(INDEX(Sheep!$R$314:$R$321,GD45,1),0)</f>
        <v>44532</v>
      </c>
      <c r="GE46" s="505">
        <f>IFERROR(INDEX(Sheep!$R$314:$R$321,GE45,1),0)</f>
        <v>44532</v>
      </c>
      <c r="GF46" s="505">
        <f>IFERROR(INDEX(Sheep!$R$314:$R$321,GF45,1),0)</f>
        <v>44532</v>
      </c>
      <c r="GG46" s="505">
        <f>IFERROR(INDEX(Sheep!$R$314:$R$321,GG45,1),0)</f>
        <v>44532</v>
      </c>
      <c r="GH46" s="505">
        <f>IFERROR(INDEX(Sheep!$R$314:$R$321,GH45,1),0)</f>
        <v>44532</v>
      </c>
      <c r="GI46" s="505">
        <f>IFERROR(INDEX(Sheep!$R$314:$R$321,GI45,1),0)</f>
        <v>44532</v>
      </c>
      <c r="GJ46" s="505">
        <f>IFERROR(INDEX(Sheep!$R$314:$R$321,GJ45,1),0)</f>
        <v>44532</v>
      </c>
      <c r="GK46" s="505">
        <f>IFERROR(INDEX(Sheep!$R$314:$R$321,GK45,1),0)</f>
        <v>44532</v>
      </c>
      <c r="GL46" s="505">
        <f>IFERROR(INDEX(Sheep!$R$314:$R$321,GL45,1),0)</f>
        <v>44532</v>
      </c>
      <c r="GM46" s="505">
        <f>IFERROR(INDEX(Sheep!$R$314:$R$321,GM45,1),0)</f>
        <v>44532</v>
      </c>
      <c r="GN46" s="505">
        <f>IFERROR(INDEX(Sheep!$R$314:$R$321,GN45,1),0)</f>
        <v>44532</v>
      </c>
      <c r="GO46" s="505">
        <f>IFERROR(INDEX(Sheep!$R$314:$R$321,GO45,1),0)</f>
        <v>44532</v>
      </c>
      <c r="GP46" s="505">
        <f>IFERROR(INDEX(Sheep!$R$314:$R$321,GP45,1),0)</f>
        <v>44532</v>
      </c>
      <c r="GQ46" s="505">
        <f>IFERROR(INDEX(Sheep!$R$314:$R$321,GQ45,1),0)</f>
        <v>44532</v>
      </c>
      <c r="GR46" s="505">
        <f>IFERROR(INDEX(Sheep!$R$314:$R$321,GR45,1),0)</f>
        <v>44532</v>
      </c>
      <c r="GS46" s="505">
        <f>IFERROR(INDEX(Sheep!$R$314:$R$321,GS45,1),0)</f>
        <v>44532</v>
      </c>
      <c r="GT46" s="505">
        <f>IFERROR(INDEX(Sheep!$R$314:$R$321,GT45,1),0)</f>
        <v>44532</v>
      </c>
      <c r="GU46" s="505">
        <f>IFERROR(INDEX(Sheep!$R$314:$R$321,GU45,1),0)</f>
        <v>44532</v>
      </c>
      <c r="GV46" s="505">
        <f>IFERROR(INDEX(Sheep!$R$314:$R$321,GV45,1),0)</f>
        <v>44532</v>
      </c>
      <c r="GW46" s="505">
        <f>IFERROR(INDEX(Sheep!$R$314:$R$321,GW45,1),0)</f>
        <v>44532</v>
      </c>
      <c r="GX46" s="505">
        <f>IFERROR(INDEX(Sheep!$R$314:$R$321,GX45,1),0)</f>
        <v>44532</v>
      </c>
      <c r="GY46" s="505">
        <f>IFERROR(INDEX(Sheep!$R$314:$R$321,GY45,1),0)</f>
        <v>44532</v>
      </c>
      <c r="GZ46" s="505">
        <f>IFERROR(INDEX(Sheep!$R$314:$R$321,GZ45,1),0)</f>
        <v>44532</v>
      </c>
      <c r="HA46" s="505">
        <f>IFERROR(INDEX(Sheep!$R$314:$R$321,HA45,1),0)</f>
        <v>44532</v>
      </c>
      <c r="HB46" s="505">
        <f>IFERROR(INDEX(Sheep!$R$314:$R$321,HB45,1),0)</f>
        <v>44532</v>
      </c>
      <c r="HC46" s="505">
        <f>IFERROR(INDEX(Sheep!$R$314:$R$321,HC45,1),0)</f>
        <v>44532</v>
      </c>
      <c r="HD46" s="505">
        <f>IFERROR(INDEX(Sheep!$R$314:$R$321,HD45,1),0)</f>
        <v>44532</v>
      </c>
      <c r="HE46" s="505">
        <f>IFERROR(INDEX(Sheep!$R$314:$R$321,HE45,1),0)</f>
        <v>44532</v>
      </c>
      <c r="HF46" s="505">
        <f>IFERROR(INDEX(Sheep!$R$314:$R$321,HF45,1),0)</f>
        <v>44897</v>
      </c>
      <c r="HG46" s="505">
        <f>IFERROR(INDEX(Sheep!$R$314:$R$321,HG45,1),0)</f>
        <v>44897</v>
      </c>
      <c r="HH46" s="505">
        <f>IFERROR(INDEX(Sheep!$R$314:$R$321,HH45,1),0)</f>
        <v>44897</v>
      </c>
      <c r="HI46" s="505">
        <f>IFERROR(INDEX(Sheep!$R$314:$R$321,HI45,1),0)</f>
        <v>44897</v>
      </c>
      <c r="HJ46" s="505">
        <f>IFERROR(INDEX(Sheep!$R$314:$R$321,HJ45,1),0)</f>
        <v>44897</v>
      </c>
      <c r="HK46" s="505">
        <f>IFERROR(INDEX(Sheep!$R$314:$R$321,HK45,1),0)</f>
        <v>44897</v>
      </c>
      <c r="HL46" s="505">
        <f>IFERROR(INDEX(Sheep!$R$314:$R$321,HL45,1),0)</f>
        <v>44897</v>
      </c>
      <c r="HM46" s="505">
        <f>IFERROR(INDEX(Sheep!$R$314:$R$321,HM45,1),0)</f>
        <v>44897</v>
      </c>
      <c r="HN46" s="505">
        <f>IFERROR(INDEX(Sheep!$R$314:$R$321,HN45,1),0)</f>
        <v>44897</v>
      </c>
      <c r="HO46" s="505">
        <f>IFERROR(INDEX(Sheep!$R$314:$R$321,HO45,1),0)</f>
        <v>44897</v>
      </c>
      <c r="HP46" s="505">
        <f>IFERROR(INDEX(Sheep!$R$314:$R$321,HP45,1),0)</f>
        <v>44897</v>
      </c>
      <c r="HQ46" s="505">
        <f>IFERROR(INDEX(Sheep!$R$314:$R$321,HQ45,1),0)</f>
        <v>44897</v>
      </c>
      <c r="HR46" s="505">
        <f>IFERROR(INDEX(Sheep!$R$314:$R$321,HR45,1),0)</f>
        <v>44897</v>
      </c>
      <c r="HS46" s="505">
        <f>IFERROR(INDEX(Sheep!$R$314:$R$321,HS45,1),0)</f>
        <v>44897</v>
      </c>
      <c r="HT46" s="505">
        <f>IFERROR(INDEX(Sheep!$R$314:$R$321,HT45,1),0)</f>
        <v>44897</v>
      </c>
      <c r="HU46" s="505">
        <f>IFERROR(INDEX(Sheep!$R$314:$R$321,HU45,1),0)</f>
        <v>44897</v>
      </c>
      <c r="HV46" s="505">
        <f>IFERROR(INDEX(Sheep!$R$314:$R$321,HV45,1),0)</f>
        <v>44897</v>
      </c>
      <c r="HW46" s="505">
        <f>IFERROR(INDEX(Sheep!$R$314:$R$321,HW45,1),0)</f>
        <v>44897</v>
      </c>
      <c r="HX46" s="505">
        <f>IFERROR(INDEX(Sheep!$R$314:$R$321,HX45,1),0)</f>
        <v>44897</v>
      </c>
      <c r="HY46" s="505">
        <f>IFERROR(INDEX(Sheep!$R$314:$R$321,HY45,1),0)</f>
        <v>44897</v>
      </c>
      <c r="HZ46" s="505">
        <f>IFERROR(INDEX(Sheep!$R$314:$R$321,HZ45,1),0)</f>
        <v>44897</v>
      </c>
      <c r="IA46" s="505">
        <f>IFERROR(INDEX(Sheep!$R$314:$R$321,IA45,1),0)</f>
        <v>44897</v>
      </c>
      <c r="IB46" s="505">
        <f>IFERROR(INDEX(Sheep!$R$314:$R$321,IB45,1),0)</f>
        <v>44897</v>
      </c>
      <c r="IC46" s="505">
        <f>IFERROR(INDEX(Sheep!$R$314:$R$321,IC45,1),0)</f>
        <v>44897</v>
      </c>
      <c r="ID46" s="505">
        <f>IFERROR(INDEX(Sheep!$R$314:$R$321,ID45,1),0)</f>
        <v>44897</v>
      </c>
      <c r="IE46" s="505">
        <f>IFERROR(INDEX(Sheep!$R$314:$R$321,IE45,1),0)</f>
        <v>44897</v>
      </c>
      <c r="IF46" s="505">
        <f>IFERROR(INDEX(Sheep!$R$314:$R$321,IF45,1),0)</f>
        <v>44897</v>
      </c>
      <c r="IG46" s="505">
        <f>IFERROR(INDEX(Sheep!$R$314:$R$321,IG45,1),0)</f>
        <v>44897</v>
      </c>
      <c r="IH46" s="505">
        <f>IFERROR(INDEX(Sheep!$R$314:$R$321,IH45,1),0)</f>
        <v>44897</v>
      </c>
      <c r="II46" s="505">
        <f>IFERROR(INDEX(Sheep!$R$314:$R$321,II45,1),0)</f>
        <v>44897</v>
      </c>
      <c r="IJ46" s="505">
        <f>IFERROR(INDEX(Sheep!$R$314:$R$321,IJ45,1),0)</f>
        <v>44897</v>
      </c>
      <c r="IK46" s="505">
        <f>IFERROR(INDEX(Sheep!$R$314:$R$321,IK45,1),0)</f>
        <v>44897</v>
      </c>
      <c r="IL46" s="505">
        <f>IFERROR(INDEX(Sheep!$R$314:$R$321,IL45,1),0)</f>
        <v>44897</v>
      </c>
      <c r="IM46" s="505">
        <f>IFERROR(INDEX(Sheep!$R$314:$R$321,IM45,1),0)</f>
        <v>44897</v>
      </c>
      <c r="IN46" s="505">
        <f>IFERROR(INDEX(Sheep!$R$314:$R$321,IN45,1),0)</f>
        <v>44897</v>
      </c>
      <c r="IO46" s="505">
        <f>IFERROR(INDEX(Sheep!$R$314:$R$321,IO45,1),0)</f>
        <v>44897</v>
      </c>
      <c r="IP46" s="505">
        <f>IFERROR(INDEX(Sheep!$R$314:$R$321,IP45,1),0)</f>
        <v>44897</v>
      </c>
      <c r="IQ46" s="505">
        <f>IFERROR(INDEX(Sheep!$R$314:$R$321,IQ45,1),0)</f>
        <v>44897</v>
      </c>
      <c r="IR46" s="505">
        <f>IFERROR(INDEX(Sheep!$R$314:$R$321,IR45,1),0)</f>
        <v>44897</v>
      </c>
      <c r="IS46" s="505">
        <f>IFERROR(INDEX(Sheep!$R$314:$R$321,IS45,1),0)</f>
        <v>44897</v>
      </c>
      <c r="IT46" s="505">
        <f>IFERROR(INDEX(Sheep!$R$314:$R$321,IT45,1),0)</f>
        <v>44897</v>
      </c>
      <c r="IU46" s="505">
        <f>IFERROR(INDEX(Sheep!$R$314:$R$321,IU45,1),0)</f>
        <v>44897</v>
      </c>
      <c r="IV46" s="505">
        <f>IFERROR(INDEX(Sheep!$R$314:$R$321,IV45,1),0)</f>
        <v>44897</v>
      </c>
      <c r="IW46" s="505">
        <f>IFERROR(INDEX(Sheep!$R$314:$R$321,IW45,1),0)</f>
        <v>44897</v>
      </c>
      <c r="IX46" s="505">
        <f>IFERROR(INDEX(Sheep!$R$314:$R$321,IX45,1),0)</f>
        <v>44897</v>
      </c>
      <c r="IY46" s="505">
        <f>IFERROR(INDEX(Sheep!$R$314:$R$321,IY45,1),0)</f>
        <v>44897</v>
      </c>
      <c r="IZ46" s="505">
        <f>IFERROR(INDEX(Sheep!$R$314:$R$321,IZ45,1),0)</f>
        <v>44897</v>
      </c>
      <c r="JA46" s="505">
        <f>IFERROR(INDEX(Sheep!$R$314:$R$321,JA45,1),0)</f>
        <v>44897</v>
      </c>
      <c r="JB46" s="505">
        <f>IFERROR(INDEX(Sheep!$R$314:$R$321,JB45,1),0)</f>
        <v>44897</v>
      </c>
      <c r="JC46" s="505">
        <f>IFERROR(INDEX(Sheep!$R$314:$R$321,JC45,1),0)</f>
        <v>44897</v>
      </c>
      <c r="JD46" s="505">
        <f>IFERROR(INDEX(Sheep!$R$314:$R$321,JD45,1),0)</f>
        <v>44897</v>
      </c>
      <c r="JE46" s="505">
        <f>IFERROR(INDEX(Sheep!$R$314:$R$321,JE45,1),0)</f>
        <v>44897</v>
      </c>
      <c r="JF46" s="505">
        <f>IFERROR(INDEX(Sheep!$R$314:$R$321,JF45,1),0)</f>
        <v>45263</v>
      </c>
      <c r="JG46" s="505">
        <f>IFERROR(INDEX(Sheep!$R$314:$R$321,JG45,1),0)</f>
        <v>45263</v>
      </c>
      <c r="JH46" s="505">
        <f>IFERROR(INDEX(Sheep!$R$314:$R$321,JH45,1),0)</f>
        <v>45263</v>
      </c>
      <c r="JI46" s="505">
        <f>IFERROR(INDEX(Sheep!$R$314:$R$321,JI45,1),0)</f>
        <v>45263</v>
      </c>
      <c r="JJ46" s="505">
        <f>IFERROR(INDEX(Sheep!$R$314:$R$321,JJ45,1),0)</f>
        <v>45263</v>
      </c>
      <c r="JK46" s="505">
        <f>IFERROR(INDEX(Sheep!$R$314:$R$321,JK45,1),0)</f>
        <v>45263</v>
      </c>
      <c r="JL46" s="505">
        <f>IFERROR(INDEX(Sheep!$R$314:$R$321,JL45,1),0)</f>
        <v>45263</v>
      </c>
      <c r="JM46" s="505">
        <f>IFERROR(INDEX(Sheep!$R$314:$R$321,JM45,1),0)</f>
        <v>45263</v>
      </c>
      <c r="JN46" s="505">
        <f>IFERROR(INDEX(Sheep!$R$314:$R$321,JN45,1),0)</f>
        <v>45263</v>
      </c>
      <c r="JO46" s="505">
        <f>IFERROR(INDEX(Sheep!$R$314:$R$321,JO45,1),0)</f>
        <v>45263</v>
      </c>
      <c r="JP46" s="505">
        <f>IFERROR(INDEX(Sheep!$R$314:$R$321,JP45,1),0)</f>
        <v>45263</v>
      </c>
      <c r="JQ46" s="505">
        <f>IFERROR(INDEX(Sheep!$R$314:$R$321,JQ45,1),0)</f>
        <v>45263</v>
      </c>
      <c r="JR46" s="505">
        <f>IFERROR(INDEX(Sheep!$R$314:$R$321,JR45,1),0)</f>
        <v>45263</v>
      </c>
      <c r="JS46" s="505">
        <f>IFERROR(INDEX(Sheep!$R$314:$R$321,JS45,1),0)</f>
        <v>45263</v>
      </c>
      <c r="JT46" s="505">
        <f>IFERROR(INDEX(Sheep!$R$314:$R$321,JT45,1),0)</f>
        <v>45263</v>
      </c>
      <c r="JU46" s="505">
        <f>IFERROR(INDEX(Sheep!$R$314:$R$321,JU45,1),0)</f>
        <v>45263</v>
      </c>
      <c r="JV46" s="505">
        <f>IFERROR(INDEX(Sheep!$R$314:$R$321,JV45,1),0)</f>
        <v>45263</v>
      </c>
      <c r="JW46" s="505">
        <f>IFERROR(INDEX(Sheep!$R$314:$R$321,JW45,1),0)</f>
        <v>45263</v>
      </c>
      <c r="JX46" s="505">
        <f>IFERROR(INDEX(Sheep!$R$314:$R$321,JX45,1),0)</f>
        <v>45263</v>
      </c>
      <c r="JY46" s="505">
        <f>IFERROR(INDEX(Sheep!$R$314:$R$321,JY45,1),0)</f>
        <v>45263</v>
      </c>
      <c r="JZ46" s="505">
        <f>IFERROR(INDEX(Sheep!$R$314:$R$321,JZ45,1),0)</f>
        <v>45263</v>
      </c>
      <c r="KA46" s="505">
        <f>IFERROR(INDEX(Sheep!$R$314:$R$321,KA45,1),0)</f>
        <v>45263</v>
      </c>
      <c r="KB46" s="505">
        <f>IFERROR(INDEX(Sheep!$R$314:$R$321,KB45,1),0)</f>
        <v>45263</v>
      </c>
      <c r="KC46" s="505">
        <f>IFERROR(INDEX(Sheep!$R$314:$R$321,KC45,1),0)</f>
        <v>45263</v>
      </c>
      <c r="KD46" s="505">
        <f>IFERROR(INDEX(Sheep!$R$314:$R$321,KD45,1),0)</f>
        <v>45263</v>
      </c>
      <c r="KE46" s="505">
        <f>IFERROR(INDEX(Sheep!$R$314:$R$321,KE45,1),0)</f>
        <v>45263</v>
      </c>
      <c r="KF46" s="505">
        <f>IFERROR(INDEX(Sheep!$R$314:$R$321,KF45,1),0)</f>
        <v>45263</v>
      </c>
      <c r="KG46" s="505">
        <f>IFERROR(INDEX(Sheep!$R$314:$R$321,KG45,1),0)</f>
        <v>45263</v>
      </c>
      <c r="KH46" s="505">
        <f>IFERROR(INDEX(Sheep!$R$314:$R$321,KH45,1),0)</f>
        <v>45263</v>
      </c>
      <c r="KI46" s="505">
        <f>IFERROR(INDEX(Sheep!$R$314:$R$321,KI45,1),0)</f>
        <v>45263</v>
      </c>
      <c r="KJ46" s="505">
        <f>IFERROR(INDEX(Sheep!$R$314:$R$321,KJ45,1),0)</f>
        <v>45263</v>
      </c>
      <c r="KK46" s="505">
        <f>IFERROR(INDEX(Sheep!$R$314:$R$321,KK45,1),0)</f>
        <v>45263</v>
      </c>
      <c r="KL46" s="505">
        <f>IFERROR(INDEX(Sheep!$R$314:$R$321,KL45,1),0)</f>
        <v>45263</v>
      </c>
      <c r="KM46" s="505">
        <f>IFERROR(INDEX(Sheep!$R$314:$R$321,KM45,1),0)</f>
        <v>45263</v>
      </c>
      <c r="KN46" s="505">
        <f>IFERROR(INDEX(Sheep!$R$314:$R$321,KN45,1),0)</f>
        <v>45263</v>
      </c>
      <c r="KO46" s="505">
        <f>IFERROR(INDEX(Sheep!$R$314:$R$321,KO45,1),0)</f>
        <v>45263</v>
      </c>
      <c r="KP46" s="505">
        <f>IFERROR(INDEX(Sheep!$R$314:$R$321,KP45,1),0)</f>
        <v>45263</v>
      </c>
      <c r="KQ46" s="505">
        <f>IFERROR(INDEX(Sheep!$R$314:$R$321,KQ45,1),0)</f>
        <v>45263</v>
      </c>
      <c r="KR46" s="505">
        <f>IFERROR(INDEX(Sheep!$R$314:$R$321,KR45,1),0)</f>
        <v>45263</v>
      </c>
      <c r="KS46" s="505">
        <f>IFERROR(INDEX(Sheep!$R$314:$R$321,KS45,1),0)</f>
        <v>45263</v>
      </c>
      <c r="KT46" s="505">
        <f>IFERROR(INDEX(Sheep!$R$314:$R$321,KT45,1),0)</f>
        <v>45263</v>
      </c>
      <c r="KU46" s="505">
        <f>IFERROR(INDEX(Sheep!$R$314:$R$321,KU45,1),0)</f>
        <v>45263</v>
      </c>
      <c r="KV46" s="505">
        <f>IFERROR(INDEX(Sheep!$R$314:$R$321,KV45,1),0)</f>
        <v>45263</v>
      </c>
      <c r="KW46" s="505">
        <f>IFERROR(INDEX(Sheep!$R$314:$R$321,KW45,1),0)</f>
        <v>45263</v>
      </c>
      <c r="KX46" s="505">
        <f>IFERROR(INDEX(Sheep!$R$314:$R$321,KX45,1),0)</f>
        <v>45263</v>
      </c>
      <c r="KY46" s="505">
        <f>IFERROR(INDEX(Sheep!$R$314:$R$321,KY45,1),0)</f>
        <v>45263</v>
      </c>
      <c r="KZ46" s="505">
        <f>IFERROR(INDEX(Sheep!$R$314:$R$321,KZ45,1),0)</f>
        <v>45263</v>
      </c>
      <c r="LA46" s="505">
        <f>IFERROR(INDEX(Sheep!$R$314:$R$321,LA45,1),0)</f>
        <v>45263</v>
      </c>
      <c r="LB46" s="505">
        <f>IFERROR(INDEX(Sheep!$R$314:$R$321,LB45,1),0)</f>
        <v>45263</v>
      </c>
      <c r="LC46" s="505">
        <f>IFERROR(INDEX(Sheep!$R$314:$R$321,LC45,1),0)</f>
        <v>45263</v>
      </c>
      <c r="LD46" s="505">
        <f>IFERROR(INDEX(Sheep!$R$314:$R$321,LD45,1),0)</f>
        <v>45263</v>
      </c>
      <c r="LE46" s="505">
        <f>IFERROR(INDEX(Sheep!$R$314:$R$321,LE45,1),0)</f>
        <v>45263</v>
      </c>
      <c r="LF46" s="505">
        <f>IFERROR(INDEX(Sheep!$R$314:$R$321,LF45,1),0)</f>
        <v>45628</v>
      </c>
      <c r="LG46" s="505">
        <f>IFERROR(INDEX(Sheep!$R$314:$R$321,LG45,1),0)</f>
        <v>45628</v>
      </c>
      <c r="LH46" s="505">
        <f>IFERROR(INDEX(Sheep!$R$314:$R$321,LH45,1),0)</f>
        <v>45628</v>
      </c>
      <c r="LI46" s="505">
        <f>IFERROR(INDEX(Sheep!$R$314:$R$321,LI45,1),0)</f>
        <v>45628</v>
      </c>
      <c r="LJ46" s="505">
        <f>IFERROR(INDEX(Sheep!$R$314:$R$321,LJ45,1),0)</f>
        <v>45628</v>
      </c>
      <c r="LK46" s="505">
        <f>IFERROR(INDEX(Sheep!$R$314:$R$321,LK45,1),0)</f>
        <v>45628</v>
      </c>
      <c r="LL46" s="505">
        <f>IFERROR(INDEX(Sheep!$R$314:$R$321,LL45,1),0)</f>
        <v>45628</v>
      </c>
      <c r="LM46" s="505">
        <f>IFERROR(INDEX(Sheep!$R$314:$R$321,LM45,1),0)</f>
        <v>45628</v>
      </c>
      <c r="LN46" s="505">
        <f>IFERROR(INDEX(Sheep!$R$314:$R$321,LN45,1),0)</f>
        <v>45628</v>
      </c>
      <c r="LO46" s="505">
        <f>IFERROR(INDEX(Sheep!$R$314:$R$321,LO45,1),0)</f>
        <v>45628</v>
      </c>
      <c r="LP46" s="505">
        <f>IFERROR(INDEX(Sheep!$R$314:$R$321,LP45,1),0)</f>
        <v>45628</v>
      </c>
      <c r="LQ46" s="505">
        <f>IFERROR(INDEX(Sheep!$R$314:$R$321,LQ45,1),0)</f>
        <v>45628</v>
      </c>
      <c r="LR46" s="505">
        <f>IFERROR(INDEX(Sheep!$R$314:$R$321,LR45,1),0)</f>
        <v>45628</v>
      </c>
      <c r="LS46" s="505">
        <f>IFERROR(INDEX(Sheep!$R$314:$R$321,LS45,1),0)</f>
        <v>45628</v>
      </c>
      <c r="LT46" s="505">
        <f>IFERROR(INDEX(Sheep!$R$314:$R$321,LT45,1),0)</f>
        <v>45628</v>
      </c>
      <c r="LU46" s="505">
        <f>IFERROR(INDEX(Sheep!$R$314:$R$321,LU45,1),0)</f>
        <v>45628</v>
      </c>
      <c r="LV46" s="505">
        <f>IFERROR(INDEX(Sheep!$R$314:$R$321,LV45,1),0)</f>
        <v>45628</v>
      </c>
      <c r="LW46" s="505">
        <f>IFERROR(INDEX(Sheep!$R$314:$R$321,LW45,1),0)</f>
        <v>45628</v>
      </c>
      <c r="LX46" s="505">
        <f>IFERROR(INDEX(Sheep!$R$314:$R$321,LX45,1),0)</f>
        <v>45628</v>
      </c>
      <c r="LY46" s="505">
        <f>IFERROR(INDEX(Sheep!$R$314:$R$321,LY45,1),0)</f>
        <v>45628</v>
      </c>
      <c r="LZ46" s="505">
        <f>IFERROR(INDEX(Sheep!$R$314:$R$321,LZ45,1),0)</f>
        <v>45628</v>
      </c>
      <c r="MA46" s="505">
        <f>IFERROR(INDEX(Sheep!$R$314:$R$321,MA45,1),0)</f>
        <v>45628</v>
      </c>
      <c r="MB46" s="505">
        <f>IFERROR(INDEX(Sheep!$R$314:$R$321,MB45,1),0)</f>
        <v>45628</v>
      </c>
      <c r="MC46" s="505">
        <f>IFERROR(INDEX(Sheep!$R$314:$R$321,MC45,1),0)</f>
        <v>45628</v>
      </c>
      <c r="MD46" s="505">
        <f>IFERROR(INDEX(Sheep!$R$314:$R$321,MD45,1),0)</f>
        <v>45628</v>
      </c>
      <c r="ME46" s="505">
        <f>IFERROR(INDEX(Sheep!$R$314:$R$321,ME45,1),0)</f>
        <v>45628</v>
      </c>
      <c r="MF46" s="505">
        <f>IFERROR(INDEX(Sheep!$R$314:$R$321,MF45,1),0)</f>
        <v>45628</v>
      </c>
      <c r="MG46" s="505">
        <f>IFERROR(INDEX(Sheep!$R$314:$R$321,MG45,1),0)</f>
        <v>45628</v>
      </c>
      <c r="MH46" s="505">
        <f>IFERROR(INDEX(Sheep!$R$314:$R$321,MH45,1),0)</f>
        <v>45628</v>
      </c>
      <c r="MI46" s="505">
        <f>IFERROR(INDEX(Sheep!$R$314:$R$321,MI45,1),0)</f>
        <v>45628</v>
      </c>
      <c r="MJ46" s="505">
        <f>IFERROR(INDEX(Sheep!$R$314:$R$321,MJ45,1),0)</f>
        <v>45628</v>
      </c>
      <c r="MK46" s="505">
        <f>IFERROR(INDEX(Sheep!$R$314:$R$321,MK45,1),0)</f>
        <v>45628</v>
      </c>
      <c r="ML46" s="505">
        <f>IFERROR(INDEX(Sheep!$R$314:$R$321,ML45,1),0)</f>
        <v>45628</v>
      </c>
      <c r="MM46" s="505">
        <f>IFERROR(INDEX(Sheep!$R$314:$R$321,MM45,1),0)</f>
        <v>45628</v>
      </c>
      <c r="MN46" s="505">
        <f>IFERROR(INDEX(Sheep!$R$314:$R$321,MN45,1),0)</f>
        <v>45628</v>
      </c>
      <c r="MO46" s="505">
        <f>IFERROR(INDEX(Sheep!$R$314:$R$321,MO45,1),0)</f>
        <v>45628</v>
      </c>
      <c r="MP46" s="505">
        <f>IFERROR(INDEX(Sheep!$R$314:$R$321,MP45,1),0)</f>
        <v>45628</v>
      </c>
      <c r="MQ46" s="505">
        <f>IFERROR(INDEX(Sheep!$R$314:$R$321,MQ45,1),0)</f>
        <v>45628</v>
      </c>
      <c r="MR46" s="505">
        <f>IFERROR(INDEX(Sheep!$R$314:$R$321,MR45,1),0)</f>
        <v>45628</v>
      </c>
      <c r="MS46" s="505">
        <f>IFERROR(INDEX(Sheep!$R$314:$R$321,MS45,1),0)</f>
        <v>45628</v>
      </c>
      <c r="MT46" s="505">
        <f>IFERROR(INDEX(Sheep!$R$314:$R$321,MT45,1),0)</f>
        <v>45628</v>
      </c>
      <c r="MU46" s="505">
        <f>IFERROR(INDEX(Sheep!$R$314:$R$321,MU45,1),0)</f>
        <v>45628</v>
      </c>
      <c r="MV46" s="505">
        <f>IFERROR(INDEX(Sheep!$R$314:$R$321,MV45,1),0)</f>
        <v>45628</v>
      </c>
      <c r="MW46" s="505">
        <f>IFERROR(INDEX(Sheep!$R$314:$R$321,MW45,1),0)</f>
        <v>45628</v>
      </c>
      <c r="MX46" s="505">
        <f>IFERROR(INDEX(Sheep!$R$314:$R$321,MX45,1),0)</f>
        <v>45628</v>
      </c>
      <c r="MY46" s="505">
        <f>IFERROR(INDEX(Sheep!$R$314:$R$321,MY45,1),0)</f>
        <v>45628</v>
      </c>
      <c r="MZ46" s="505">
        <f>IFERROR(INDEX(Sheep!$R$314:$R$321,MZ45,1),0)</f>
        <v>45628</v>
      </c>
      <c r="NA46" s="505">
        <f>IFERROR(INDEX(Sheep!$R$314:$R$321,NA45,1),0)</f>
        <v>45628</v>
      </c>
      <c r="NB46" s="505">
        <f>IFERROR(INDEX(Sheep!$R$314:$R$321,NB45,1),0)</f>
        <v>45628</v>
      </c>
      <c r="NC46" s="505">
        <f>IFERROR(INDEX(Sheep!$R$314:$R$321,NC45,1),0)</f>
        <v>45628</v>
      </c>
      <c r="ND46" s="505">
        <f>IFERROR(INDEX(Sheep!$R$314:$R$321,ND45,1),0)</f>
        <v>45628</v>
      </c>
      <c r="NE46" s="505">
        <f>IFERROR(INDEX(Sheep!$R$314:$R$321,NE45,1),0)</f>
        <v>45628</v>
      </c>
      <c r="NF46" s="505">
        <f>IFERROR(INDEX(Sheep!$R$314:$R$321,NF45,1),0)</f>
        <v>45993</v>
      </c>
      <c r="NG46" s="505">
        <f>IFERROR(INDEX(Sheep!$R$314:$R$321,NG45,1),0)</f>
        <v>45993</v>
      </c>
      <c r="NH46" s="505">
        <f>IFERROR(INDEX(Sheep!$R$314:$R$321,NH45,1),0)</f>
        <v>45993</v>
      </c>
      <c r="NI46" s="505">
        <f>IFERROR(INDEX(Sheep!$R$314:$R$321,NI45,1),0)</f>
        <v>45993</v>
      </c>
      <c r="NJ46" s="505">
        <f>IFERROR(INDEX(Sheep!$R$314:$R$321,NJ45,1),0)</f>
        <v>45993</v>
      </c>
      <c r="NK46" s="505">
        <f>IFERROR(INDEX(Sheep!$R$314:$R$321,NK45,1),0)</f>
        <v>45993</v>
      </c>
      <c r="NL46" s="505">
        <f>IFERROR(INDEX(Sheep!$R$314:$R$321,NL45,1),0)</f>
        <v>45993</v>
      </c>
      <c r="NM46" s="505">
        <f>IFERROR(INDEX(Sheep!$R$314:$R$321,NM45,1),0)</f>
        <v>45993</v>
      </c>
      <c r="NN46" s="505">
        <f>IFERROR(INDEX(Sheep!$R$314:$R$321,NN45,1),0)</f>
        <v>45993</v>
      </c>
      <c r="NO46" s="505">
        <f>IFERROR(INDEX(Sheep!$R$314:$R$321,NO45,1),0)</f>
        <v>45993</v>
      </c>
      <c r="NP46" s="505">
        <f>IFERROR(INDEX(Sheep!$R$314:$R$321,NP45,1),0)</f>
        <v>45993</v>
      </c>
      <c r="NQ46" s="505">
        <f>IFERROR(INDEX(Sheep!$R$314:$R$321,NQ45,1),0)</f>
        <v>45993</v>
      </c>
      <c r="NR46" s="505">
        <f>IFERROR(INDEX(Sheep!$R$314:$R$321,NR45,1),0)</f>
        <v>45993</v>
      </c>
      <c r="NS46" s="505">
        <f>IFERROR(INDEX(Sheep!$R$314:$R$321,NS45,1),0)</f>
        <v>45993</v>
      </c>
      <c r="NT46" s="505">
        <f>IFERROR(INDEX(Sheep!$R$314:$R$321,NT45,1),0)</f>
        <v>45993</v>
      </c>
      <c r="NU46" s="505">
        <f>IFERROR(INDEX(Sheep!$R$314:$R$321,NU45,1),0)</f>
        <v>45993</v>
      </c>
      <c r="NV46" s="505">
        <f>IFERROR(INDEX(Sheep!$R$314:$R$321,NV45,1),0)</f>
        <v>45993</v>
      </c>
      <c r="NW46" s="505">
        <f>IFERROR(INDEX(Sheep!$R$314:$R$321,NW45,1),0)</f>
        <v>45993</v>
      </c>
      <c r="NX46" s="505">
        <f>IFERROR(INDEX(Sheep!$R$314:$R$321,NX45,1),0)</f>
        <v>45993</v>
      </c>
      <c r="NY46" s="505">
        <f>IFERROR(INDEX(Sheep!$R$314:$R$321,NY45,1),0)</f>
        <v>45993</v>
      </c>
      <c r="NZ46" s="505">
        <f>IFERROR(INDEX(Sheep!$R$314:$R$321,NZ45,1),0)</f>
        <v>45993</v>
      </c>
      <c r="OA46" s="505">
        <f>IFERROR(INDEX(Sheep!$R$314:$R$321,OA45,1),0)</f>
        <v>45993</v>
      </c>
      <c r="OB46" s="505">
        <f>IFERROR(INDEX(Sheep!$R$314:$R$321,OB45,1),0)</f>
        <v>45993</v>
      </c>
      <c r="OC46" s="505">
        <f>IFERROR(INDEX(Sheep!$R$314:$R$321,OC45,1),0)</f>
        <v>45993</v>
      </c>
      <c r="OD46" s="505">
        <f>IFERROR(INDEX(Sheep!$R$314:$R$321,OD45,1),0)</f>
        <v>45993</v>
      </c>
      <c r="OE46" s="505">
        <f>IFERROR(INDEX(Sheep!$R$314:$R$321,OE45,1),0)</f>
        <v>45993</v>
      </c>
      <c r="OF46" s="505">
        <f>IFERROR(INDEX(Sheep!$R$314:$R$321,OF45,1),0)</f>
        <v>45993</v>
      </c>
      <c r="OG46" s="505">
        <f>IFERROR(INDEX(Sheep!$R$314:$R$321,OG45,1),0)</f>
        <v>45993</v>
      </c>
      <c r="OH46" s="505">
        <f>IFERROR(INDEX(Sheep!$R$314:$R$321,OH45,1),0)</f>
        <v>45993</v>
      </c>
      <c r="OI46" s="505">
        <f>IFERROR(INDEX(Sheep!$R$314:$R$321,OI45,1),0)</f>
        <v>45993</v>
      </c>
      <c r="OJ46" s="505">
        <f>IFERROR(INDEX(Sheep!$R$314:$R$321,OJ45,1),0)</f>
        <v>45993</v>
      </c>
      <c r="OK46" s="505">
        <f>IFERROR(INDEX(Sheep!$R$314:$R$321,OK45,1),0)</f>
        <v>45993</v>
      </c>
      <c r="OL46" s="505">
        <f>IFERROR(INDEX(Sheep!$R$314:$R$321,OL45,1),0)</f>
        <v>45993</v>
      </c>
      <c r="OM46" s="505">
        <f>IFERROR(INDEX(Sheep!$R$314:$R$321,OM45,1),0)</f>
        <v>45993</v>
      </c>
      <c r="ON46" s="505">
        <f>IFERROR(INDEX(Sheep!$R$314:$R$321,ON45,1),0)</f>
        <v>45993</v>
      </c>
      <c r="OO46" s="505">
        <f>IFERROR(INDEX(Sheep!$R$314:$R$321,OO45,1),0)</f>
        <v>45993</v>
      </c>
      <c r="OP46" s="505">
        <f>IFERROR(INDEX(Sheep!$R$314:$R$321,OP45,1),0)</f>
        <v>45993</v>
      </c>
      <c r="OQ46" s="505">
        <f>IFERROR(INDEX(Sheep!$R$314:$R$321,OQ45,1),0)</f>
        <v>45993</v>
      </c>
      <c r="OR46" s="505">
        <f>IFERROR(INDEX(Sheep!$R$314:$R$321,OR45,1),0)</f>
        <v>45993</v>
      </c>
      <c r="OS46" s="505">
        <f>IFERROR(INDEX(Sheep!$R$314:$R$321,OS45,1),0)</f>
        <v>45993</v>
      </c>
      <c r="OT46" s="505">
        <f>IFERROR(INDEX(Sheep!$R$314:$R$321,OT45,1),0)</f>
        <v>45993</v>
      </c>
      <c r="OU46" s="505">
        <f>IFERROR(INDEX(Sheep!$R$314:$R$321,OU45,1),0)</f>
        <v>45993</v>
      </c>
      <c r="OV46" s="505">
        <f>IFERROR(INDEX(Sheep!$R$314:$R$321,OV45,1),0)</f>
        <v>45993</v>
      </c>
      <c r="OW46" s="505">
        <f>IFERROR(INDEX(Sheep!$R$314:$R$321,OW45,1),0)</f>
        <v>45993</v>
      </c>
      <c r="OX46" s="505">
        <f>IFERROR(INDEX(Sheep!$R$314:$R$321,OX45,1),0)</f>
        <v>45993</v>
      </c>
      <c r="OY46" s="505">
        <f>IFERROR(INDEX(Sheep!$R$314:$R$321,OY45,1),0)</f>
        <v>45993</v>
      </c>
      <c r="OZ46" s="505">
        <f>IFERROR(INDEX(Sheep!$R$314:$R$321,OZ45,1),0)</f>
        <v>45993</v>
      </c>
      <c r="PA46" s="505">
        <f>IFERROR(INDEX(Sheep!$R$314:$R$321,PA45,1),0)</f>
        <v>45993</v>
      </c>
      <c r="PB46" s="505">
        <f>IFERROR(INDEX(Sheep!$R$314:$R$321,PB45,1),0)</f>
        <v>45993</v>
      </c>
      <c r="PC46" s="505">
        <f>IFERROR(INDEX(Sheep!$R$314:$R$321,PC45,1),0)</f>
        <v>45993</v>
      </c>
      <c r="PD46" s="505">
        <f>IFERROR(INDEX(Sheep!$R$314:$R$321,PD45,1),0)</f>
        <v>45993</v>
      </c>
      <c r="PE46" s="505">
        <f>IFERROR(INDEX(Sheep!$R$314:$R$321,PE45,1),0)</f>
        <v>45993</v>
      </c>
      <c r="PF46" s="505">
        <f>IFERROR(INDEX(Sheep!$R$314:$R$321,PF45,1),0)</f>
        <v>46358</v>
      </c>
      <c r="PG46" s="505">
        <f>IFERROR(INDEX(Sheep!$R$314:$R$321,PG45,1),0)</f>
        <v>46358</v>
      </c>
      <c r="PH46" s="505">
        <f>IFERROR(INDEX(Sheep!$R$314:$R$321,PH45,1),0)</f>
        <v>46358</v>
      </c>
      <c r="PI46" s="505">
        <f>IFERROR(INDEX(Sheep!$R$314:$R$321,PI45,1),0)</f>
        <v>46358</v>
      </c>
      <c r="PJ46" s="505">
        <f>IFERROR(INDEX(Sheep!$R$314:$R$321,PJ45,1),0)</f>
        <v>46358</v>
      </c>
      <c r="PK46" s="505">
        <f>IFERROR(INDEX(Sheep!$R$314:$R$321,PK45,1),0)</f>
        <v>46358</v>
      </c>
      <c r="PL46" s="505">
        <f>IFERROR(INDEX(Sheep!$R$314:$R$321,PL45,1),0)</f>
        <v>46358</v>
      </c>
      <c r="PM46" s="505">
        <f>IFERROR(INDEX(Sheep!$R$314:$R$321,PM45,1),0)</f>
        <v>46358</v>
      </c>
      <c r="PN46" s="505">
        <f>IFERROR(INDEX(Sheep!$R$314:$R$321,PN45,1),0)</f>
        <v>46358</v>
      </c>
      <c r="PO46" s="505">
        <f>IFERROR(INDEX(Sheep!$R$314:$R$321,PO45,1),0)</f>
        <v>46358</v>
      </c>
      <c r="PP46" s="505">
        <f>IFERROR(INDEX(Sheep!$R$314:$R$321,PP45,1),0)</f>
        <v>46358</v>
      </c>
      <c r="PQ46" s="505">
        <f>IFERROR(INDEX(Sheep!$R$314:$R$321,PQ45,1),0)</f>
        <v>46358</v>
      </c>
      <c r="PR46" s="505">
        <f>IFERROR(INDEX(Sheep!$R$314:$R$321,PR45,1),0)</f>
        <v>46358</v>
      </c>
      <c r="PS46" s="505">
        <f>IFERROR(INDEX(Sheep!$R$314:$R$321,PS45,1),0)</f>
        <v>46358</v>
      </c>
      <c r="PT46" s="505">
        <f>IFERROR(INDEX(Sheep!$R$314:$R$321,PT45,1),0)</f>
        <v>46358</v>
      </c>
      <c r="PU46" s="505">
        <f>IFERROR(INDEX(Sheep!$R$314:$R$321,PU45,1),0)</f>
        <v>46358</v>
      </c>
      <c r="PV46" s="505">
        <f>IFERROR(INDEX(Sheep!$R$314:$R$321,PV45,1),0)</f>
        <v>46358</v>
      </c>
      <c r="PW46" s="505">
        <f>IFERROR(INDEX(Sheep!$R$314:$R$321,PW45,1),0)</f>
        <v>46358</v>
      </c>
      <c r="PX46" s="505">
        <f>IFERROR(INDEX(Sheep!$R$314:$R$321,PX45,1),0)</f>
        <v>46358</v>
      </c>
      <c r="PY46" s="505">
        <f>IFERROR(INDEX(Sheep!$R$314:$R$321,PY45,1),0)</f>
        <v>46358</v>
      </c>
      <c r="PZ46" s="505">
        <f>IFERROR(INDEX(Sheep!$R$314:$R$321,PZ45,1),0)</f>
        <v>46358</v>
      </c>
      <c r="QA46" s="505">
        <f>IFERROR(INDEX(Sheep!$R$314:$R$321,QA45,1),0)</f>
        <v>46358</v>
      </c>
      <c r="QB46" s="505">
        <f>IFERROR(INDEX(Sheep!$R$314:$R$321,QB45,1),0)</f>
        <v>46358</v>
      </c>
      <c r="QC46" s="505">
        <f>IFERROR(INDEX(Sheep!$R$314:$R$321,QC45,1),0)</f>
        <v>46358</v>
      </c>
      <c r="QD46" s="505">
        <f>IFERROR(INDEX(Sheep!$R$314:$R$321,QD45,1),0)</f>
        <v>46358</v>
      </c>
      <c r="QE46" s="505">
        <f>IFERROR(INDEX(Sheep!$R$314:$R$321,QE45,1),0)</f>
        <v>46358</v>
      </c>
      <c r="QF46" s="505">
        <f>IFERROR(INDEX(Sheep!$R$314:$R$321,QF45,1),0)</f>
        <v>46358</v>
      </c>
      <c r="QG46" s="505">
        <f>IFERROR(INDEX(Sheep!$R$314:$R$321,QG45,1),0)</f>
        <v>46358</v>
      </c>
      <c r="QH46" s="505">
        <f>IFERROR(INDEX(Sheep!$R$314:$R$321,QH45,1),0)</f>
        <v>46358</v>
      </c>
      <c r="QI46" s="505">
        <f>IFERROR(INDEX(Sheep!$R$314:$R$321,QI45,1),0)</f>
        <v>46358</v>
      </c>
      <c r="QJ46" s="505">
        <f>IFERROR(INDEX(Sheep!$R$314:$R$321,QJ45,1),0)</f>
        <v>46358</v>
      </c>
      <c r="QK46" s="505">
        <f>IFERROR(INDEX(Sheep!$R$314:$R$321,QK45,1),0)</f>
        <v>46358</v>
      </c>
      <c r="QL46" s="505">
        <f>IFERROR(INDEX(Sheep!$R$314:$R$321,QL45,1),0)</f>
        <v>46358</v>
      </c>
      <c r="QM46" s="505">
        <f>IFERROR(INDEX(Sheep!$R$314:$R$321,QM45,1),0)</f>
        <v>46358</v>
      </c>
      <c r="QN46" s="505">
        <f>IFERROR(INDEX(Sheep!$R$314:$R$321,QN45,1),0)</f>
        <v>46358</v>
      </c>
      <c r="QO46" s="505">
        <f>IFERROR(INDEX(Sheep!$R$314:$R$321,QO45,1),0)</f>
        <v>46358</v>
      </c>
      <c r="QP46" s="505">
        <f>IFERROR(INDEX(Sheep!$R$314:$R$321,QP45,1),0)</f>
        <v>46358</v>
      </c>
      <c r="QQ46" s="505">
        <f>IFERROR(INDEX(Sheep!$R$314:$R$321,QQ45,1),0)</f>
        <v>46358</v>
      </c>
      <c r="QR46" s="505">
        <f>IFERROR(INDEX(Sheep!$R$314:$R$321,QR45,1),0)</f>
        <v>46358</v>
      </c>
      <c r="QS46" s="505">
        <f>IFERROR(INDEX(Sheep!$R$314:$R$321,QS45,1),0)</f>
        <v>46358</v>
      </c>
      <c r="QT46" s="505">
        <f>IFERROR(INDEX(Sheep!$R$314:$R$321,QT45,1),0)</f>
        <v>46358</v>
      </c>
      <c r="QU46" s="505">
        <f>IFERROR(INDEX(Sheep!$R$314:$R$321,QU45,1),0)</f>
        <v>46358</v>
      </c>
      <c r="QV46" s="505">
        <f>IFERROR(INDEX(Sheep!$R$314:$R$321,QV45,1),0)</f>
        <v>46358</v>
      </c>
      <c r="QW46" s="505">
        <f>IFERROR(INDEX(Sheep!$R$314:$R$321,QW45,1),0)</f>
        <v>46358</v>
      </c>
      <c r="QX46" s="505">
        <f>IFERROR(INDEX(Sheep!$R$314:$R$321,QX45,1),0)</f>
        <v>46358</v>
      </c>
      <c r="QY46" s="505">
        <f>IFERROR(INDEX(Sheep!$R$314:$R$321,QY45,1),0)</f>
        <v>46358</v>
      </c>
      <c r="QZ46" s="505">
        <f>IFERROR(INDEX(Sheep!$R$314:$R$321,QZ45,1),0)</f>
        <v>46358</v>
      </c>
      <c r="RA46" s="505">
        <f>IFERROR(INDEX(Sheep!$R$314:$R$321,RA45,1),0)</f>
        <v>46358</v>
      </c>
      <c r="RB46" s="505">
        <f>IFERROR(INDEX(Sheep!$R$314:$R$321,RB45,1),0)</f>
        <v>46358</v>
      </c>
      <c r="RC46" s="505">
        <f>IFERROR(INDEX(Sheep!$R$314:$R$321,RC45,1),0)</f>
        <v>46358</v>
      </c>
      <c r="RD46" s="505">
        <f>IFERROR(INDEX(Sheep!$R$314:$R$321,RD45,1),0)</f>
        <v>46358</v>
      </c>
      <c r="RE46" s="505">
        <f>IFERROR(INDEX(Sheep!$R$314:$R$321,RE45,1),0)</f>
        <v>46358</v>
      </c>
      <c r="RF46" s="505">
        <f>IFERROR(INDEX(Sheep!$R$314:$R$321,RF45,1),0)</f>
        <v>46358</v>
      </c>
      <c r="RG46" s="505">
        <f>IFERROR(INDEX(Sheep!$R$314:$R$321,RG45,1),0)</f>
        <v>46358</v>
      </c>
      <c r="RH46" s="505">
        <f>IFERROR(INDEX(Sheep!$R$314:$R$321,RH45,1),0)</f>
        <v>46358</v>
      </c>
      <c r="RI46" s="505">
        <f>IFERROR(INDEX(Sheep!$R$314:$R$321,RI45,1),0)</f>
        <v>46358</v>
      </c>
      <c r="RJ46" s="505">
        <f>IFERROR(INDEX(Sheep!$R$314:$R$321,RJ45,1),0)</f>
        <v>46358</v>
      </c>
      <c r="RK46" s="505">
        <f>IFERROR(INDEX(Sheep!$R$314:$R$321,RK45,1),0)</f>
        <v>46358</v>
      </c>
      <c r="RL46" s="505">
        <f>IFERROR(INDEX(Sheep!$R$314:$R$321,RL45,1),0)</f>
        <v>46358</v>
      </c>
      <c r="RM46" s="505">
        <f>IFERROR(INDEX(Sheep!$R$314:$R$321,RM45,1),0)</f>
        <v>46358</v>
      </c>
      <c r="RN46" s="505">
        <f>IFERROR(INDEX(Sheep!$R$314:$R$321,RN45,1),0)</f>
        <v>46358</v>
      </c>
      <c r="RO46" s="505">
        <f>IFERROR(INDEX(Sheep!$R$314:$R$321,RO45,1),0)</f>
        <v>46358</v>
      </c>
      <c r="RP46" s="505">
        <f>IFERROR(INDEX(Sheep!$R$314:$R$321,RP45,1),0)</f>
        <v>46358</v>
      </c>
      <c r="RQ46" s="505">
        <f>IFERROR(INDEX(Sheep!$R$314:$R$321,RQ45,1),0)</f>
        <v>46358</v>
      </c>
      <c r="RR46" s="505">
        <f>IFERROR(INDEX(Sheep!$R$314:$R$321,RR45,1),0)</f>
        <v>46358</v>
      </c>
      <c r="RS46" s="505">
        <f>IFERROR(INDEX(Sheep!$R$314:$R$321,RS45,1),0)</f>
        <v>46358</v>
      </c>
      <c r="RT46" s="505">
        <f>IFERROR(INDEX(Sheep!$R$314:$R$321,RT45,1),0)</f>
        <v>46358</v>
      </c>
      <c r="RU46" s="505">
        <f>IFERROR(INDEX(Sheep!$R$314:$R$321,RU45,1),0)</f>
        <v>46358</v>
      </c>
      <c r="RV46" s="505">
        <f>IFERROR(INDEX(Sheep!$R$314:$R$321,RV45,1),0)</f>
        <v>46358</v>
      </c>
      <c r="RW46" s="505">
        <f>IFERROR(INDEX(Sheep!$R$314:$R$321,RW45,1),0)</f>
        <v>46358</v>
      </c>
      <c r="RX46" s="505">
        <f>IFERROR(INDEX(Sheep!$R$314:$R$321,RX45,1),0)</f>
        <v>46358</v>
      </c>
      <c r="RY46" s="505">
        <f>IFERROR(INDEX(Sheep!$R$314:$R$321,RY45,1),0)</f>
        <v>46358</v>
      </c>
      <c r="RZ46" s="505">
        <f>IFERROR(INDEX(Sheep!$R$314:$R$321,RZ45,1),0)</f>
        <v>46358</v>
      </c>
      <c r="SA46" s="505">
        <f>IFERROR(INDEX(Sheep!$R$314:$R$321,SA45,1),0)</f>
        <v>46358</v>
      </c>
      <c r="SB46" s="505">
        <f>IFERROR(INDEX(Sheep!$R$314:$R$321,SB45,1),0)</f>
        <v>46358</v>
      </c>
      <c r="SC46" s="505">
        <f>IFERROR(INDEX(Sheep!$R$314:$R$321,SC45,1),0)</f>
        <v>46358</v>
      </c>
      <c r="SD46" s="505">
        <f>IFERROR(INDEX(Sheep!$R$314:$R$321,SD45,1),0)</f>
        <v>46358</v>
      </c>
      <c r="SE46" s="505">
        <f>IFERROR(INDEX(Sheep!$R$314:$R$321,SE45,1),0)</f>
        <v>46358</v>
      </c>
      <c r="SF46" s="505">
        <f>IFERROR(INDEX(Sheep!$R$314:$R$321,SF45,1),0)</f>
        <v>46358</v>
      </c>
      <c r="SG46" s="505">
        <f>IFERROR(INDEX(Sheep!$R$314:$R$321,SG45,1),0)</f>
        <v>46358</v>
      </c>
      <c r="SH46" s="505">
        <f>IFERROR(INDEX(Sheep!$R$314:$R$321,SH45,1),0)</f>
        <v>46358</v>
      </c>
      <c r="SI46" s="505">
        <f>IFERROR(INDEX(Sheep!$R$314:$R$321,SI45,1),0)</f>
        <v>0</v>
      </c>
      <c r="SJ46" s="260"/>
      <c r="SK46" s="262"/>
      <c r="SL46" s="250"/>
      <c r="SM46" s="250"/>
      <c r="SN46" s="250"/>
    </row>
    <row r="47" spans="1:508" outlineLevel="2" x14ac:dyDescent="0.35">
      <c r="A47" s="250"/>
      <c r="B47" s="259"/>
      <c r="C47" s="447">
        <f>INT($C$40)+2</f>
        <v>3</v>
      </c>
      <c r="D47" s="260"/>
      <c r="E47" s="332"/>
      <c r="F47" s="332"/>
      <c r="G47" s="260"/>
      <c r="H47" s="274"/>
      <c r="I47" s="274" t="s">
        <v>714</v>
      </c>
      <c r="J47" s="274" t="str">
        <f>Sheep!$H251</f>
        <v>Aut</v>
      </c>
      <c r="K47" s="274"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4"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4"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4"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4"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4"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4"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4"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4"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4"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4"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4"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4"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4"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4"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4"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4"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4"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4"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4"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4"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4"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4"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4"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4"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4"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4"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4"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4"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4"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4"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4"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4"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4"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4"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4"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4"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4"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4"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4"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4"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4"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4"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4"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4"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4"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4"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4"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4"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4"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4"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4"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4"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4"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4"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4"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4"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4"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4"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4"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4"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4"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4"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4"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4"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4"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4"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4"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4"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4"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4"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4"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4"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4"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4"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4"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4"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4"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4"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4"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4"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4"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4"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4"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4"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4"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4"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4"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4"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4"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4"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4"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4"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4"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4"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4"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4"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4"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4"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4"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4"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4"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4"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4"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4"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4"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4"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4"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4"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4"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4"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4"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4"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4"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4"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4"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4"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4"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4"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4"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4"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4"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4"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4"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4"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4"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4"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4"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4"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4"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4"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4"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4"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4"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4"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4"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4"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4"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4"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4"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4"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4"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4"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4"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4"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4"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4"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4"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4"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4"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4"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4"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4"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4"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4"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4"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4"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4"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4"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4"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4"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4"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4"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4"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4"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4"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4"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4"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4"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4"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4"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4"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4"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4"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4"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4"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4"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4"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4"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4"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4"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4"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4"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4"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4"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4"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4"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4"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4"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4"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4"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4"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4"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4"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4"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4"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4"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4"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4"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4"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4"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4"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4"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4"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4"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4"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4"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4"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4"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4"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4"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4"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4"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4"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4"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4"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4"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4"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4"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4"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4"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4"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4"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4"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4"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4"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4"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4"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4"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4"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4"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4"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4"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4"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4"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4"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4"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4"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4"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4"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4"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4"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4"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4"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4"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4"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4"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4"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4"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4"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4"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4"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4"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4"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4"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4"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4"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4"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4"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4"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4"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4"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4"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4"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4"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4"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4"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4"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4"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4"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4"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4"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4"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4"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4"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4"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4"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4"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4"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4"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4"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4"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4"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4"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4"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4"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4"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4"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4"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4"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4"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4"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4"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4"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4"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4"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4"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4"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4"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4"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4"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4"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4"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4"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4"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4"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4"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4"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4"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4"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4"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4"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4"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4"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4"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4"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4"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4"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4"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4"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4"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4"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4"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4"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4"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4"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4"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4"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4"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4"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4"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4"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4"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4"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4"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4"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4"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4"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4"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4"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4"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4"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4"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4"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4"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4"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4"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4"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4"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4"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4"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4"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4"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4"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4"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4"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4"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4"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4"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4"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4"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4"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4"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4"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4"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4"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4"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4"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4"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4"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4"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4"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4"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4"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4"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4"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4"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4"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4"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4"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4"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4"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4"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4"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4"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4"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4"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4"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4"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4"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4"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4"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4"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4"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4"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4"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4"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4"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4"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4"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4"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4"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4"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4"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4"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4"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4"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4"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4"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4"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4"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4"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4"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4"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4"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4"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4"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4"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4"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4"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4"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4"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4"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4"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4"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4"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4"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4"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4"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4"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4"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4"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4"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4"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4"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4"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4"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4"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4"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4"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4"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4"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4"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4"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4"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4"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4"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4"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4"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4"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4"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4"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4"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4"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4"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4"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4"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4"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4"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4"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4"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4"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4"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4"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4"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4"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4"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4"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4"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4"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4"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4"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4"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4"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4"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4"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4"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4"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4"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4"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4"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4"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4"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4"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4"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4"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4"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4"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4"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4"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4"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4"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4"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712</v>
      </c>
      <c r="K48" s="461">
        <f>IFERROR(MATCH(L$44,Sheep!$R$322:$R$329,1),0)</f>
        <v>0</v>
      </c>
      <c r="L48" s="461">
        <f>IFERROR(MATCH(M$44,Sheep!$R$322:$R$329,1),0)</f>
        <v>0</v>
      </c>
      <c r="M48" s="461">
        <f>IFERROR(MATCH(N$44,Sheep!$R$322:$R$329,1),0)</f>
        <v>0</v>
      </c>
      <c r="N48" s="461">
        <f>IFERROR(MATCH(O$44,Sheep!$R$322:$R$329,1),0)</f>
        <v>0</v>
      </c>
      <c r="O48" s="461">
        <f>IFERROR(MATCH(P$44,Sheep!$R$322:$R$329,1),0)</f>
        <v>0</v>
      </c>
      <c r="P48" s="461">
        <f>IFERROR(MATCH(Q$44,Sheep!$R$322:$R$329,1),0)</f>
        <v>0</v>
      </c>
      <c r="Q48" s="461">
        <f>IFERROR(MATCH(R$44,Sheep!$R$322:$R$329,1),0)</f>
        <v>0</v>
      </c>
      <c r="R48" s="461">
        <f>IFERROR(MATCH(S$44,Sheep!$R$322:$R$329,1),0)</f>
        <v>0</v>
      </c>
      <c r="S48" s="461">
        <f>IFERROR(MATCH(T$44,Sheep!$R$322:$R$329,1),0)</f>
        <v>0</v>
      </c>
      <c r="T48" s="461">
        <f>IFERROR(MATCH(U$44,Sheep!$R$322:$R$329,1),0)</f>
        <v>0</v>
      </c>
      <c r="U48" s="461">
        <f>IFERROR(MATCH(V$44,Sheep!$R$322:$R$329,1),0)</f>
        <v>0</v>
      </c>
      <c r="V48" s="461">
        <f>IFERROR(MATCH(W$44,Sheep!$R$322:$R$329,1),0)</f>
        <v>0</v>
      </c>
      <c r="W48" s="461">
        <f>IFERROR(MATCH(X$44,Sheep!$R$322:$R$329,1),0)</f>
        <v>0</v>
      </c>
      <c r="X48" s="461">
        <f>IFERROR(MATCH(Y$44,Sheep!$R$322:$R$329,1),0)</f>
        <v>0</v>
      </c>
      <c r="Y48" s="461">
        <f>IFERROR(MATCH(Z$44,Sheep!$R$322:$R$329,1),0)</f>
        <v>0</v>
      </c>
      <c r="Z48" s="461">
        <f>IFERROR(MATCH(AA$44,Sheep!$R$322:$R$329,1),0)</f>
        <v>0</v>
      </c>
      <c r="AA48" s="461">
        <f>IFERROR(MATCH(AB$44,Sheep!$R$322:$R$329,1),0)</f>
        <v>0</v>
      </c>
      <c r="AB48" s="461">
        <f>IFERROR(MATCH(AC$44,Sheep!$R$322:$R$329,1),0)</f>
        <v>0</v>
      </c>
      <c r="AC48" s="461">
        <f>IFERROR(MATCH(AD$44,Sheep!$R$322:$R$329,1),0)</f>
        <v>0</v>
      </c>
      <c r="AD48" s="461">
        <f>IFERROR(MATCH(AE$44,Sheep!$R$322:$R$329,1),0)</f>
        <v>0</v>
      </c>
      <c r="AE48" s="461">
        <f>IFERROR(MATCH(AF$44,Sheep!$R$322:$R$329,1),0)</f>
        <v>0</v>
      </c>
      <c r="AF48" s="461">
        <f>IFERROR(MATCH(AG$44,Sheep!$R$322:$R$329,1),0)</f>
        <v>0</v>
      </c>
      <c r="AG48" s="461">
        <f>IFERROR(MATCH(AH$44,Sheep!$R$322:$R$329,1),0)</f>
        <v>0</v>
      </c>
      <c r="AH48" s="461">
        <f>IFERROR(MATCH(AI$44,Sheep!$R$322:$R$329,1),0)</f>
        <v>0</v>
      </c>
      <c r="AI48" s="461">
        <f>IFERROR(MATCH(AJ$44,Sheep!$R$322:$R$329,1),0)</f>
        <v>0</v>
      </c>
      <c r="AJ48" s="461">
        <f>IFERROR(MATCH(AK$44,Sheep!$R$322:$R$329,1),0)</f>
        <v>0</v>
      </c>
      <c r="AK48" s="461">
        <f>IFERROR(MATCH(AL$44,Sheep!$R$322:$R$329,1),0)</f>
        <v>0</v>
      </c>
      <c r="AL48" s="461">
        <f>IFERROR(MATCH(AM$44,Sheep!$R$322:$R$329,1),0)</f>
        <v>0</v>
      </c>
      <c r="AM48" s="461">
        <f>IFERROR(MATCH(AN$44,Sheep!$R$322:$R$329,1),0)</f>
        <v>0</v>
      </c>
      <c r="AN48" s="461">
        <f>IFERROR(MATCH(AO$44,Sheep!$R$322:$R$329,1),0)</f>
        <v>0</v>
      </c>
      <c r="AO48" s="461">
        <f>IFERROR(MATCH(AP$44,Sheep!$R$322:$R$329,1),0)</f>
        <v>0</v>
      </c>
      <c r="AP48" s="461">
        <f>IFERROR(MATCH(AQ$44,Sheep!$R$322:$R$329,1),0)</f>
        <v>0</v>
      </c>
      <c r="AQ48" s="461">
        <f>IFERROR(MATCH(AR$44,Sheep!$R$322:$R$329,1),0)</f>
        <v>0</v>
      </c>
      <c r="AR48" s="461">
        <f>IFERROR(MATCH(AS$44,Sheep!$R$322:$R$329,1),0)</f>
        <v>0</v>
      </c>
      <c r="AS48" s="461">
        <f>IFERROR(MATCH(AT$44,Sheep!$R$322:$R$329,1),0)</f>
        <v>0</v>
      </c>
      <c r="AT48" s="461">
        <f>IFERROR(MATCH(AU$44,Sheep!$R$322:$R$329,1),0)</f>
        <v>0</v>
      </c>
      <c r="AU48" s="461">
        <f>IFERROR(MATCH(AV$44,Sheep!$R$322:$R$329,1),0)</f>
        <v>0</v>
      </c>
      <c r="AV48" s="461">
        <f>IFERROR(MATCH(AW$44,Sheep!$R$322:$R$329,1),0)</f>
        <v>0</v>
      </c>
      <c r="AW48" s="461">
        <f>IFERROR(MATCH(AX$44,Sheep!$R$322:$R$329,1),0)</f>
        <v>0</v>
      </c>
      <c r="AX48" s="461">
        <f>IFERROR(MATCH(AY$44,Sheep!$R$322:$R$329,1),0)</f>
        <v>0</v>
      </c>
      <c r="AY48" s="461">
        <f>IFERROR(MATCH(AZ$44,Sheep!$R$322:$R$329,1),0)</f>
        <v>0</v>
      </c>
      <c r="AZ48" s="461">
        <f>IFERROR(MATCH(BA$44,Sheep!$R$322:$R$329,1),0)</f>
        <v>0</v>
      </c>
      <c r="BA48" s="461">
        <f>IFERROR(MATCH(BB$44,Sheep!$R$322:$R$329,1),0)</f>
        <v>0</v>
      </c>
      <c r="BB48" s="461">
        <f>IFERROR(MATCH(BC$44,Sheep!$R$322:$R$329,1),0)</f>
        <v>0</v>
      </c>
      <c r="BC48" s="461">
        <f>IFERROR(MATCH(BD$44,Sheep!$R$322:$R$329,1),0)</f>
        <v>0</v>
      </c>
      <c r="BD48" s="461">
        <f>IFERROR(MATCH(BE$44,Sheep!$R$322:$R$329,1),0)</f>
        <v>0</v>
      </c>
      <c r="BE48" s="461">
        <f>IFERROR(MATCH(BF$44,Sheep!$R$322:$R$329,1),0)</f>
        <v>0</v>
      </c>
      <c r="BF48" s="461">
        <f>IFERROR(MATCH(BG$44,Sheep!$R$322:$R$329,1),0)</f>
        <v>0</v>
      </c>
      <c r="BG48" s="461">
        <f>IFERROR(MATCH(BH$44,Sheep!$R$322:$R$329,1),0)</f>
        <v>0</v>
      </c>
      <c r="BH48" s="461">
        <f>IFERROR(MATCH(BI$44,Sheep!$R$322:$R$329,1),0)</f>
        <v>0</v>
      </c>
      <c r="BI48" s="461">
        <f>IFERROR(MATCH(BJ$44,Sheep!$R$322:$R$329,1),0)</f>
        <v>0</v>
      </c>
      <c r="BJ48" s="461">
        <f>IFERROR(MATCH(BK$44,Sheep!$R$322:$R$329,1),0)</f>
        <v>0</v>
      </c>
      <c r="BK48" s="461">
        <f>IFERROR(MATCH(BL$44,Sheep!$R$322:$R$329,1),0)</f>
        <v>0</v>
      </c>
      <c r="BL48" s="461">
        <f>IFERROR(MATCH(BM$44,Sheep!$R$322:$R$329,1),0)</f>
        <v>0</v>
      </c>
      <c r="BM48" s="461">
        <f>IFERROR(MATCH(BN$44,Sheep!$R$322:$R$329,1),0)</f>
        <v>0</v>
      </c>
      <c r="BN48" s="461">
        <f>IFERROR(MATCH(BO$44,Sheep!$R$322:$R$329,1),0)</f>
        <v>1</v>
      </c>
      <c r="BO48" s="461">
        <f>IFERROR(MATCH(BP$44,Sheep!$R$322:$R$329,1),0)</f>
        <v>1</v>
      </c>
      <c r="BP48" s="461">
        <f>IFERROR(MATCH(BQ$44,Sheep!$R$322:$R$329,1),0)</f>
        <v>1</v>
      </c>
      <c r="BQ48" s="461">
        <f>IFERROR(MATCH(BR$44,Sheep!$R$322:$R$329,1),0)</f>
        <v>1</v>
      </c>
      <c r="BR48" s="461">
        <f>IFERROR(MATCH(BS$44,Sheep!$R$322:$R$329,1),0)</f>
        <v>1</v>
      </c>
      <c r="BS48" s="461">
        <f>IFERROR(MATCH(BT$44,Sheep!$R$322:$R$329,1),0)</f>
        <v>1</v>
      </c>
      <c r="BT48" s="461">
        <f>IFERROR(MATCH(BU$44,Sheep!$R$322:$R$329,1),0)</f>
        <v>1</v>
      </c>
      <c r="BU48" s="461">
        <f>IFERROR(MATCH(BV$44,Sheep!$R$322:$R$329,1),0)</f>
        <v>1</v>
      </c>
      <c r="BV48" s="461">
        <f>IFERROR(MATCH(BW$44,Sheep!$R$322:$R$329,1),0)</f>
        <v>1</v>
      </c>
      <c r="BW48" s="461">
        <f>IFERROR(MATCH(BX$44,Sheep!$R$322:$R$329,1),0)</f>
        <v>1</v>
      </c>
      <c r="BX48" s="461">
        <f>IFERROR(MATCH(BY$44,Sheep!$R$322:$R$329,1),0)</f>
        <v>1</v>
      </c>
      <c r="BY48" s="461">
        <f>IFERROR(MATCH(BZ$44,Sheep!$R$322:$R$329,1),0)</f>
        <v>1</v>
      </c>
      <c r="BZ48" s="461">
        <f>IFERROR(MATCH(CA$44,Sheep!$R$322:$R$329,1),0)</f>
        <v>1</v>
      </c>
      <c r="CA48" s="461">
        <f>IFERROR(MATCH(CB$44,Sheep!$R$322:$R$329,1),0)</f>
        <v>1</v>
      </c>
      <c r="CB48" s="461">
        <f>IFERROR(MATCH(CC$44,Sheep!$R$322:$R$329,1),0)</f>
        <v>1</v>
      </c>
      <c r="CC48" s="461">
        <f>IFERROR(MATCH(CD$44,Sheep!$R$322:$R$329,1),0)</f>
        <v>1</v>
      </c>
      <c r="CD48" s="461">
        <f>IFERROR(MATCH(CE$44,Sheep!$R$322:$R$329,1),0)</f>
        <v>1</v>
      </c>
      <c r="CE48" s="461">
        <f>IFERROR(MATCH(CF$44,Sheep!$R$322:$R$329,1),0)</f>
        <v>1</v>
      </c>
      <c r="CF48" s="461">
        <f>IFERROR(MATCH(CG$44,Sheep!$R$322:$R$329,1),0)</f>
        <v>1</v>
      </c>
      <c r="CG48" s="461">
        <f>IFERROR(MATCH(CH$44,Sheep!$R$322:$R$329,1),0)</f>
        <v>1</v>
      </c>
      <c r="CH48" s="461">
        <f>IFERROR(MATCH(CI$44,Sheep!$R$322:$R$329,1),0)</f>
        <v>1</v>
      </c>
      <c r="CI48" s="461">
        <f>IFERROR(MATCH(CJ$44,Sheep!$R$322:$R$329,1),0)</f>
        <v>1</v>
      </c>
      <c r="CJ48" s="461">
        <f>IFERROR(MATCH(CK$44,Sheep!$R$322:$R$329,1),0)</f>
        <v>1</v>
      </c>
      <c r="CK48" s="461">
        <f>IFERROR(MATCH(CL$44,Sheep!$R$322:$R$329,1),0)</f>
        <v>1</v>
      </c>
      <c r="CL48" s="461">
        <f>IFERROR(MATCH(CM$44,Sheep!$R$322:$R$329,1),0)</f>
        <v>1</v>
      </c>
      <c r="CM48" s="461">
        <f>IFERROR(MATCH(CN$44,Sheep!$R$322:$R$329,1),0)</f>
        <v>1</v>
      </c>
      <c r="CN48" s="461">
        <f>IFERROR(MATCH(CO$44,Sheep!$R$322:$R$329,1),0)</f>
        <v>1</v>
      </c>
      <c r="CO48" s="461">
        <f>IFERROR(MATCH(CP$44,Sheep!$R$322:$R$329,1),0)</f>
        <v>1</v>
      </c>
      <c r="CP48" s="461">
        <f>IFERROR(MATCH(CQ$44,Sheep!$R$322:$R$329,1),0)</f>
        <v>1</v>
      </c>
      <c r="CQ48" s="461">
        <f>IFERROR(MATCH(CR$44,Sheep!$R$322:$R$329,1),0)</f>
        <v>1</v>
      </c>
      <c r="CR48" s="461">
        <f>IFERROR(MATCH(CS$44,Sheep!$R$322:$R$329,1),0)</f>
        <v>1</v>
      </c>
      <c r="CS48" s="461">
        <f>IFERROR(MATCH(CT$44,Sheep!$R$322:$R$329,1),0)</f>
        <v>1</v>
      </c>
      <c r="CT48" s="461">
        <f>IFERROR(MATCH(CU$44,Sheep!$R$322:$R$329,1),0)</f>
        <v>1</v>
      </c>
      <c r="CU48" s="461">
        <f>IFERROR(MATCH(CV$44,Sheep!$R$322:$R$329,1),0)</f>
        <v>1</v>
      </c>
      <c r="CV48" s="461">
        <f>IFERROR(MATCH(CW$44,Sheep!$R$322:$R$329,1),0)</f>
        <v>1</v>
      </c>
      <c r="CW48" s="461">
        <f>IFERROR(MATCH(CX$44,Sheep!$R$322:$R$329,1),0)</f>
        <v>1</v>
      </c>
      <c r="CX48" s="461">
        <f>IFERROR(MATCH(CY$44,Sheep!$R$322:$R$329,1),0)</f>
        <v>1</v>
      </c>
      <c r="CY48" s="461">
        <f>IFERROR(MATCH(CZ$44,Sheep!$R$322:$R$329,1),0)</f>
        <v>1</v>
      </c>
      <c r="CZ48" s="461">
        <f>IFERROR(MATCH(DA$44,Sheep!$R$322:$R$329,1),0)</f>
        <v>1</v>
      </c>
      <c r="DA48" s="461">
        <f>IFERROR(MATCH(DB$44,Sheep!$R$322:$R$329,1),0)</f>
        <v>1</v>
      </c>
      <c r="DB48" s="461">
        <f>IFERROR(MATCH(DC$44,Sheep!$R$322:$R$329,1),0)</f>
        <v>1</v>
      </c>
      <c r="DC48" s="461">
        <f>IFERROR(MATCH(DD$44,Sheep!$R$322:$R$329,1),0)</f>
        <v>1</v>
      </c>
      <c r="DD48" s="461">
        <f>IFERROR(MATCH(DE$44,Sheep!$R$322:$R$329,1),0)</f>
        <v>1</v>
      </c>
      <c r="DE48" s="461">
        <f>IFERROR(MATCH(DF$44,Sheep!$R$322:$R$329,1),0)</f>
        <v>1</v>
      </c>
      <c r="DF48" s="461">
        <f>IFERROR(MATCH(DG$44,Sheep!$R$322:$R$329,1),0)</f>
        <v>1</v>
      </c>
      <c r="DG48" s="461">
        <f>IFERROR(MATCH(DH$44,Sheep!$R$322:$R$329,1),0)</f>
        <v>1</v>
      </c>
      <c r="DH48" s="461">
        <f>IFERROR(MATCH(DI$44,Sheep!$R$322:$R$329,1),0)</f>
        <v>1</v>
      </c>
      <c r="DI48" s="461">
        <f>IFERROR(MATCH(DJ$44,Sheep!$R$322:$R$329,1),0)</f>
        <v>1</v>
      </c>
      <c r="DJ48" s="461">
        <f>IFERROR(MATCH(DK$44,Sheep!$R$322:$R$329,1),0)</f>
        <v>1</v>
      </c>
      <c r="DK48" s="461">
        <f>IFERROR(MATCH(DL$44,Sheep!$R$322:$R$329,1),0)</f>
        <v>1</v>
      </c>
      <c r="DL48" s="461">
        <f>IFERROR(MATCH(DM$44,Sheep!$R$322:$R$329,1),0)</f>
        <v>1</v>
      </c>
      <c r="DM48" s="461">
        <f>IFERROR(MATCH(DN$44,Sheep!$R$322:$R$329,1),0)</f>
        <v>1</v>
      </c>
      <c r="DN48" s="461">
        <f>IFERROR(MATCH(DO$44,Sheep!$R$322:$R$329,1),0)</f>
        <v>2</v>
      </c>
      <c r="DO48" s="461">
        <f>IFERROR(MATCH(DP$44,Sheep!$R$322:$R$329,1),0)</f>
        <v>2</v>
      </c>
      <c r="DP48" s="461">
        <f>IFERROR(MATCH(DQ$44,Sheep!$R$322:$R$329,1),0)</f>
        <v>2</v>
      </c>
      <c r="DQ48" s="461">
        <f>IFERROR(MATCH(DR$44,Sheep!$R$322:$R$329,1),0)</f>
        <v>2</v>
      </c>
      <c r="DR48" s="461">
        <f>IFERROR(MATCH(DS$44,Sheep!$R$322:$R$329,1),0)</f>
        <v>2</v>
      </c>
      <c r="DS48" s="461">
        <f>IFERROR(MATCH(DT$44,Sheep!$R$322:$R$329,1),0)</f>
        <v>2</v>
      </c>
      <c r="DT48" s="461">
        <f>IFERROR(MATCH(DU$44,Sheep!$R$322:$R$329,1),0)</f>
        <v>2</v>
      </c>
      <c r="DU48" s="461">
        <f>IFERROR(MATCH(DV$44,Sheep!$R$322:$R$329,1),0)</f>
        <v>2</v>
      </c>
      <c r="DV48" s="461">
        <f>IFERROR(MATCH(DW$44,Sheep!$R$322:$R$329,1),0)</f>
        <v>2</v>
      </c>
      <c r="DW48" s="461">
        <f>IFERROR(MATCH(DX$44,Sheep!$R$322:$R$329,1),0)</f>
        <v>2</v>
      </c>
      <c r="DX48" s="461">
        <f>IFERROR(MATCH(DY$44,Sheep!$R$322:$R$329,1),0)</f>
        <v>2</v>
      </c>
      <c r="DY48" s="461">
        <f>IFERROR(MATCH(DZ$44,Sheep!$R$322:$R$329,1),0)</f>
        <v>2</v>
      </c>
      <c r="DZ48" s="461">
        <f>IFERROR(MATCH(EA$44,Sheep!$R$322:$R$329,1),0)</f>
        <v>2</v>
      </c>
      <c r="EA48" s="461">
        <f>IFERROR(MATCH(EB$44,Sheep!$R$322:$R$329,1),0)</f>
        <v>2</v>
      </c>
      <c r="EB48" s="461">
        <f>IFERROR(MATCH(EC$44,Sheep!$R$322:$R$329,1),0)</f>
        <v>2</v>
      </c>
      <c r="EC48" s="461">
        <f>IFERROR(MATCH(ED$44,Sheep!$R$322:$R$329,1),0)</f>
        <v>2</v>
      </c>
      <c r="ED48" s="461">
        <f>IFERROR(MATCH(EE$44,Sheep!$R$322:$R$329,1),0)</f>
        <v>2</v>
      </c>
      <c r="EE48" s="461">
        <f>IFERROR(MATCH(EF$44,Sheep!$R$322:$R$329,1),0)</f>
        <v>2</v>
      </c>
      <c r="EF48" s="461">
        <f>IFERROR(MATCH(EG$44,Sheep!$R$322:$R$329,1),0)</f>
        <v>2</v>
      </c>
      <c r="EG48" s="461">
        <f>IFERROR(MATCH(EH$44,Sheep!$R$322:$R$329,1),0)</f>
        <v>2</v>
      </c>
      <c r="EH48" s="461">
        <f>IFERROR(MATCH(EI$44,Sheep!$R$322:$R$329,1),0)</f>
        <v>2</v>
      </c>
      <c r="EI48" s="461">
        <f>IFERROR(MATCH(EJ$44,Sheep!$R$322:$R$329,1),0)</f>
        <v>2</v>
      </c>
      <c r="EJ48" s="461">
        <f>IFERROR(MATCH(EK$44,Sheep!$R$322:$R$329,1),0)</f>
        <v>2</v>
      </c>
      <c r="EK48" s="461">
        <f>IFERROR(MATCH(EL$44,Sheep!$R$322:$R$329,1),0)</f>
        <v>2</v>
      </c>
      <c r="EL48" s="461">
        <f>IFERROR(MATCH(EM$44,Sheep!$R$322:$R$329,1),0)</f>
        <v>2</v>
      </c>
      <c r="EM48" s="461">
        <f>IFERROR(MATCH(EN$44,Sheep!$R$322:$R$329,1),0)</f>
        <v>2</v>
      </c>
      <c r="EN48" s="461">
        <f>IFERROR(MATCH(EO$44,Sheep!$R$322:$R$329,1),0)</f>
        <v>2</v>
      </c>
      <c r="EO48" s="461">
        <f>IFERROR(MATCH(EP$44,Sheep!$R$322:$R$329,1),0)</f>
        <v>2</v>
      </c>
      <c r="EP48" s="461">
        <f>IFERROR(MATCH(EQ$44,Sheep!$R$322:$R$329,1),0)</f>
        <v>2</v>
      </c>
      <c r="EQ48" s="461">
        <f>IFERROR(MATCH(ER$44,Sheep!$R$322:$R$329,1),0)</f>
        <v>2</v>
      </c>
      <c r="ER48" s="461">
        <f>IFERROR(MATCH(ES$44,Sheep!$R$322:$R$329,1),0)</f>
        <v>2</v>
      </c>
      <c r="ES48" s="461">
        <f>IFERROR(MATCH(ET$44,Sheep!$R$322:$R$329,1),0)</f>
        <v>2</v>
      </c>
      <c r="ET48" s="461">
        <f>IFERROR(MATCH(EU$44,Sheep!$R$322:$R$329,1),0)</f>
        <v>2</v>
      </c>
      <c r="EU48" s="461">
        <f>IFERROR(MATCH(EV$44,Sheep!$R$322:$R$329,1),0)</f>
        <v>2</v>
      </c>
      <c r="EV48" s="461">
        <f>IFERROR(MATCH(EW$44,Sheep!$R$322:$R$329,1),0)</f>
        <v>2</v>
      </c>
      <c r="EW48" s="461">
        <f>IFERROR(MATCH(EX$44,Sheep!$R$322:$R$329,1),0)</f>
        <v>2</v>
      </c>
      <c r="EX48" s="461">
        <f>IFERROR(MATCH(EY$44,Sheep!$R$322:$R$329,1),0)</f>
        <v>2</v>
      </c>
      <c r="EY48" s="461">
        <f>IFERROR(MATCH(EZ$44,Sheep!$R$322:$R$329,1),0)</f>
        <v>2</v>
      </c>
      <c r="EZ48" s="461">
        <f>IFERROR(MATCH(FA$44,Sheep!$R$322:$R$329,1),0)</f>
        <v>2</v>
      </c>
      <c r="FA48" s="461">
        <f>IFERROR(MATCH(FB$44,Sheep!$R$322:$R$329,1),0)</f>
        <v>2</v>
      </c>
      <c r="FB48" s="461">
        <f>IFERROR(MATCH(FC$44,Sheep!$R$322:$R$329,1),0)</f>
        <v>2</v>
      </c>
      <c r="FC48" s="461">
        <f>IFERROR(MATCH(FD$44,Sheep!$R$322:$R$329,1),0)</f>
        <v>2</v>
      </c>
      <c r="FD48" s="461">
        <f>IFERROR(MATCH(FE$44,Sheep!$R$322:$R$329,1),0)</f>
        <v>2</v>
      </c>
      <c r="FE48" s="461">
        <f>IFERROR(MATCH(FF$44,Sheep!$R$322:$R$329,1),0)</f>
        <v>2</v>
      </c>
      <c r="FF48" s="461">
        <f>IFERROR(MATCH(FG$44,Sheep!$R$322:$R$329,1),0)</f>
        <v>2</v>
      </c>
      <c r="FG48" s="461">
        <f>IFERROR(MATCH(FH$44,Sheep!$R$322:$R$329,1),0)</f>
        <v>2</v>
      </c>
      <c r="FH48" s="461">
        <f>IFERROR(MATCH(FI$44,Sheep!$R$322:$R$329,1),0)</f>
        <v>2</v>
      </c>
      <c r="FI48" s="461">
        <f>IFERROR(MATCH(FJ$44,Sheep!$R$322:$R$329,1),0)</f>
        <v>2</v>
      </c>
      <c r="FJ48" s="461">
        <f>IFERROR(MATCH(FK$44,Sheep!$R$322:$R$329,1),0)</f>
        <v>2</v>
      </c>
      <c r="FK48" s="461">
        <f>IFERROR(MATCH(FL$44,Sheep!$R$322:$R$329,1),0)</f>
        <v>2</v>
      </c>
      <c r="FL48" s="461">
        <f>IFERROR(MATCH(FM$44,Sheep!$R$322:$R$329,1),0)</f>
        <v>2</v>
      </c>
      <c r="FM48" s="461">
        <f>IFERROR(MATCH(FN$44,Sheep!$R$322:$R$329,1),0)</f>
        <v>2</v>
      </c>
      <c r="FN48" s="461">
        <f>IFERROR(MATCH(FO$44,Sheep!$R$322:$R$329,1),0)</f>
        <v>3</v>
      </c>
      <c r="FO48" s="461">
        <f>IFERROR(MATCH(FP$44,Sheep!$R$322:$R$329,1),0)</f>
        <v>3</v>
      </c>
      <c r="FP48" s="461">
        <f>IFERROR(MATCH(FQ$44,Sheep!$R$322:$R$329,1),0)</f>
        <v>3</v>
      </c>
      <c r="FQ48" s="461">
        <f>IFERROR(MATCH(FR$44,Sheep!$R$322:$R$329,1),0)</f>
        <v>3</v>
      </c>
      <c r="FR48" s="461">
        <f>IFERROR(MATCH(FS$44,Sheep!$R$322:$R$329,1),0)</f>
        <v>3</v>
      </c>
      <c r="FS48" s="461">
        <f>IFERROR(MATCH(FT$44,Sheep!$R$322:$R$329,1),0)</f>
        <v>3</v>
      </c>
      <c r="FT48" s="461">
        <f>IFERROR(MATCH(FU$44,Sheep!$R$322:$R$329,1),0)</f>
        <v>3</v>
      </c>
      <c r="FU48" s="461">
        <f>IFERROR(MATCH(FV$44,Sheep!$R$322:$R$329,1),0)</f>
        <v>3</v>
      </c>
      <c r="FV48" s="461">
        <f>IFERROR(MATCH(FW$44,Sheep!$R$322:$R$329,1),0)</f>
        <v>3</v>
      </c>
      <c r="FW48" s="461">
        <f>IFERROR(MATCH(FX$44,Sheep!$R$322:$R$329,1),0)</f>
        <v>3</v>
      </c>
      <c r="FX48" s="461">
        <f>IFERROR(MATCH(FY$44,Sheep!$R$322:$R$329,1),0)</f>
        <v>3</v>
      </c>
      <c r="FY48" s="461">
        <f>IFERROR(MATCH(FZ$44,Sheep!$R$322:$R$329,1),0)</f>
        <v>3</v>
      </c>
      <c r="FZ48" s="461">
        <f>IFERROR(MATCH(GA$44,Sheep!$R$322:$R$329,1),0)</f>
        <v>3</v>
      </c>
      <c r="GA48" s="461">
        <f>IFERROR(MATCH(GB$44,Sheep!$R$322:$R$329,1),0)</f>
        <v>3</v>
      </c>
      <c r="GB48" s="461">
        <f>IFERROR(MATCH(GC$44,Sheep!$R$322:$R$329,1),0)</f>
        <v>3</v>
      </c>
      <c r="GC48" s="461">
        <f>IFERROR(MATCH(GD$44,Sheep!$R$322:$R$329,1),0)</f>
        <v>3</v>
      </c>
      <c r="GD48" s="461">
        <f>IFERROR(MATCH(GE$44,Sheep!$R$322:$R$329,1),0)</f>
        <v>3</v>
      </c>
      <c r="GE48" s="461">
        <f>IFERROR(MATCH(GF$44,Sheep!$R$322:$R$329,1),0)</f>
        <v>3</v>
      </c>
      <c r="GF48" s="461">
        <f>IFERROR(MATCH(GG$44,Sheep!$R$322:$R$329,1),0)</f>
        <v>3</v>
      </c>
      <c r="GG48" s="461">
        <f>IFERROR(MATCH(GH$44,Sheep!$R$322:$R$329,1),0)</f>
        <v>3</v>
      </c>
      <c r="GH48" s="461">
        <f>IFERROR(MATCH(GI$44,Sheep!$R$322:$R$329,1),0)</f>
        <v>3</v>
      </c>
      <c r="GI48" s="461">
        <f>IFERROR(MATCH(GJ$44,Sheep!$R$322:$R$329,1),0)</f>
        <v>3</v>
      </c>
      <c r="GJ48" s="461">
        <f>IFERROR(MATCH(GK$44,Sheep!$R$322:$R$329,1),0)</f>
        <v>3</v>
      </c>
      <c r="GK48" s="461">
        <f>IFERROR(MATCH(GL$44,Sheep!$R$322:$R$329,1),0)</f>
        <v>3</v>
      </c>
      <c r="GL48" s="461">
        <f>IFERROR(MATCH(GM$44,Sheep!$R$322:$R$329,1),0)</f>
        <v>3</v>
      </c>
      <c r="GM48" s="461">
        <f>IFERROR(MATCH(GN$44,Sheep!$R$322:$R$329,1),0)</f>
        <v>3</v>
      </c>
      <c r="GN48" s="461">
        <f>IFERROR(MATCH(GO$44,Sheep!$R$322:$R$329,1),0)</f>
        <v>3</v>
      </c>
      <c r="GO48" s="461">
        <f>IFERROR(MATCH(GP$44,Sheep!$R$322:$R$329,1),0)</f>
        <v>3</v>
      </c>
      <c r="GP48" s="461">
        <f>IFERROR(MATCH(GQ$44,Sheep!$R$322:$R$329,1),0)</f>
        <v>3</v>
      </c>
      <c r="GQ48" s="461">
        <f>IFERROR(MATCH(GR$44,Sheep!$R$322:$R$329,1),0)</f>
        <v>3</v>
      </c>
      <c r="GR48" s="461">
        <f>IFERROR(MATCH(GS$44,Sheep!$R$322:$R$329,1),0)</f>
        <v>3</v>
      </c>
      <c r="GS48" s="461">
        <f>IFERROR(MATCH(GT$44,Sheep!$R$322:$R$329,1),0)</f>
        <v>3</v>
      </c>
      <c r="GT48" s="461">
        <f>IFERROR(MATCH(GU$44,Sheep!$R$322:$R$329,1),0)</f>
        <v>3</v>
      </c>
      <c r="GU48" s="461">
        <f>IFERROR(MATCH(GV$44,Sheep!$R$322:$R$329,1),0)</f>
        <v>3</v>
      </c>
      <c r="GV48" s="461">
        <f>IFERROR(MATCH(GW$44,Sheep!$R$322:$R$329,1),0)</f>
        <v>3</v>
      </c>
      <c r="GW48" s="461">
        <f>IFERROR(MATCH(GX$44,Sheep!$R$322:$R$329,1),0)</f>
        <v>3</v>
      </c>
      <c r="GX48" s="461">
        <f>IFERROR(MATCH(GY$44,Sheep!$R$322:$R$329,1),0)</f>
        <v>3</v>
      </c>
      <c r="GY48" s="461">
        <f>IFERROR(MATCH(GZ$44,Sheep!$R$322:$R$329,1),0)</f>
        <v>3</v>
      </c>
      <c r="GZ48" s="461">
        <f>IFERROR(MATCH(HA$44,Sheep!$R$322:$R$329,1),0)</f>
        <v>3</v>
      </c>
      <c r="HA48" s="461">
        <f>IFERROR(MATCH(HB$44,Sheep!$R$322:$R$329,1),0)</f>
        <v>3</v>
      </c>
      <c r="HB48" s="461">
        <f>IFERROR(MATCH(HC$44,Sheep!$R$322:$R$329,1),0)</f>
        <v>3</v>
      </c>
      <c r="HC48" s="461">
        <f>IFERROR(MATCH(HD$44,Sheep!$R$322:$R$329,1),0)</f>
        <v>3</v>
      </c>
      <c r="HD48" s="461">
        <f>IFERROR(MATCH(HE$44,Sheep!$R$322:$R$329,1),0)</f>
        <v>3</v>
      </c>
      <c r="HE48" s="461">
        <f>IFERROR(MATCH(HF$44,Sheep!$R$322:$R$329,1),0)</f>
        <v>3</v>
      </c>
      <c r="HF48" s="461">
        <f>IFERROR(MATCH(HG$44,Sheep!$R$322:$R$329,1),0)</f>
        <v>3</v>
      </c>
      <c r="HG48" s="461">
        <f>IFERROR(MATCH(HH$44,Sheep!$R$322:$R$329,1),0)</f>
        <v>3</v>
      </c>
      <c r="HH48" s="461">
        <f>IFERROR(MATCH(HI$44,Sheep!$R$322:$R$329,1),0)</f>
        <v>3</v>
      </c>
      <c r="HI48" s="461">
        <f>IFERROR(MATCH(HJ$44,Sheep!$R$322:$R$329,1),0)</f>
        <v>3</v>
      </c>
      <c r="HJ48" s="461">
        <f>IFERROR(MATCH(HK$44,Sheep!$R$322:$R$329,1),0)</f>
        <v>3</v>
      </c>
      <c r="HK48" s="461">
        <f>IFERROR(MATCH(HL$44,Sheep!$R$322:$R$329,1),0)</f>
        <v>3</v>
      </c>
      <c r="HL48" s="461">
        <f>IFERROR(MATCH(HM$44,Sheep!$R$322:$R$329,1),0)</f>
        <v>3</v>
      </c>
      <c r="HM48" s="461">
        <f>IFERROR(MATCH(HN$44,Sheep!$R$322:$R$329,1),0)</f>
        <v>3</v>
      </c>
      <c r="HN48" s="461">
        <f>IFERROR(MATCH(HO$44,Sheep!$R$322:$R$329,1),0)</f>
        <v>4</v>
      </c>
      <c r="HO48" s="461">
        <f>IFERROR(MATCH(HP$44,Sheep!$R$322:$R$329,1),0)</f>
        <v>4</v>
      </c>
      <c r="HP48" s="461">
        <f>IFERROR(MATCH(HQ$44,Sheep!$R$322:$R$329,1),0)</f>
        <v>4</v>
      </c>
      <c r="HQ48" s="461">
        <f>IFERROR(MATCH(HR$44,Sheep!$R$322:$R$329,1),0)</f>
        <v>4</v>
      </c>
      <c r="HR48" s="461">
        <f>IFERROR(MATCH(HS$44,Sheep!$R$322:$R$329,1),0)</f>
        <v>4</v>
      </c>
      <c r="HS48" s="461">
        <f>IFERROR(MATCH(HT$44,Sheep!$R$322:$R$329,1),0)</f>
        <v>4</v>
      </c>
      <c r="HT48" s="461">
        <f>IFERROR(MATCH(HU$44,Sheep!$R$322:$R$329,1),0)</f>
        <v>4</v>
      </c>
      <c r="HU48" s="461">
        <f>IFERROR(MATCH(HV$44,Sheep!$R$322:$R$329,1),0)</f>
        <v>4</v>
      </c>
      <c r="HV48" s="461">
        <f>IFERROR(MATCH(HW$44,Sheep!$R$322:$R$329,1),0)</f>
        <v>4</v>
      </c>
      <c r="HW48" s="461">
        <f>IFERROR(MATCH(HX$44,Sheep!$R$322:$R$329,1),0)</f>
        <v>4</v>
      </c>
      <c r="HX48" s="461">
        <f>IFERROR(MATCH(HY$44,Sheep!$R$322:$R$329,1),0)</f>
        <v>4</v>
      </c>
      <c r="HY48" s="461">
        <f>IFERROR(MATCH(HZ$44,Sheep!$R$322:$R$329,1),0)</f>
        <v>4</v>
      </c>
      <c r="HZ48" s="461">
        <f>IFERROR(MATCH(IA$44,Sheep!$R$322:$R$329,1),0)</f>
        <v>4</v>
      </c>
      <c r="IA48" s="461">
        <f>IFERROR(MATCH(IB$44,Sheep!$R$322:$R$329,1),0)</f>
        <v>4</v>
      </c>
      <c r="IB48" s="461">
        <f>IFERROR(MATCH(IC$44,Sheep!$R$322:$R$329,1),0)</f>
        <v>4</v>
      </c>
      <c r="IC48" s="461">
        <f>IFERROR(MATCH(ID$44,Sheep!$R$322:$R$329,1),0)</f>
        <v>4</v>
      </c>
      <c r="ID48" s="461">
        <f>IFERROR(MATCH(IE$44,Sheep!$R$322:$R$329,1),0)</f>
        <v>4</v>
      </c>
      <c r="IE48" s="461">
        <f>IFERROR(MATCH(IF$44,Sheep!$R$322:$R$329,1),0)</f>
        <v>4</v>
      </c>
      <c r="IF48" s="461">
        <f>IFERROR(MATCH(IG$44,Sheep!$R$322:$R$329,1),0)</f>
        <v>4</v>
      </c>
      <c r="IG48" s="461">
        <f>IFERROR(MATCH(IH$44,Sheep!$R$322:$R$329,1),0)</f>
        <v>4</v>
      </c>
      <c r="IH48" s="461">
        <f>IFERROR(MATCH(II$44,Sheep!$R$322:$R$329,1),0)</f>
        <v>4</v>
      </c>
      <c r="II48" s="461">
        <f>IFERROR(MATCH(IJ$44,Sheep!$R$322:$R$329,1),0)</f>
        <v>4</v>
      </c>
      <c r="IJ48" s="461">
        <f>IFERROR(MATCH(IK$44,Sheep!$R$322:$R$329,1),0)</f>
        <v>4</v>
      </c>
      <c r="IK48" s="461">
        <f>IFERROR(MATCH(IL$44,Sheep!$R$322:$R$329,1),0)</f>
        <v>4</v>
      </c>
      <c r="IL48" s="461">
        <f>IFERROR(MATCH(IM$44,Sheep!$R$322:$R$329,1),0)</f>
        <v>4</v>
      </c>
      <c r="IM48" s="461">
        <f>IFERROR(MATCH(IN$44,Sheep!$R$322:$R$329,1),0)</f>
        <v>4</v>
      </c>
      <c r="IN48" s="461">
        <f>IFERROR(MATCH(IO$44,Sheep!$R$322:$R$329,1),0)</f>
        <v>4</v>
      </c>
      <c r="IO48" s="461">
        <f>IFERROR(MATCH(IP$44,Sheep!$R$322:$R$329,1),0)</f>
        <v>4</v>
      </c>
      <c r="IP48" s="461">
        <f>IFERROR(MATCH(IQ$44,Sheep!$R$322:$R$329,1),0)</f>
        <v>4</v>
      </c>
      <c r="IQ48" s="461">
        <f>IFERROR(MATCH(IR$44,Sheep!$R$322:$R$329,1),0)</f>
        <v>4</v>
      </c>
      <c r="IR48" s="461">
        <f>IFERROR(MATCH(IS$44,Sheep!$R$322:$R$329,1),0)</f>
        <v>4</v>
      </c>
      <c r="IS48" s="461">
        <f>IFERROR(MATCH(IT$44,Sheep!$R$322:$R$329,1),0)</f>
        <v>4</v>
      </c>
      <c r="IT48" s="461">
        <f>IFERROR(MATCH(IU$44,Sheep!$R$322:$R$329,1),0)</f>
        <v>4</v>
      </c>
      <c r="IU48" s="461">
        <f>IFERROR(MATCH(IV$44,Sheep!$R$322:$R$329,1),0)</f>
        <v>4</v>
      </c>
      <c r="IV48" s="461">
        <f>IFERROR(MATCH(IW$44,Sheep!$R$322:$R$329,1),0)</f>
        <v>4</v>
      </c>
      <c r="IW48" s="461">
        <f>IFERROR(MATCH(IX$44,Sheep!$R$322:$R$329,1),0)</f>
        <v>4</v>
      </c>
      <c r="IX48" s="461">
        <f>IFERROR(MATCH(IY$44,Sheep!$R$322:$R$329,1),0)</f>
        <v>4</v>
      </c>
      <c r="IY48" s="461">
        <f>IFERROR(MATCH(IZ$44,Sheep!$R$322:$R$329,1),0)</f>
        <v>4</v>
      </c>
      <c r="IZ48" s="461">
        <f>IFERROR(MATCH(JA$44,Sheep!$R$322:$R$329,1),0)</f>
        <v>4</v>
      </c>
      <c r="JA48" s="461">
        <f>IFERROR(MATCH(JB$44,Sheep!$R$322:$R$329,1),0)</f>
        <v>4</v>
      </c>
      <c r="JB48" s="461">
        <f>IFERROR(MATCH(JC$44,Sheep!$R$322:$R$329,1),0)</f>
        <v>4</v>
      </c>
      <c r="JC48" s="461">
        <f>IFERROR(MATCH(JD$44,Sheep!$R$322:$R$329,1),0)</f>
        <v>4</v>
      </c>
      <c r="JD48" s="461">
        <f>IFERROR(MATCH(JE$44,Sheep!$R$322:$R$329,1),0)</f>
        <v>4</v>
      </c>
      <c r="JE48" s="461">
        <f>IFERROR(MATCH(JF$44,Sheep!$R$322:$R$329,1),0)</f>
        <v>4</v>
      </c>
      <c r="JF48" s="461">
        <f>IFERROR(MATCH(JG$44,Sheep!$R$322:$R$329,1),0)</f>
        <v>4</v>
      </c>
      <c r="JG48" s="461">
        <f>IFERROR(MATCH(JH$44,Sheep!$R$322:$R$329,1),0)</f>
        <v>4</v>
      </c>
      <c r="JH48" s="461">
        <f>IFERROR(MATCH(JI$44,Sheep!$R$322:$R$329,1),0)</f>
        <v>4</v>
      </c>
      <c r="JI48" s="461">
        <f>IFERROR(MATCH(JJ$44,Sheep!$R$322:$R$329,1),0)</f>
        <v>4</v>
      </c>
      <c r="JJ48" s="461">
        <f>IFERROR(MATCH(JK$44,Sheep!$R$322:$R$329,1),0)</f>
        <v>4</v>
      </c>
      <c r="JK48" s="461">
        <f>IFERROR(MATCH(JL$44,Sheep!$R$322:$R$329,1),0)</f>
        <v>4</v>
      </c>
      <c r="JL48" s="461">
        <f>IFERROR(MATCH(JM$44,Sheep!$R$322:$R$329,1),0)</f>
        <v>4</v>
      </c>
      <c r="JM48" s="461">
        <f>IFERROR(MATCH(JN$44,Sheep!$R$322:$R$329,1),0)</f>
        <v>4</v>
      </c>
      <c r="JN48" s="461">
        <f>IFERROR(MATCH(JO$44,Sheep!$R$322:$R$329,1),0)</f>
        <v>5</v>
      </c>
      <c r="JO48" s="461">
        <f>IFERROR(MATCH(JP$44,Sheep!$R$322:$R$329,1),0)</f>
        <v>5</v>
      </c>
      <c r="JP48" s="461">
        <f>IFERROR(MATCH(JQ$44,Sheep!$R$322:$R$329,1),0)</f>
        <v>5</v>
      </c>
      <c r="JQ48" s="461">
        <f>IFERROR(MATCH(JR$44,Sheep!$R$322:$R$329,1),0)</f>
        <v>5</v>
      </c>
      <c r="JR48" s="461">
        <f>IFERROR(MATCH(JS$44,Sheep!$R$322:$R$329,1),0)</f>
        <v>5</v>
      </c>
      <c r="JS48" s="461">
        <f>IFERROR(MATCH(JT$44,Sheep!$R$322:$R$329,1),0)</f>
        <v>5</v>
      </c>
      <c r="JT48" s="461">
        <f>IFERROR(MATCH(JU$44,Sheep!$R$322:$R$329,1),0)</f>
        <v>5</v>
      </c>
      <c r="JU48" s="461">
        <f>IFERROR(MATCH(JV$44,Sheep!$R$322:$R$329,1),0)</f>
        <v>5</v>
      </c>
      <c r="JV48" s="461">
        <f>IFERROR(MATCH(JW$44,Sheep!$R$322:$R$329,1),0)</f>
        <v>5</v>
      </c>
      <c r="JW48" s="461">
        <f>IFERROR(MATCH(JX$44,Sheep!$R$322:$R$329,1),0)</f>
        <v>5</v>
      </c>
      <c r="JX48" s="461">
        <f>IFERROR(MATCH(JY$44,Sheep!$R$322:$R$329,1),0)</f>
        <v>5</v>
      </c>
      <c r="JY48" s="461">
        <f>IFERROR(MATCH(JZ$44,Sheep!$R$322:$R$329,1),0)</f>
        <v>5</v>
      </c>
      <c r="JZ48" s="461">
        <f>IFERROR(MATCH(KA$44,Sheep!$R$322:$R$329,1),0)</f>
        <v>5</v>
      </c>
      <c r="KA48" s="461">
        <f>IFERROR(MATCH(KB$44,Sheep!$R$322:$R$329,1),0)</f>
        <v>5</v>
      </c>
      <c r="KB48" s="461">
        <f>IFERROR(MATCH(KC$44,Sheep!$R$322:$R$329,1),0)</f>
        <v>5</v>
      </c>
      <c r="KC48" s="461">
        <f>IFERROR(MATCH(KD$44,Sheep!$R$322:$R$329,1),0)</f>
        <v>5</v>
      </c>
      <c r="KD48" s="461">
        <f>IFERROR(MATCH(KE$44,Sheep!$R$322:$R$329,1),0)</f>
        <v>5</v>
      </c>
      <c r="KE48" s="461">
        <f>IFERROR(MATCH(KF$44,Sheep!$R$322:$R$329,1),0)</f>
        <v>5</v>
      </c>
      <c r="KF48" s="461">
        <f>IFERROR(MATCH(KG$44,Sheep!$R$322:$R$329,1),0)</f>
        <v>5</v>
      </c>
      <c r="KG48" s="461">
        <f>IFERROR(MATCH(KH$44,Sheep!$R$322:$R$329,1),0)</f>
        <v>5</v>
      </c>
      <c r="KH48" s="461">
        <f>IFERROR(MATCH(KI$44,Sheep!$R$322:$R$329,1),0)</f>
        <v>5</v>
      </c>
      <c r="KI48" s="461">
        <f>IFERROR(MATCH(KJ$44,Sheep!$R$322:$R$329,1),0)</f>
        <v>5</v>
      </c>
      <c r="KJ48" s="461">
        <f>IFERROR(MATCH(KK$44,Sheep!$R$322:$R$329,1),0)</f>
        <v>5</v>
      </c>
      <c r="KK48" s="461">
        <f>IFERROR(MATCH(KL$44,Sheep!$R$322:$R$329,1),0)</f>
        <v>5</v>
      </c>
      <c r="KL48" s="461">
        <f>IFERROR(MATCH(KM$44,Sheep!$R$322:$R$329,1),0)</f>
        <v>5</v>
      </c>
      <c r="KM48" s="461">
        <f>IFERROR(MATCH(KN$44,Sheep!$R$322:$R$329,1),0)</f>
        <v>5</v>
      </c>
      <c r="KN48" s="461">
        <f>IFERROR(MATCH(KO$44,Sheep!$R$322:$R$329,1),0)</f>
        <v>5</v>
      </c>
      <c r="KO48" s="461">
        <f>IFERROR(MATCH(KP$44,Sheep!$R$322:$R$329,1),0)</f>
        <v>5</v>
      </c>
      <c r="KP48" s="461">
        <f>IFERROR(MATCH(KQ$44,Sheep!$R$322:$R$329,1),0)</f>
        <v>5</v>
      </c>
      <c r="KQ48" s="461">
        <f>IFERROR(MATCH(KR$44,Sheep!$R$322:$R$329,1),0)</f>
        <v>5</v>
      </c>
      <c r="KR48" s="461">
        <f>IFERROR(MATCH(KS$44,Sheep!$R$322:$R$329,1),0)</f>
        <v>5</v>
      </c>
      <c r="KS48" s="461">
        <f>IFERROR(MATCH(KT$44,Sheep!$R$322:$R$329,1),0)</f>
        <v>5</v>
      </c>
      <c r="KT48" s="461">
        <f>IFERROR(MATCH(KU$44,Sheep!$R$322:$R$329,1),0)</f>
        <v>5</v>
      </c>
      <c r="KU48" s="461">
        <f>IFERROR(MATCH(KV$44,Sheep!$R$322:$R$329,1),0)</f>
        <v>5</v>
      </c>
      <c r="KV48" s="461">
        <f>IFERROR(MATCH(KW$44,Sheep!$R$322:$R$329,1),0)</f>
        <v>5</v>
      </c>
      <c r="KW48" s="461">
        <f>IFERROR(MATCH(KX$44,Sheep!$R$322:$R$329,1),0)</f>
        <v>5</v>
      </c>
      <c r="KX48" s="461">
        <f>IFERROR(MATCH(KY$44,Sheep!$R$322:$R$329,1),0)</f>
        <v>5</v>
      </c>
      <c r="KY48" s="461">
        <f>IFERROR(MATCH(KZ$44,Sheep!$R$322:$R$329,1),0)</f>
        <v>5</v>
      </c>
      <c r="KZ48" s="461">
        <f>IFERROR(MATCH(LA$44,Sheep!$R$322:$R$329,1),0)</f>
        <v>5</v>
      </c>
      <c r="LA48" s="461">
        <f>IFERROR(MATCH(LB$44,Sheep!$R$322:$R$329,1),0)</f>
        <v>5</v>
      </c>
      <c r="LB48" s="461">
        <f>IFERROR(MATCH(LC$44,Sheep!$R$322:$R$329,1),0)</f>
        <v>5</v>
      </c>
      <c r="LC48" s="461">
        <f>IFERROR(MATCH(LD$44,Sheep!$R$322:$R$329,1),0)</f>
        <v>5</v>
      </c>
      <c r="LD48" s="461">
        <f>IFERROR(MATCH(LE$44,Sheep!$R$322:$R$329,1),0)</f>
        <v>5</v>
      </c>
      <c r="LE48" s="461">
        <f>IFERROR(MATCH(LF$44,Sheep!$R$322:$R$329,1),0)</f>
        <v>5</v>
      </c>
      <c r="LF48" s="461">
        <f>IFERROR(MATCH(LG$44,Sheep!$R$322:$R$329,1),0)</f>
        <v>5</v>
      </c>
      <c r="LG48" s="461">
        <f>IFERROR(MATCH(LH$44,Sheep!$R$322:$R$329,1),0)</f>
        <v>5</v>
      </c>
      <c r="LH48" s="461">
        <f>IFERROR(MATCH(LI$44,Sheep!$R$322:$R$329,1),0)</f>
        <v>5</v>
      </c>
      <c r="LI48" s="461">
        <f>IFERROR(MATCH(LJ$44,Sheep!$R$322:$R$329,1),0)</f>
        <v>5</v>
      </c>
      <c r="LJ48" s="461">
        <f>IFERROR(MATCH(LK$44,Sheep!$R$322:$R$329,1),0)</f>
        <v>5</v>
      </c>
      <c r="LK48" s="461">
        <f>IFERROR(MATCH(LL$44,Sheep!$R$322:$R$329,1),0)</f>
        <v>5</v>
      </c>
      <c r="LL48" s="461">
        <f>IFERROR(MATCH(LM$44,Sheep!$R$322:$R$329,1),0)</f>
        <v>5</v>
      </c>
      <c r="LM48" s="461">
        <f>IFERROR(MATCH(LN$44,Sheep!$R$322:$R$329,1),0)</f>
        <v>5</v>
      </c>
      <c r="LN48" s="461">
        <f>IFERROR(MATCH(LO$44,Sheep!$R$322:$R$329,1),0)</f>
        <v>6</v>
      </c>
      <c r="LO48" s="461">
        <f>IFERROR(MATCH(LP$44,Sheep!$R$322:$R$329,1),0)</f>
        <v>6</v>
      </c>
      <c r="LP48" s="461">
        <f>IFERROR(MATCH(LQ$44,Sheep!$R$322:$R$329,1),0)</f>
        <v>6</v>
      </c>
      <c r="LQ48" s="461">
        <f>IFERROR(MATCH(LR$44,Sheep!$R$322:$R$329,1),0)</f>
        <v>6</v>
      </c>
      <c r="LR48" s="461">
        <f>IFERROR(MATCH(LS$44,Sheep!$R$322:$R$329,1),0)</f>
        <v>6</v>
      </c>
      <c r="LS48" s="461">
        <f>IFERROR(MATCH(LT$44,Sheep!$R$322:$R$329,1),0)</f>
        <v>6</v>
      </c>
      <c r="LT48" s="461">
        <f>IFERROR(MATCH(LU$44,Sheep!$R$322:$R$329,1),0)</f>
        <v>6</v>
      </c>
      <c r="LU48" s="461">
        <f>IFERROR(MATCH(LV$44,Sheep!$R$322:$R$329,1),0)</f>
        <v>6</v>
      </c>
      <c r="LV48" s="461">
        <f>IFERROR(MATCH(LW$44,Sheep!$R$322:$R$329,1),0)</f>
        <v>6</v>
      </c>
      <c r="LW48" s="461">
        <f>IFERROR(MATCH(LX$44,Sheep!$R$322:$R$329,1),0)</f>
        <v>6</v>
      </c>
      <c r="LX48" s="461">
        <f>IFERROR(MATCH(LY$44,Sheep!$R$322:$R$329,1),0)</f>
        <v>6</v>
      </c>
      <c r="LY48" s="461">
        <f>IFERROR(MATCH(LZ$44,Sheep!$R$322:$R$329,1),0)</f>
        <v>6</v>
      </c>
      <c r="LZ48" s="461">
        <f>IFERROR(MATCH(MA$44,Sheep!$R$322:$R$329,1),0)</f>
        <v>6</v>
      </c>
      <c r="MA48" s="461">
        <f>IFERROR(MATCH(MB$44,Sheep!$R$322:$R$329,1),0)</f>
        <v>6</v>
      </c>
      <c r="MB48" s="461">
        <f>IFERROR(MATCH(MC$44,Sheep!$R$322:$R$329,1),0)</f>
        <v>6</v>
      </c>
      <c r="MC48" s="461">
        <f>IFERROR(MATCH(MD$44,Sheep!$R$322:$R$329,1),0)</f>
        <v>6</v>
      </c>
      <c r="MD48" s="461">
        <f>IFERROR(MATCH(ME$44,Sheep!$R$322:$R$329,1),0)</f>
        <v>6</v>
      </c>
      <c r="ME48" s="461">
        <f>IFERROR(MATCH(MF$44,Sheep!$R$322:$R$329,1),0)</f>
        <v>6</v>
      </c>
      <c r="MF48" s="461">
        <f>IFERROR(MATCH(MG$44,Sheep!$R$322:$R$329,1),0)</f>
        <v>6</v>
      </c>
      <c r="MG48" s="461">
        <f>IFERROR(MATCH(MH$44,Sheep!$R$322:$R$329,1),0)</f>
        <v>6</v>
      </c>
      <c r="MH48" s="461">
        <f>IFERROR(MATCH(MI$44,Sheep!$R$322:$R$329,1),0)</f>
        <v>6</v>
      </c>
      <c r="MI48" s="461">
        <f>IFERROR(MATCH(MJ$44,Sheep!$R$322:$R$329,1),0)</f>
        <v>6</v>
      </c>
      <c r="MJ48" s="461">
        <f>IFERROR(MATCH(MK$44,Sheep!$R$322:$R$329,1),0)</f>
        <v>6</v>
      </c>
      <c r="MK48" s="461">
        <f>IFERROR(MATCH(ML$44,Sheep!$R$322:$R$329,1),0)</f>
        <v>6</v>
      </c>
      <c r="ML48" s="461">
        <f>IFERROR(MATCH(MM$44,Sheep!$R$322:$R$329,1),0)</f>
        <v>6</v>
      </c>
      <c r="MM48" s="461">
        <f>IFERROR(MATCH(MN$44,Sheep!$R$322:$R$329,1),0)</f>
        <v>6</v>
      </c>
      <c r="MN48" s="461">
        <f>IFERROR(MATCH(MO$44,Sheep!$R$322:$R$329,1),0)</f>
        <v>6</v>
      </c>
      <c r="MO48" s="461">
        <f>IFERROR(MATCH(MP$44,Sheep!$R$322:$R$329,1),0)</f>
        <v>6</v>
      </c>
      <c r="MP48" s="461">
        <f>IFERROR(MATCH(MQ$44,Sheep!$R$322:$R$329,1),0)</f>
        <v>6</v>
      </c>
      <c r="MQ48" s="461">
        <f>IFERROR(MATCH(MR$44,Sheep!$R$322:$R$329,1),0)</f>
        <v>6</v>
      </c>
      <c r="MR48" s="461">
        <f>IFERROR(MATCH(MS$44,Sheep!$R$322:$R$329,1),0)</f>
        <v>6</v>
      </c>
      <c r="MS48" s="461">
        <f>IFERROR(MATCH(MT$44,Sheep!$R$322:$R$329,1),0)</f>
        <v>6</v>
      </c>
      <c r="MT48" s="461">
        <f>IFERROR(MATCH(MU$44,Sheep!$R$322:$R$329,1),0)</f>
        <v>6</v>
      </c>
      <c r="MU48" s="461">
        <f>IFERROR(MATCH(MV$44,Sheep!$R$322:$R$329,1),0)</f>
        <v>6</v>
      </c>
      <c r="MV48" s="461">
        <f>IFERROR(MATCH(MW$44,Sheep!$R$322:$R$329,1),0)</f>
        <v>6</v>
      </c>
      <c r="MW48" s="461">
        <f>IFERROR(MATCH(MX$44,Sheep!$R$322:$R$329,1),0)</f>
        <v>6</v>
      </c>
      <c r="MX48" s="461">
        <f>IFERROR(MATCH(MY$44,Sheep!$R$322:$R$329,1),0)</f>
        <v>6</v>
      </c>
      <c r="MY48" s="461">
        <f>IFERROR(MATCH(MZ$44,Sheep!$R$322:$R$329,1),0)</f>
        <v>6</v>
      </c>
      <c r="MZ48" s="461">
        <f>IFERROR(MATCH(NA$44,Sheep!$R$322:$R$329,1),0)</f>
        <v>6</v>
      </c>
      <c r="NA48" s="461">
        <f>IFERROR(MATCH(NB$44,Sheep!$R$322:$R$329,1),0)</f>
        <v>6</v>
      </c>
      <c r="NB48" s="461">
        <f>IFERROR(MATCH(NC$44,Sheep!$R$322:$R$329,1),0)</f>
        <v>6</v>
      </c>
      <c r="NC48" s="461">
        <f>IFERROR(MATCH(ND$44,Sheep!$R$322:$R$329,1),0)</f>
        <v>6</v>
      </c>
      <c r="ND48" s="461">
        <f>IFERROR(MATCH(NE$44,Sheep!$R$322:$R$329,1),0)</f>
        <v>6</v>
      </c>
      <c r="NE48" s="461">
        <f>IFERROR(MATCH(NF$44,Sheep!$R$322:$R$329,1),0)</f>
        <v>6</v>
      </c>
      <c r="NF48" s="461">
        <f>IFERROR(MATCH(NG$44,Sheep!$R$322:$R$329,1),0)</f>
        <v>6</v>
      </c>
      <c r="NG48" s="461">
        <f>IFERROR(MATCH(NH$44,Sheep!$R$322:$R$329,1),0)</f>
        <v>6</v>
      </c>
      <c r="NH48" s="461">
        <f>IFERROR(MATCH(NI$44,Sheep!$R$322:$R$329,1),0)</f>
        <v>6</v>
      </c>
      <c r="NI48" s="461">
        <f>IFERROR(MATCH(NJ$44,Sheep!$R$322:$R$329,1),0)</f>
        <v>6</v>
      </c>
      <c r="NJ48" s="461">
        <f>IFERROR(MATCH(NK$44,Sheep!$R$322:$R$329,1),0)</f>
        <v>6</v>
      </c>
      <c r="NK48" s="461">
        <f>IFERROR(MATCH(NL$44,Sheep!$R$322:$R$329,1),0)</f>
        <v>6</v>
      </c>
      <c r="NL48" s="461">
        <f>IFERROR(MATCH(NM$44,Sheep!$R$322:$R$329,1),0)</f>
        <v>6</v>
      </c>
      <c r="NM48" s="461">
        <f>IFERROR(MATCH(NN$44,Sheep!$R$322:$R$329,1),0)</f>
        <v>6</v>
      </c>
      <c r="NN48" s="461">
        <f>IFERROR(MATCH(NO$44,Sheep!$R$322:$R$329,1),0)</f>
        <v>7</v>
      </c>
      <c r="NO48" s="461">
        <f>IFERROR(MATCH(NP$44,Sheep!$R$322:$R$329,1),0)</f>
        <v>7</v>
      </c>
      <c r="NP48" s="461">
        <f>IFERROR(MATCH(NQ$44,Sheep!$R$322:$R$329,1),0)</f>
        <v>7</v>
      </c>
      <c r="NQ48" s="461">
        <f>IFERROR(MATCH(NR$44,Sheep!$R$322:$R$329,1),0)</f>
        <v>7</v>
      </c>
      <c r="NR48" s="461">
        <f>IFERROR(MATCH(NS$44,Sheep!$R$322:$R$329,1),0)</f>
        <v>7</v>
      </c>
      <c r="NS48" s="461">
        <f>IFERROR(MATCH(NT$44,Sheep!$R$322:$R$329,1),0)</f>
        <v>7</v>
      </c>
      <c r="NT48" s="461">
        <f>IFERROR(MATCH(NU$44,Sheep!$R$322:$R$329,1),0)</f>
        <v>7</v>
      </c>
      <c r="NU48" s="461">
        <f>IFERROR(MATCH(NV$44,Sheep!$R$322:$R$329,1),0)</f>
        <v>7</v>
      </c>
      <c r="NV48" s="461">
        <f>IFERROR(MATCH(NW$44,Sheep!$R$322:$R$329,1),0)</f>
        <v>7</v>
      </c>
      <c r="NW48" s="461">
        <f>IFERROR(MATCH(NX$44,Sheep!$R$322:$R$329,1),0)</f>
        <v>7</v>
      </c>
      <c r="NX48" s="461">
        <f>IFERROR(MATCH(NY$44,Sheep!$R$322:$R$329,1),0)</f>
        <v>7</v>
      </c>
      <c r="NY48" s="461">
        <f>IFERROR(MATCH(NZ$44,Sheep!$R$322:$R$329,1),0)</f>
        <v>7</v>
      </c>
      <c r="NZ48" s="461">
        <f>IFERROR(MATCH(OA$44,Sheep!$R$322:$R$329,1),0)</f>
        <v>7</v>
      </c>
      <c r="OA48" s="461">
        <f>IFERROR(MATCH(OB$44,Sheep!$R$322:$R$329,1),0)</f>
        <v>7</v>
      </c>
      <c r="OB48" s="461">
        <f>IFERROR(MATCH(OC$44,Sheep!$R$322:$R$329,1),0)</f>
        <v>7</v>
      </c>
      <c r="OC48" s="461">
        <f>IFERROR(MATCH(OD$44,Sheep!$R$322:$R$329,1),0)</f>
        <v>7</v>
      </c>
      <c r="OD48" s="461">
        <f>IFERROR(MATCH(OE$44,Sheep!$R$322:$R$329,1),0)</f>
        <v>7</v>
      </c>
      <c r="OE48" s="461">
        <f>IFERROR(MATCH(OF$44,Sheep!$R$322:$R$329,1),0)</f>
        <v>7</v>
      </c>
      <c r="OF48" s="461">
        <f>IFERROR(MATCH(OG$44,Sheep!$R$322:$R$329,1),0)</f>
        <v>7</v>
      </c>
      <c r="OG48" s="461">
        <f>IFERROR(MATCH(OH$44,Sheep!$R$322:$R$329,1),0)</f>
        <v>7</v>
      </c>
      <c r="OH48" s="461">
        <f>IFERROR(MATCH(OI$44,Sheep!$R$322:$R$329,1),0)</f>
        <v>7</v>
      </c>
      <c r="OI48" s="461">
        <f>IFERROR(MATCH(OJ$44,Sheep!$R$322:$R$329,1),0)</f>
        <v>7</v>
      </c>
      <c r="OJ48" s="461">
        <f>IFERROR(MATCH(OK$44,Sheep!$R$322:$R$329,1),0)</f>
        <v>7</v>
      </c>
      <c r="OK48" s="461">
        <f>IFERROR(MATCH(OL$44,Sheep!$R$322:$R$329,1),0)</f>
        <v>7</v>
      </c>
      <c r="OL48" s="461">
        <f>IFERROR(MATCH(OM$44,Sheep!$R$322:$R$329,1),0)</f>
        <v>7</v>
      </c>
      <c r="OM48" s="461">
        <f>IFERROR(MATCH(ON$44,Sheep!$R$322:$R$329,1),0)</f>
        <v>7</v>
      </c>
      <c r="ON48" s="461">
        <f>IFERROR(MATCH(OO$44,Sheep!$R$322:$R$329,1),0)</f>
        <v>7</v>
      </c>
      <c r="OO48" s="461">
        <f>IFERROR(MATCH(OP$44,Sheep!$R$322:$R$329,1),0)</f>
        <v>7</v>
      </c>
      <c r="OP48" s="461">
        <f>IFERROR(MATCH(OQ$44,Sheep!$R$322:$R$329,1),0)</f>
        <v>7</v>
      </c>
      <c r="OQ48" s="461">
        <f>IFERROR(MATCH(OR$44,Sheep!$R$322:$R$329,1),0)</f>
        <v>7</v>
      </c>
      <c r="OR48" s="461">
        <f>IFERROR(MATCH(OS$44,Sheep!$R$322:$R$329,1),0)</f>
        <v>7</v>
      </c>
      <c r="OS48" s="461">
        <f>IFERROR(MATCH(OT$44,Sheep!$R$322:$R$329,1),0)</f>
        <v>7</v>
      </c>
      <c r="OT48" s="461">
        <f>IFERROR(MATCH(OU$44,Sheep!$R$322:$R$329,1),0)</f>
        <v>7</v>
      </c>
      <c r="OU48" s="461">
        <f>IFERROR(MATCH(OV$44,Sheep!$R$322:$R$329,1),0)</f>
        <v>7</v>
      </c>
      <c r="OV48" s="461">
        <f>IFERROR(MATCH(OW$44,Sheep!$R$322:$R$329,1),0)</f>
        <v>7</v>
      </c>
      <c r="OW48" s="461">
        <f>IFERROR(MATCH(OX$44,Sheep!$R$322:$R$329,1),0)</f>
        <v>7</v>
      </c>
      <c r="OX48" s="461">
        <f>IFERROR(MATCH(OY$44,Sheep!$R$322:$R$329,1),0)</f>
        <v>7</v>
      </c>
      <c r="OY48" s="461">
        <f>IFERROR(MATCH(OZ$44,Sheep!$R$322:$R$329,1),0)</f>
        <v>7</v>
      </c>
      <c r="OZ48" s="461">
        <f>IFERROR(MATCH(PA$44,Sheep!$R$322:$R$329,1),0)</f>
        <v>7</v>
      </c>
      <c r="PA48" s="461">
        <f>IFERROR(MATCH(PB$44,Sheep!$R$322:$R$329,1),0)</f>
        <v>7</v>
      </c>
      <c r="PB48" s="461">
        <f>IFERROR(MATCH(PC$44,Sheep!$R$322:$R$329,1),0)</f>
        <v>7</v>
      </c>
      <c r="PC48" s="461">
        <f>IFERROR(MATCH(PD$44,Sheep!$R$322:$R$329,1),0)</f>
        <v>7</v>
      </c>
      <c r="PD48" s="461">
        <f>IFERROR(MATCH(PE$44,Sheep!$R$322:$R$329,1),0)</f>
        <v>7</v>
      </c>
      <c r="PE48" s="461">
        <f>IFERROR(MATCH(PF$44,Sheep!$R$322:$R$329,1),0)</f>
        <v>7</v>
      </c>
      <c r="PF48" s="461">
        <f>IFERROR(MATCH(PG$44,Sheep!$R$322:$R$329,1),0)</f>
        <v>7</v>
      </c>
      <c r="PG48" s="461">
        <f>IFERROR(MATCH(PH$44,Sheep!$R$322:$R$329,1),0)</f>
        <v>7</v>
      </c>
      <c r="PH48" s="461">
        <f>IFERROR(MATCH(PI$44,Sheep!$R$322:$R$329,1),0)</f>
        <v>7</v>
      </c>
      <c r="PI48" s="461">
        <f>IFERROR(MATCH(PJ$44,Sheep!$R$322:$R$329,1),0)</f>
        <v>7</v>
      </c>
      <c r="PJ48" s="461">
        <f>IFERROR(MATCH(PK$44,Sheep!$R$322:$R$329,1),0)</f>
        <v>7</v>
      </c>
      <c r="PK48" s="461">
        <f>IFERROR(MATCH(PL$44,Sheep!$R$322:$R$329,1),0)</f>
        <v>7</v>
      </c>
      <c r="PL48" s="461">
        <f>IFERROR(MATCH(PM$44,Sheep!$R$322:$R$329,1),0)</f>
        <v>7</v>
      </c>
      <c r="PM48" s="461">
        <f>IFERROR(MATCH(PN$44,Sheep!$R$322:$R$329,1),0)</f>
        <v>7</v>
      </c>
      <c r="PN48" s="461">
        <f>IFERROR(MATCH(PO$44,Sheep!$R$322:$R$329,1),0)</f>
        <v>8</v>
      </c>
      <c r="PO48" s="461">
        <f>IFERROR(MATCH(PP$44,Sheep!$R$322:$R$329,1),0)</f>
        <v>8</v>
      </c>
      <c r="PP48" s="461">
        <f>IFERROR(MATCH(PQ$44,Sheep!$R$322:$R$329,1),0)</f>
        <v>8</v>
      </c>
      <c r="PQ48" s="461">
        <f>IFERROR(MATCH(PR$44,Sheep!$R$322:$R$329,1),0)</f>
        <v>8</v>
      </c>
      <c r="PR48" s="461">
        <f>IFERROR(MATCH(PS$44,Sheep!$R$322:$R$329,1),0)</f>
        <v>8</v>
      </c>
      <c r="PS48" s="461">
        <f>IFERROR(MATCH(PT$44,Sheep!$R$322:$R$329,1),0)</f>
        <v>8</v>
      </c>
      <c r="PT48" s="461">
        <f>IFERROR(MATCH(PU$44,Sheep!$R$322:$R$329,1),0)</f>
        <v>8</v>
      </c>
      <c r="PU48" s="461">
        <f>IFERROR(MATCH(PV$44,Sheep!$R$322:$R$329,1),0)</f>
        <v>8</v>
      </c>
      <c r="PV48" s="461">
        <f>IFERROR(MATCH(PW$44,Sheep!$R$322:$R$329,1),0)</f>
        <v>8</v>
      </c>
      <c r="PW48" s="461">
        <f>IFERROR(MATCH(PX$44,Sheep!$R$322:$R$329,1),0)</f>
        <v>8</v>
      </c>
      <c r="PX48" s="461">
        <f>IFERROR(MATCH(PY$44,Sheep!$R$322:$R$329,1),0)</f>
        <v>8</v>
      </c>
      <c r="PY48" s="461">
        <f>IFERROR(MATCH(PZ$44,Sheep!$R$322:$R$329,1),0)</f>
        <v>8</v>
      </c>
      <c r="PZ48" s="461">
        <f>IFERROR(MATCH(QA$44,Sheep!$R$322:$R$329,1),0)</f>
        <v>8</v>
      </c>
      <c r="QA48" s="461">
        <f>IFERROR(MATCH(QB$44,Sheep!$R$322:$R$329,1),0)</f>
        <v>8</v>
      </c>
      <c r="QB48" s="461">
        <f>IFERROR(MATCH(QC$44,Sheep!$R$322:$R$329,1),0)</f>
        <v>8</v>
      </c>
      <c r="QC48" s="461">
        <f>IFERROR(MATCH(QD$44,Sheep!$R$322:$R$329,1),0)</f>
        <v>8</v>
      </c>
      <c r="QD48" s="461">
        <f>IFERROR(MATCH(QE$44,Sheep!$R$322:$R$329,1),0)</f>
        <v>8</v>
      </c>
      <c r="QE48" s="461">
        <f>IFERROR(MATCH(QF$44,Sheep!$R$322:$R$329,1),0)</f>
        <v>8</v>
      </c>
      <c r="QF48" s="461">
        <f>IFERROR(MATCH(QG$44,Sheep!$R$322:$R$329,1),0)</f>
        <v>8</v>
      </c>
      <c r="QG48" s="461">
        <f>IFERROR(MATCH(QH$44,Sheep!$R$322:$R$329,1),0)</f>
        <v>8</v>
      </c>
      <c r="QH48" s="461">
        <f>IFERROR(MATCH(QI$44,Sheep!$R$322:$R$329,1),0)</f>
        <v>8</v>
      </c>
      <c r="QI48" s="461">
        <f>IFERROR(MATCH(QJ$44,Sheep!$R$322:$R$329,1),0)</f>
        <v>8</v>
      </c>
      <c r="QJ48" s="461">
        <f>IFERROR(MATCH(QK$44,Sheep!$R$322:$R$329,1),0)</f>
        <v>8</v>
      </c>
      <c r="QK48" s="461">
        <f>IFERROR(MATCH(QL$44,Sheep!$R$322:$R$329,1),0)</f>
        <v>8</v>
      </c>
      <c r="QL48" s="461">
        <f>IFERROR(MATCH(QM$44,Sheep!$R$322:$R$329,1),0)</f>
        <v>8</v>
      </c>
      <c r="QM48" s="461">
        <f>IFERROR(MATCH(QN$44,Sheep!$R$322:$R$329,1),0)</f>
        <v>8</v>
      </c>
      <c r="QN48" s="461">
        <f>IFERROR(MATCH(QO$44,Sheep!$R$322:$R$329,1),0)</f>
        <v>8</v>
      </c>
      <c r="QO48" s="461">
        <f>IFERROR(MATCH(QP$44,Sheep!$R$322:$R$329,1),0)</f>
        <v>8</v>
      </c>
      <c r="QP48" s="461">
        <f>IFERROR(MATCH(QQ$44,Sheep!$R$322:$R$329,1),0)</f>
        <v>8</v>
      </c>
      <c r="QQ48" s="461">
        <f>IFERROR(MATCH(QR$44,Sheep!$R$322:$R$329,1),0)</f>
        <v>8</v>
      </c>
      <c r="QR48" s="461">
        <f>IFERROR(MATCH(QS$44,Sheep!$R$322:$R$329,1),0)</f>
        <v>8</v>
      </c>
      <c r="QS48" s="461">
        <f>IFERROR(MATCH(QT$44,Sheep!$R$322:$R$329,1),0)</f>
        <v>8</v>
      </c>
      <c r="QT48" s="461">
        <f>IFERROR(MATCH(QU$44,Sheep!$R$322:$R$329,1),0)</f>
        <v>8</v>
      </c>
      <c r="QU48" s="461">
        <f>IFERROR(MATCH(QV$44,Sheep!$R$322:$R$329,1),0)</f>
        <v>8</v>
      </c>
      <c r="QV48" s="461">
        <f>IFERROR(MATCH(QW$44,Sheep!$R$322:$R$329,1),0)</f>
        <v>8</v>
      </c>
      <c r="QW48" s="461">
        <f>IFERROR(MATCH(QX$44,Sheep!$R$322:$R$329,1),0)</f>
        <v>8</v>
      </c>
      <c r="QX48" s="461">
        <f>IFERROR(MATCH(QY$44,Sheep!$R$322:$R$329,1),0)</f>
        <v>8</v>
      </c>
      <c r="QY48" s="461">
        <f>IFERROR(MATCH(QZ$44,Sheep!$R$322:$R$329,1),0)</f>
        <v>8</v>
      </c>
      <c r="QZ48" s="461">
        <f>IFERROR(MATCH(RA$44,Sheep!$R$322:$R$329,1),0)</f>
        <v>8</v>
      </c>
      <c r="RA48" s="461">
        <f>IFERROR(MATCH(RB$44,Sheep!$R$322:$R$329,1),0)</f>
        <v>8</v>
      </c>
      <c r="RB48" s="461">
        <f>IFERROR(MATCH(RC$44,Sheep!$R$322:$R$329,1),0)</f>
        <v>8</v>
      </c>
      <c r="RC48" s="461">
        <f>IFERROR(MATCH(RD$44,Sheep!$R$322:$R$329,1),0)</f>
        <v>8</v>
      </c>
      <c r="RD48" s="461">
        <f>IFERROR(MATCH(RE$44,Sheep!$R$322:$R$329,1),0)</f>
        <v>8</v>
      </c>
      <c r="RE48" s="461">
        <f>IFERROR(MATCH(RF$44,Sheep!$R$322:$R$329,1),0)</f>
        <v>8</v>
      </c>
      <c r="RF48" s="461">
        <f>IFERROR(MATCH(RG$44,Sheep!$R$322:$R$329,1),0)</f>
        <v>8</v>
      </c>
      <c r="RG48" s="461">
        <f>IFERROR(MATCH(RH$44,Sheep!$R$322:$R$329,1),0)</f>
        <v>8</v>
      </c>
      <c r="RH48" s="461">
        <f>IFERROR(MATCH(RI$44,Sheep!$R$322:$R$329,1),0)</f>
        <v>8</v>
      </c>
      <c r="RI48" s="461">
        <f>IFERROR(MATCH(RJ$44,Sheep!$R$322:$R$329,1),0)</f>
        <v>8</v>
      </c>
      <c r="RJ48" s="461">
        <f>IFERROR(MATCH(RK$44,Sheep!$R$322:$R$329,1),0)</f>
        <v>8</v>
      </c>
      <c r="RK48" s="461">
        <f>IFERROR(MATCH(RL$44,Sheep!$R$322:$R$329,1),0)</f>
        <v>8</v>
      </c>
      <c r="RL48" s="461">
        <f>IFERROR(MATCH(RM$44,Sheep!$R$322:$R$329,1),0)</f>
        <v>8</v>
      </c>
      <c r="RM48" s="461">
        <f>IFERROR(MATCH(RN$44,Sheep!$R$322:$R$329,1),0)</f>
        <v>8</v>
      </c>
      <c r="RN48" s="461">
        <f>IFERROR(MATCH(RO$44,Sheep!$R$322:$R$329,1),0)</f>
        <v>8</v>
      </c>
      <c r="RO48" s="461">
        <f>IFERROR(MATCH(RP$44,Sheep!$R$322:$R$329,1),0)</f>
        <v>8</v>
      </c>
      <c r="RP48" s="461">
        <f>IFERROR(MATCH(RQ$44,Sheep!$R$322:$R$329,1),0)</f>
        <v>8</v>
      </c>
      <c r="RQ48" s="461">
        <f>IFERROR(MATCH(RR$44,Sheep!$R$322:$R$329,1),0)</f>
        <v>8</v>
      </c>
      <c r="RR48" s="461">
        <f>IFERROR(MATCH(RS$44,Sheep!$R$322:$R$329,1),0)</f>
        <v>8</v>
      </c>
      <c r="RS48" s="461">
        <f>IFERROR(MATCH(RT$44,Sheep!$R$322:$R$329,1),0)</f>
        <v>8</v>
      </c>
      <c r="RT48" s="461">
        <f>IFERROR(MATCH(RU$44,Sheep!$R$322:$R$329,1),0)</f>
        <v>8</v>
      </c>
      <c r="RU48" s="461">
        <f>IFERROR(MATCH(RV$44,Sheep!$R$322:$R$329,1),0)</f>
        <v>8</v>
      </c>
      <c r="RV48" s="461">
        <f>IFERROR(MATCH(RW$44,Sheep!$R$322:$R$329,1),0)</f>
        <v>8</v>
      </c>
      <c r="RW48" s="461">
        <f>IFERROR(MATCH(RX$44,Sheep!$R$322:$R$329,1),0)</f>
        <v>8</v>
      </c>
      <c r="RX48" s="461">
        <f>IFERROR(MATCH(RY$44,Sheep!$R$322:$R$329,1),0)</f>
        <v>8</v>
      </c>
      <c r="RY48" s="461">
        <f>IFERROR(MATCH(RZ$44,Sheep!$R$322:$R$329,1),0)</f>
        <v>8</v>
      </c>
      <c r="RZ48" s="461">
        <f>IFERROR(MATCH(SA$44,Sheep!$R$322:$R$329,1),0)</f>
        <v>8</v>
      </c>
      <c r="SA48" s="461">
        <f>IFERROR(MATCH(SB$44,Sheep!$R$322:$R$329,1),0)</f>
        <v>8</v>
      </c>
      <c r="SB48" s="461">
        <f>IFERROR(MATCH(SC$44,Sheep!$R$322:$R$329,1),0)</f>
        <v>8</v>
      </c>
      <c r="SC48" s="461">
        <f>IFERROR(MATCH(SD$44,Sheep!$R$322:$R$329,1),0)</f>
        <v>8</v>
      </c>
      <c r="SD48" s="461">
        <f>IFERROR(MATCH(SE$44,Sheep!$R$322:$R$329,1),0)</f>
        <v>8</v>
      </c>
      <c r="SE48" s="461">
        <f>IFERROR(MATCH(SF$44,Sheep!$R$322:$R$329,1),0)</f>
        <v>8</v>
      </c>
      <c r="SF48" s="461">
        <f>IFERROR(MATCH(SG$44,Sheep!$R$322:$R$329,1),0)</f>
        <v>8</v>
      </c>
      <c r="SG48" s="461">
        <f>IFERROR(MATCH(SH$44,Sheep!$R$322:$R$329,1),0)</f>
        <v>8</v>
      </c>
      <c r="SH48" s="461">
        <f>IFERROR(MATCH(SI$44,Sheep!$R$322:$R$329,1),0)</f>
        <v>8</v>
      </c>
      <c r="SI48" s="461">
        <f>IFERROR(MATCH(SJ$44,Sheep!$R$322:$R$329,1),0)</f>
        <v>0</v>
      </c>
      <c r="SJ48" s="260"/>
      <c r="SK48" s="262"/>
      <c r="SL48" s="250"/>
      <c r="SM48" s="250"/>
      <c r="SN48" s="250"/>
    </row>
    <row r="49" spans="1:508" outlineLevel="3" x14ac:dyDescent="0.35">
      <c r="A49" s="250"/>
      <c r="B49" s="259"/>
      <c r="C49" s="447">
        <f>INT($C$40)+3</f>
        <v>4</v>
      </c>
      <c r="D49" s="260"/>
      <c r="E49" s="332"/>
      <c r="F49" s="332"/>
      <c r="G49" s="260"/>
      <c r="H49" s="274"/>
      <c r="I49" s="274"/>
      <c r="J49" s="460" t="s">
        <v>713</v>
      </c>
      <c r="K49" s="505">
        <f>IFERROR(INDEX(Sheep!$R$322:$R$329,K48,1),0)</f>
        <v>0</v>
      </c>
      <c r="L49" s="505">
        <f>IFERROR(INDEX(Sheep!$R$322:$R$329,L48,1),0)</f>
        <v>0</v>
      </c>
      <c r="M49" s="505">
        <f>IFERROR(INDEX(Sheep!$R$322:$R$329,M48,1),0)</f>
        <v>0</v>
      </c>
      <c r="N49" s="505">
        <f>IFERROR(INDEX(Sheep!$R$322:$R$329,N48,1),0)</f>
        <v>0</v>
      </c>
      <c r="O49" s="505">
        <f>IFERROR(INDEX(Sheep!$R$322:$R$329,O48,1),0)</f>
        <v>0</v>
      </c>
      <c r="P49" s="505">
        <f>IFERROR(INDEX(Sheep!$R$322:$R$329,P48,1),0)</f>
        <v>0</v>
      </c>
      <c r="Q49" s="505">
        <f>IFERROR(INDEX(Sheep!$R$322:$R$329,Q48,1),0)</f>
        <v>0</v>
      </c>
      <c r="R49" s="505">
        <f>IFERROR(INDEX(Sheep!$R$322:$R$329,R48,1),0)</f>
        <v>0</v>
      </c>
      <c r="S49" s="505">
        <f>IFERROR(INDEX(Sheep!$R$322:$R$329,S48,1),0)</f>
        <v>0</v>
      </c>
      <c r="T49" s="505">
        <f>IFERROR(INDEX(Sheep!$R$322:$R$329,T48,1),0)</f>
        <v>0</v>
      </c>
      <c r="U49" s="505">
        <f>IFERROR(INDEX(Sheep!$R$322:$R$329,U48,1),0)</f>
        <v>0</v>
      </c>
      <c r="V49" s="505">
        <f>IFERROR(INDEX(Sheep!$R$322:$R$329,V48,1),0)</f>
        <v>0</v>
      </c>
      <c r="W49" s="505">
        <f>IFERROR(INDEX(Sheep!$R$322:$R$329,W48,1),0)</f>
        <v>0</v>
      </c>
      <c r="X49" s="505">
        <f>IFERROR(INDEX(Sheep!$R$322:$R$329,X48,1),0)</f>
        <v>0</v>
      </c>
      <c r="Y49" s="505">
        <f>IFERROR(INDEX(Sheep!$R$322:$R$329,Y48,1),0)</f>
        <v>0</v>
      </c>
      <c r="Z49" s="505">
        <f>IFERROR(INDEX(Sheep!$R$322:$R$329,Z48,1),0)</f>
        <v>0</v>
      </c>
      <c r="AA49" s="505">
        <f>IFERROR(INDEX(Sheep!$R$322:$R$329,AA48,1),0)</f>
        <v>0</v>
      </c>
      <c r="AB49" s="505">
        <f>IFERROR(INDEX(Sheep!$R$322:$R$329,AB48,1),0)</f>
        <v>0</v>
      </c>
      <c r="AC49" s="505">
        <f>IFERROR(INDEX(Sheep!$R$322:$R$329,AC48,1),0)</f>
        <v>0</v>
      </c>
      <c r="AD49" s="505">
        <f>IFERROR(INDEX(Sheep!$R$322:$R$329,AD48,1),0)</f>
        <v>0</v>
      </c>
      <c r="AE49" s="505">
        <f>IFERROR(INDEX(Sheep!$R$322:$R$329,AE48,1),0)</f>
        <v>0</v>
      </c>
      <c r="AF49" s="505">
        <f>IFERROR(INDEX(Sheep!$R$322:$R$329,AF48,1),0)</f>
        <v>0</v>
      </c>
      <c r="AG49" s="505">
        <f>IFERROR(INDEX(Sheep!$R$322:$R$329,AG48,1),0)</f>
        <v>0</v>
      </c>
      <c r="AH49" s="505">
        <f>IFERROR(INDEX(Sheep!$R$322:$R$329,AH48,1),0)</f>
        <v>0</v>
      </c>
      <c r="AI49" s="505">
        <f>IFERROR(INDEX(Sheep!$R$322:$R$329,AI48,1),0)</f>
        <v>0</v>
      </c>
      <c r="AJ49" s="505">
        <f>IFERROR(INDEX(Sheep!$R$322:$R$329,AJ48,1),0)</f>
        <v>0</v>
      </c>
      <c r="AK49" s="505">
        <f>IFERROR(INDEX(Sheep!$R$322:$R$329,AK48,1),0)</f>
        <v>0</v>
      </c>
      <c r="AL49" s="505">
        <f>IFERROR(INDEX(Sheep!$R$322:$R$329,AL48,1),0)</f>
        <v>0</v>
      </c>
      <c r="AM49" s="505">
        <f>IFERROR(INDEX(Sheep!$R$322:$R$329,AM48,1),0)</f>
        <v>0</v>
      </c>
      <c r="AN49" s="505">
        <f>IFERROR(INDEX(Sheep!$R$322:$R$329,AN48,1),0)</f>
        <v>0</v>
      </c>
      <c r="AO49" s="505">
        <f>IFERROR(INDEX(Sheep!$R$322:$R$329,AO48,1),0)</f>
        <v>0</v>
      </c>
      <c r="AP49" s="505">
        <f>IFERROR(INDEX(Sheep!$R$322:$R$329,AP48,1),0)</f>
        <v>0</v>
      </c>
      <c r="AQ49" s="505">
        <f>IFERROR(INDEX(Sheep!$R$322:$R$329,AQ48,1),0)</f>
        <v>0</v>
      </c>
      <c r="AR49" s="505">
        <f>IFERROR(INDEX(Sheep!$R$322:$R$329,AR48,1),0)</f>
        <v>0</v>
      </c>
      <c r="AS49" s="505">
        <f>IFERROR(INDEX(Sheep!$R$322:$R$329,AS48,1),0)</f>
        <v>0</v>
      </c>
      <c r="AT49" s="505">
        <f>IFERROR(INDEX(Sheep!$R$322:$R$329,AT48,1),0)</f>
        <v>0</v>
      </c>
      <c r="AU49" s="505">
        <f>IFERROR(INDEX(Sheep!$R$322:$R$329,AU48,1),0)</f>
        <v>0</v>
      </c>
      <c r="AV49" s="505">
        <f>IFERROR(INDEX(Sheep!$R$322:$R$329,AV48,1),0)</f>
        <v>0</v>
      </c>
      <c r="AW49" s="505">
        <f>IFERROR(INDEX(Sheep!$R$322:$R$329,AW48,1),0)</f>
        <v>0</v>
      </c>
      <c r="AX49" s="505">
        <f>IFERROR(INDEX(Sheep!$R$322:$R$329,AX48,1),0)</f>
        <v>0</v>
      </c>
      <c r="AY49" s="505">
        <f>IFERROR(INDEX(Sheep!$R$322:$R$329,AY48,1),0)</f>
        <v>0</v>
      </c>
      <c r="AZ49" s="505">
        <f>IFERROR(INDEX(Sheep!$R$322:$R$329,AZ48,1),0)</f>
        <v>0</v>
      </c>
      <c r="BA49" s="505">
        <f>IFERROR(INDEX(Sheep!$R$322:$R$329,BA48,1),0)</f>
        <v>0</v>
      </c>
      <c r="BB49" s="505">
        <f>IFERROR(INDEX(Sheep!$R$322:$R$329,BB48,1),0)</f>
        <v>0</v>
      </c>
      <c r="BC49" s="505">
        <f>IFERROR(INDEX(Sheep!$R$322:$R$329,BC48,1),0)</f>
        <v>0</v>
      </c>
      <c r="BD49" s="505">
        <f>IFERROR(INDEX(Sheep!$R$322:$R$329,BD48,1),0)</f>
        <v>0</v>
      </c>
      <c r="BE49" s="505">
        <f>IFERROR(INDEX(Sheep!$R$322:$R$329,BE48,1),0)</f>
        <v>0</v>
      </c>
      <c r="BF49" s="505">
        <f>IFERROR(INDEX(Sheep!$R$322:$R$329,BF48,1),0)</f>
        <v>0</v>
      </c>
      <c r="BG49" s="505">
        <f>IFERROR(INDEX(Sheep!$R$322:$R$329,BG48,1),0)</f>
        <v>0</v>
      </c>
      <c r="BH49" s="505">
        <f>IFERROR(INDEX(Sheep!$R$322:$R$329,BH48,1),0)</f>
        <v>0</v>
      </c>
      <c r="BI49" s="505">
        <f>IFERROR(INDEX(Sheep!$R$322:$R$329,BI48,1),0)</f>
        <v>0</v>
      </c>
      <c r="BJ49" s="505">
        <f>IFERROR(INDEX(Sheep!$R$322:$R$329,BJ48,1),0)</f>
        <v>0</v>
      </c>
      <c r="BK49" s="505">
        <f>IFERROR(INDEX(Sheep!$R$322:$R$329,BK48,1),0)</f>
        <v>0</v>
      </c>
      <c r="BL49" s="505">
        <f>IFERROR(INDEX(Sheep!$R$322:$R$329,BL48,1),0)</f>
        <v>0</v>
      </c>
      <c r="BM49" s="505">
        <f>IFERROR(INDEX(Sheep!$R$322:$R$329,BM48,1),0)</f>
        <v>0</v>
      </c>
      <c r="BN49" s="505">
        <f>IFERROR(INDEX(Sheep!$R$322:$R$329,BN48,1),0)</f>
        <v>43857</v>
      </c>
      <c r="BO49" s="505">
        <f>IFERROR(INDEX(Sheep!$R$322:$R$329,BO48,1),0)</f>
        <v>43857</v>
      </c>
      <c r="BP49" s="505">
        <f>IFERROR(INDEX(Sheep!$R$322:$R$329,BP48,1),0)</f>
        <v>43857</v>
      </c>
      <c r="BQ49" s="505">
        <f>IFERROR(INDEX(Sheep!$R$322:$R$329,BQ48,1),0)</f>
        <v>43857</v>
      </c>
      <c r="BR49" s="505">
        <f>IFERROR(INDEX(Sheep!$R$322:$R$329,BR48,1),0)</f>
        <v>43857</v>
      </c>
      <c r="BS49" s="505">
        <f>IFERROR(INDEX(Sheep!$R$322:$R$329,BS48,1),0)</f>
        <v>43857</v>
      </c>
      <c r="BT49" s="505">
        <f>IFERROR(INDEX(Sheep!$R$322:$R$329,BT48,1),0)</f>
        <v>43857</v>
      </c>
      <c r="BU49" s="505">
        <f>IFERROR(INDEX(Sheep!$R$322:$R$329,BU48,1),0)</f>
        <v>43857</v>
      </c>
      <c r="BV49" s="505">
        <f>IFERROR(INDEX(Sheep!$R$322:$R$329,BV48,1),0)</f>
        <v>43857</v>
      </c>
      <c r="BW49" s="505">
        <f>IFERROR(INDEX(Sheep!$R$322:$R$329,BW48,1),0)</f>
        <v>43857</v>
      </c>
      <c r="BX49" s="505">
        <f>IFERROR(INDEX(Sheep!$R$322:$R$329,BX48,1),0)</f>
        <v>43857</v>
      </c>
      <c r="BY49" s="505">
        <f>IFERROR(INDEX(Sheep!$R$322:$R$329,BY48,1),0)</f>
        <v>43857</v>
      </c>
      <c r="BZ49" s="505">
        <f>IFERROR(INDEX(Sheep!$R$322:$R$329,BZ48,1),0)</f>
        <v>43857</v>
      </c>
      <c r="CA49" s="505">
        <f>IFERROR(INDEX(Sheep!$R$322:$R$329,CA48,1),0)</f>
        <v>43857</v>
      </c>
      <c r="CB49" s="505">
        <f>IFERROR(INDEX(Sheep!$R$322:$R$329,CB48,1),0)</f>
        <v>43857</v>
      </c>
      <c r="CC49" s="505">
        <f>IFERROR(INDEX(Sheep!$R$322:$R$329,CC48,1),0)</f>
        <v>43857</v>
      </c>
      <c r="CD49" s="505">
        <f>IFERROR(INDEX(Sheep!$R$322:$R$329,CD48,1),0)</f>
        <v>43857</v>
      </c>
      <c r="CE49" s="505">
        <f>IFERROR(INDEX(Sheep!$R$322:$R$329,CE48,1),0)</f>
        <v>43857</v>
      </c>
      <c r="CF49" s="505">
        <f>IFERROR(INDEX(Sheep!$R$322:$R$329,CF48,1),0)</f>
        <v>43857</v>
      </c>
      <c r="CG49" s="505">
        <f>IFERROR(INDEX(Sheep!$R$322:$R$329,CG48,1),0)</f>
        <v>43857</v>
      </c>
      <c r="CH49" s="505">
        <f>IFERROR(INDEX(Sheep!$R$322:$R$329,CH48,1),0)</f>
        <v>43857</v>
      </c>
      <c r="CI49" s="505">
        <f>IFERROR(INDEX(Sheep!$R$322:$R$329,CI48,1),0)</f>
        <v>43857</v>
      </c>
      <c r="CJ49" s="505">
        <f>IFERROR(INDEX(Sheep!$R$322:$R$329,CJ48,1),0)</f>
        <v>43857</v>
      </c>
      <c r="CK49" s="505">
        <f>IFERROR(INDEX(Sheep!$R$322:$R$329,CK48,1),0)</f>
        <v>43857</v>
      </c>
      <c r="CL49" s="505">
        <f>IFERROR(INDEX(Sheep!$R$322:$R$329,CL48,1),0)</f>
        <v>43857</v>
      </c>
      <c r="CM49" s="505">
        <f>IFERROR(INDEX(Sheep!$R$322:$R$329,CM48,1),0)</f>
        <v>43857</v>
      </c>
      <c r="CN49" s="505">
        <f>IFERROR(INDEX(Sheep!$R$322:$R$329,CN48,1),0)</f>
        <v>43857</v>
      </c>
      <c r="CO49" s="505">
        <f>IFERROR(INDEX(Sheep!$R$322:$R$329,CO48,1),0)</f>
        <v>43857</v>
      </c>
      <c r="CP49" s="505">
        <f>IFERROR(INDEX(Sheep!$R$322:$R$329,CP48,1),0)</f>
        <v>43857</v>
      </c>
      <c r="CQ49" s="505">
        <f>IFERROR(INDEX(Sheep!$R$322:$R$329,CQ48,1),0)</f>
        <v>43857</v>
      </c>
      <c r="CR49" s="505">
        <f>IFERROR(INDEX(Sheep!$R$322:$R$329,CR48,1),0)</f>
        <v>43857</v>
      </c>
      <c r="CS49" s="505">
        <f>IFERROR(INDEX(Sheep!$R$322:$R$329,CS48,1),0)</f>
        <v>43857</v>
      </c>
      <c r="CT49" s="505">
        <f>IFERROR(INDEX(Sheep!$R$322:$R$329,CT48,1),0)</f>
        <v>43857</v>
      </c>
      <c r="CU49" s="505">
        <f>IFERROR(INDEX(Sheep!$R$322:$R$329,CU48,1),0)</f>
        <v>43857</v>
      </c>
      <c r="CV49" s="505">
        <f>IFERROR(INDEX(Sheep!$R$322:$R$329,CV48,1),0)</f>
        <v>43857</v>
      </c>
      <c r="CW49" s="505">
        <f>IFERROR(INDEX(Sheep!$R$322:$R$329,CW48,1),0)</f>
        <v>43857</v>
      </c>
      <c r="CX49" s="505">
        <f>IFERROR(INDEX(Sheep!$R$322:$R$329,CX48,1),0)</f>
        <v>43857</v>
      </c>
      <c r="CY49" s="505">
        <f>IFERROR(INDEX(Sheep!$R$322:$R$329,CY48,1),0)</f>
        <v>43857</v>
      </c>
      <c r="CZ49" s="505">
        <f>IFERROR(INDEX(Sheep!$R$322:$R$329,CZ48,1),0)</f>
        <v>43857</v>
      </c>
      <c r="DA49" s="505">
        <f>IFERROR(INDEX(Sheep!$R$322:$R$329,DA48,1),0)</f>
        <v>43857</v>
      </c>
      <c r="DB49" s="505">
        <f>IFERROR(INDEX(Sheep!$R$322:$R$329,DB48,1),0)</f>
        <v>43857</v>
      </c>
      <c r="DC49" s="505">
        <f>IFERROR(INDEX(Sheep!$R$322:$R$329,DC48,1),0)</f>
        <v>43857</v>
      </c>
      <c r="DD49" s="505">
        <f>IFERROR(INDEX(Sheep!$R$322:$R$329,DD48,1),0)</f>
        <v>43857</v>
      </c>
      <c r="DE49" s="505">
        <f>IFERROR(INDEX(Sheep!$R$322:$R$329,DE48,1),0)</f>
        <v>43857</v>
      </c>
      <c r="DF49" s="505">
        <f>IFERROR(INDEX(Sheep!$R$322:$R$329,DF48,1),0)</f>
        <v>43857</v>
      </c>
      <c r="DG49" s="505">
        <f>IFERROR(INDEX(Sheep!$R$322:$R$329,DG48,1),0)</f>
        <v>43857</v>
      </c>
      <c r="DH49" s="505">
        <f>IFERROR(INDEX(Sheep!$R$322:$R$329,DH48,1),0)</f>
        <v>43857</v>
      </c>
      <c r="DI49" s="505">
        <f>IFERROR(INDEX(Sheep!$R$322:$R$329,DI48,1),0)</f>
        <v>43857</v>
      </c>
      <c r="DJ49" s="505">
        <f>IFERROR(INDEX(Sheep!$R$322:$R$329,DJ48,1),0)</f>
        <v>43857</v>
      </c>
      <c r="DK49" s="505">
        <f>IFERROR(INDEX(Sheep!$R$322:$R$329,DK48,1),0)</f>
        <v>43857</v>
      </c>
      <c r="DL49" s="505">
        <f>IFERROR(INDEX(Sheep!$R$322:$R$329,DL48,1),0)</f>
        <v>43857</v>
      </c>
      <c r="DM49" s="505">
        <f>IFERROR(INDEX(Sheep!$R$322:$R$329,DM48,1),0)</f>
        <v>43857</v>
      </c>
      <c r="DN49" s="505">
        <f>IFERROR(INDEX(Sheep!$R$322:$R$329,DN48,1),0)</f>
        <v>44222</v>
      </c>
      <c r="DO49" s="505">
        <f>IFERROR(INDEX(Sheep!$R$322:$R$329,DO48,1),0)</f>
        <v>44222</v>
      </c>
      <c r="DP49" s="505">
        <f>IFERROR(INDEX(Sheep!$R$322:$R$329,DP48,1),0)</f>
        <v>44222</v>
      </c>
      <c r="DQ49" s="505">
        <f>IFERROR(INDEX(Sheep!$R$322:$R$329,DQ48,1),0)</f>
        <v>44222</v>
      </c>
      <c r="DR49" s="505">
        <f>IFERROR(INDEX(Sheep!$R$322:$R$329,DR48,1),0)</f>
        <v>44222</v>
      </c>
      <c r="DS49" s="505">
        <f>IFERROR(INDEX(Sheep!$R$322:$R$329,DS48,1),0)</f>
        <v>44222</v>
      </c>
      <c r="DT49" s="505">
        <f>IFERROR(INDEX(Sheep!$R$322:$R$329,DT48,1),0)</f>
        <v>44222</v>
      </c>
      <c r="DU49" s="505">
        <f>IFERROR(INDEX(Sheep!$R$322:$R$329,DU48,1),0)</f>
        <v>44222</v>
      </c>
      <c r="DV49" s="505">
        <f>IFERROR(INDEX(Sheep!$R$322:$R$329,DV48,1),0)</f>
        <v>44222</v>
      </c>
      <c r="DW49" s="505">
        <f>IFERROR(INDEX(Sheep!$R$322:$R$329,DW48,1),0)</f>
        <v>44222</v>
      </c>
      <c r="DX49" s="505">
        <f>IFERROR(INDEX(Sheep!$R$322:$R$329,DX48,1),0)</f>
        <v>44222</v>
      </c>
      <c r="DY49" s="505">
        <f>IFERROR(INDEX(Sheep!$R$322:$R$329,DY48,1),0)</f>
        <v>44222</v>
      </c>
      <c r="DZ49" s="505">
        <f>IFERROR(INDEX(Sheep!$R$322:$R$329,DZ48,1),0)</f>
        <v>44222</v>
      </c>
      <c r="EA49" s="505">
        <f>IFERROR(INDEX(Sheep!$R$322:$R$329,EA48,1),0)</f>
        <v>44222</v>
      </c>
      <c r="EB49" s="505">
        <f>IFERROR(INDEX(Sheep!$R$322:$R$329,EB48,1),0)</f>
        <v>44222</v>
      </c>
      <c r="EC49" s="505">
        <f>IFERROR(INDEX(Sheep!$R$322:$R$329,EC48,1),0)</f>
        <v>44222</v>
      </c>
      <c r="ED49" s="505">
        <f>IFERROR(INDEX(Sheep!$R$322:$R$329,ED48,1),0)</f>
        <v>44222</v>
      </c>
      <c r="EE49" s="505">
        <f>IFERROR(INDEX(Sheep!$R$322:$R$329,EE48,1),0)</f>
        <v>44222</v>
      </c>
      <c r="EF49" s="505">
        <f>IFERROR(INDEX(Sheep!$R$322:$R$329,EF48,1),0)</f>
        <v>44222</v>
      </c>
      <c r="EG49" s="505">
        <f>IFERROR(INDEX(Sheep!$R$322:$R$329,EG48,1),0)</f>
        <v>44222</v>
      </c>
      <c r="EH49" s="505">
        <f>IFERROR(INDEX(Sheep!$R$322:$R$329,EH48,1),0)</f>
        <v>44222</v>
      </c>
      <c r="EI49" s="505">
        <f>IFERROR(INDEX(Sheep!$R$322:$R$329,EI48,1),0)</f>
        <v>44222</v>
      </c>
      <c r="EJ49" s="505">
        <f>IFERROR(INDEX(Sheep!$R$322:$R$329,EJ48,1),0)</f>
        <v>44222</v>
      </c>
      <c r="EK49" s="505">
        <f>IFERROR(INDEX(Sheep!$R$322:$R$329,EK48,1),0)</f>
        <v>44222</v>
      </c>
      <c r="EL49" s="505">
        <f>IFERROR(INDEX(Sheep!$R$322:$R$329,EL48,1),0)</f>
        <v>44222</v>
      </c>
      <c r="EM49" s="505">
        <f>IFERROR(INDEX(Sheep!$R$322:$R$329,EM48,1),0)</f>
        <v>44222</v>
      </c>
      <c r="EN49" s="505">
        <f>IFERROR(INDEX(Sheep!$R$322:$R$329,EN48,1),0)</f>
        <v>44222</v>
      </c>
      <c r="EO49" s="505">
        <f>IFERROR(INDEX(Sheep!$R$322:$R$329,EO48,1),0)</f>
        <v>44222</v>
      </c>
      <c r="EP49" s="505">
        <f>IFERROR(INDEX(Sheep!$R$322:$R$329,EP48,1),0)</f>
        <v>44222</v>
      </c>
      <c r="EQ49" s="505">
        <f>IFERROR(INDEX(Sheep!$R$322:$R$329,EQ48,1),0)</f>
        <v>44222</v>
      </c>
      <c r="ER49" s="505">
        <f>IFERROR(INDEX(Sheep!$R$322:$R$329,ER48,1),0)</f>
        <v>44222</v>
      </c>
      <c r="ES49" s="505">
        <f>IFERROR(INDEX(Sheep!$R$322:$R$329,ES48,1),0)</f>
        <v>44222</v>
      </c>
      <c r="ET49" s="505">
        <f>IFERROR(INDEX(Sheep!$R$322:$R$329,ET48,1),0)</f>
        <v>44222</v>
      </c>
      <c r="EU49" s="505">
        <f>IFERROR(INDEX(Sheep!$R$322:$R$329,EU48,1),0)</f>
        <v>44222</v>
      </c>
      <c r="EV49" s="505">
        <f>IFERROR(INDEX(Sheep!$R$322:$R$329,EV48,1),0)</f>
        <v>44222</v>
      </c>
      <c r="EW49" s="505">
        <f>IFERROR(INDEX(Sheep!$R$322:$R$329,EW48,1),0)</f>
        <v>44222</v>
      </c>
      <c r="EX49" s="505">
        <f>IFERROR(INDEX(Sheep!$R$322:$R$329,EX48,1),0)</f>
        <v>44222</v>
      </c>
      <c r="EY49" s="505">
        <f>IFERROR(INDEX(Sheep!$R$322:$R$329,EY48,1),0)</f>
        <v>44222</v>
      </c>
      <c r="EZ49" s="505">
        <f>IFERROR(INDEX(Sheep!$R$322:$R$329,EZ48,1),0)</f>
        <v>44222</v>
      </c>
      <c r="FA49" s="505">
        <f>IFERROR(INDEX(Sheep!$R$322:$R$329,FA48,1),0)</f>
        <v>44222</v>
      </c>
      <c r="FB49" s="505">
        <f>IFERROR(INDEX(Sheep!$R$322:$R$329,FB48,1),0)</f>
        <v>44222</v>
      </c>
      <c r="FC49" s="505">
        <f>IFERROR(INDEX(Sheep!$R$322:$R$329,FC48,1),0)</f>
        <v>44222</v>
      </c>
      <c r="FD49" s="505">
        <f>IFERROR(INDEX(Sheep!$R$322:$R$329,FD48,1),0)</f>
        <v>44222</v>
      </c>
      <c r="FE49" s="505">
        <f>IFERROR(INDEX(Sheep!$R$322:$R$329,FE48,1),0)</f>
        <v>44222</v>
      </c>
      <c r="FF49" s="505">
        <f>IFERROR(INDEX(Sheep!$R$322:$R$329,FF48,1),0)</f>
        <v>44222</v>
      </c>
      <c r="FG49" s="505">
        <f>IFERROR(INDEX(Sheep!$R$322:$R$329,FG48,1),0)</f>
        <v>44222</v>
      </c>
      <c r="FH49" s="505">
        <f>IFERROR(INDEX(Sheep!$R$322:$R$329,FH48,1),0)</f>
        <v>44222</v>
      </c>
      <c r="FI49" s="505">
        <f>IFERROR(INDEX(Sheep!$R$322:$R$329,FI48,1),0)</f>
        <v>44222</v>
      </c>
      <c r="FJ49" s="505">
        <f>IFERROR(INDEX(Sheep!$R$322:$R$329,FJ48,1),0)</f>
        <v>44222</v>
      </c>
      <c r="FK49" s="505">
        <f>IFERROR(INDEX(Sheep!$R$322:$R$329,FK48,1),0)</f>
        <v>44222</v>
      </c>
      <c r="FL49" s="505">
        <f>IFERROR(INDEX(Sheep!$R$322:$R$329,FL48,1),0)</f>
        <v>44222</v>
      </c>
      <c r="FM49" s="505">
        <f>IFERROR(INDEX(Sheep!$R$322:$R$329,FM48,1),0)</f>
        <v>44222</v>
      </c>
      <c r="FN49" s="505">
        <f>IFERROR(INDEX(Sheep!$R$322:$R$329,FN48,1),0)</f>
        <v>44587</v>
      </c>
      <c r="FO49" s="505">
        <f>IFERROR(INDEX(Sheep!$R$322:$R$329,FO48,1),0)</f>
        <v>44587</v>
      </c>
      <c r="FP49" s="505">
        <f>IFERROR(INDEX(Sheep!$R$322:$R$329,FP48,1),0)</f>
        <v>44587</v>
      </c>
      <c r="FQ49" s="505">
        <f>IFERROR(INDEX(Sheep!$R$322:$R$329,FQ48,1),0)</f>
        <v>44587</v>
      </c>
      <c r="FR49" s="505">
        <f>IFERROR(INDEX(Sheep!$R$322:$R$329,FR48,1),0)</f>
        <v>44587</v>
      </c>
      <c r="FS49" s="505">
        <f>IFERROR(INDEX(Sheep!$R$322:$R$329,FS48,1),0)</f>
        <v>44587</v>
      </c>
      <c r="FT49" s="505">
        <f>IFERROR(INDEX(Sheep!$R$322:$R$329,FT48,1),0)</f>
        <v>44587</v>
      </c>
      <c r="FU49" s="505">
        <f>IFERROR(INDEX(Sheep!$R$322:$R$329,FU48,1),0)</f>
        <v>44587</v>
      </c>
      <c r="FV49" s="505">
        <f>IFERROR(INDEX(Sheep!$R$322:$R$329,FV48,1),0)</f>
        <v>44587</v>
      </c>
      <c r="FW49" s="505">
        <f>IFERROR(INDEX(Sheep!$R$322:$R$329,FW48,1),0)</f>
        <v>44587</v>
      </c>
      <c r="FX49" s="505">
        <f>IFERROR(INDEX(Sheep!$R$322:$R$329,FX48,1),0)</f>
        <v>44587</v>
      </c>
      <c r="FY49" s="505">
        <f>IFERROR(INDEX(Sheep!$R$322:$R$329,FY48,1),0)</f>
        <v>44587</v>
      </c>
      <c r="FZ49" s="505">
        <f>IFERROR(INDEX(Sheep!$R$322:$R$329,FZ48,1),0)</f>
        <v>44587</v>
      </c>
      <c r="GA49" s="505">
        <f>IFERROR(INDEX(Sheep!$R$322:$R$329,GA48,1),0)</f>
        <v>44587</v>
      </c>
      <c r="GB49" s="505">
        <f>IFERROR(INDEX(Sheep!$R$322:$R$329,GB48,1),0)</f>
        <v>44587</v>
      </c>
      <c r="GC49" s="505">
        <f>IFERROR(INDEX(Sheep!$R$322:$R$329,GC48,1),0)</f>
        <v>44587</v>
      </c>
      <c r="GD49" s="505">
        <f>IFERROR(INDEX(Sheep!$R$322:$R$329,GD48,1),0)</f>
        <v>44587</v>
      </c>
      <c r="GE49" s="505">
        <f>IFERROR(INDEX(Sheep!$R$322:$R$329,GE48,1),0)</f>
        <v>44587</v>
      </c>
      <c r="GF49" s="505">
        <f>IFERROR(INDEX(Sheep!$R$322:$R$329,GF48,1),0)</f>
        <v>44587</v>
      </c>
      <c r="GG49" s="505">
        <f>IFERROR(INDEX(Sheep!$R$322:$R$329,GG48,1),0)</f>
        <v>44587</v>
      </c>
      <c r="GH49" s="505">
        <f>IFERROR(INDEX(Sheep!$R$322:$R$329,GH48,1),0)</f>
        <v>44587</v>
      </c>
      <c r="GI49" s="505">
        <f>IFERROR(INDEX(Sheep!$R$322:$R$329,GI48,1),0)</f>
        <v>44587</v>
      </c>
      <c r="GJ49" s="505">
        <f>IFERROR(INDEX(Sheep!$R$322:$R$329,GJ48,1),0)</f>
        <v>44587</v>
      </c>
      <c r="GK49" s="505">
        <f>IFERROR(INDEX(Sheep!$R$322:$R$329,GK48,1),0)</f>
        <v>44587</v>
      </c>
      <c r="GL49" s="505">
        <f>IFERROR(INDEX(Sheep!$R$322:$R$329,GL48,1),0)</f>
        <v>44587</v>
      </c>
      <c r="GM49" s="505">
        <f>IFERROR(INDEX(Sheep!$R$322:$R$329,GM48,1),0)</f>
        <v>44587</v>
      </c>
      <c r="GN49" s="505">
        <f>IFERROR(INDEX(Sheep!$R$322:$R$329,GN48,1),0)</f>
        <v>44587</v>
      </c>
      <c r="GO49" s="505">
        <f>IFERROR(INDEX(Sheep!$R$322:$R$329,GO48,1),0)</f>
        <v>44587</v>
      </c>
      <c r="GP49" s="505">
        <f>IFERROR(INDEX(Sheep!$R$322:$R$329,GP48,1),0)</f>
        <v>44587</v>
      </c>
      <c r="GQ49" s="505">
        <f>IFERROR(INDEX(Sheep!$R$322:$R$329,GQ48,1),0)</f>
        <v>44587</v>
      </c>
      <c r="GR49" s="505">
        <f>IFERROR(INDEX(Sheep!$R$322:$R$329,GR48,1),0)</f>
        <v>44587</v>
      </c>
      <c r="GS49" s="505">
        <f>IFERROR(INDEX(Sheep!$R$322:$R$329,GS48,1),0)</f>
        <v>44587</v>
      </c>
      <c r="GT49" s="505">
        <f>IFERROR(INDEX(Sheep!$R$322:$R$329,GT48,1),0)</f>
        <v>44587</v>
      </c>
      <c r="GU49" s="505">
        <f>IFERROR(INDEX(Sheep!$R$322:$R$329,GU48,1),0)</f>
        <v>44587</v>
      </c>
      <c r="GV49" s="505">
        <f>IFERROR(INDEX(Sheep!$R$322:$R$329,GV48,1),0)</f>
        <v>44587</v>
      </c>
      <c r="GW49" s="505">
        <f>IFERROR(INDEX(Sheep!$R$322:$R$329,GW48,1),0)</f>
        <v>44587</v>
      </c>
      <c r="GX49" s="505">
        <f>IFERROR(INDEX(Sheep!$R$322:$R$329,GX48,1),0)</f>
        <v>44587</v>
      </c>
      <c r="GY49" s="505">
        <f>IFERROR(INDEX(Sheep!$R$322:$R$329,GY48,1),0)</f>
        <v>44587</v>
      </c>
      <c r="GZ49" s="505">
        <f>IFERROR(INDEX(Sheep!$R$322:$R$329,GZ48,1),0)</f>
        <v>44587</v>
      </c>
      <c r="HA49" s="505">
        <f>IFERROR(INDEX(Sheep!$R$322:$R$329,HA48,1),0)</f>
        <v>44587</v>
      </c>
      <c r="HB49" s="505">
        <f>IFERROR(INDEX(Sheep!$R$322:$R$329,HB48,1),0)</f>
        <v>44587</v>
      </c>
      <c r="HC49" s="505">
        <f>IFERROR(INDEX(Sheep!$R$322:$R$329,HC48,1),0)</f>
        <v>44587</v>
      </c>
      <c r="HD49" s="505">
        <f>IFERROR(INDEX(Sheep!$R$322:$R$329,HD48,1),0)</f>
        <v>44587</v>
      </c>
      <c r="HE49" s="505">
        <f>IFERROR(INDEX(Sheep!$R$322:$R$329,HE48,1),0)</f>
        <v>44587</v>
      </c>
      <c r="HF49" s="505">
        <f>IFERROR(INDEX(Sheep!$R$322:$R$329,HF48,1),0)</f>
        <v>44587</v>
      </c>
      <c r="HG49" s="505">
        <f>IFERROR(INDEX(Sheep!$R$322:$R$329,HG48,1),0)</f>
        <v>44587</v>
      </c>
      <c r="HH49" s="505">
        <f>IFERROR(INDEX(Sheep!$R$322:$R$329,HH48,1),0)</f>
        <v>44587</v>
      </c>
      <c r="HI49" s="505">
        <f>IFERROR(INDEX(Sheep!$R$322:$R$329,HI48,1),0)</f>
        <v>44587</v>
      </c>
      <c r="HJ49" s="505">
        <f>IFERROR(INDEX(Sheep!$R$322:$R$329,HJ48,1),0)</f>
        <v>44587</v>
      </c>
      <c r="HK49" s="505">
        <f>IFERROR(INDEX(Sheep!$R$322:$R$329,HK48,1),0)</f>
        <v>44587</v>
      </c>
      <c r="HL49" s="505">
        <f>IFERROR(INDEX(Sheep!$R$322:$R$329,HL48,1),0)</f>
        <v>44587</v>
      </c>
      <c r="HM49" s="505">
        <f>IFERROR(INDEX(Sheep!$R$322:$R$329,HM48,1),0)</f>
        <v>44587</v>
      </c>
      <c r="HN49" s="505">
        <f>IFERROR(INDEX(Sheep!$R$322:$R$329,HN48,1),0)</f>
        <v>44952</v>
      </c>
      <c r="HO49" s="505">
        <f>IFERROR(INDEX(Sheep!$R$322:$R$329,HO48,1),0)</f>
        <v>44952</v>
      </c>
      <c r="HP49" s="505">
        <f>IFERROR(INDEX(Sheep!$R$322:$R$329,HP48,1),0)</f>
        <v>44952</v>
      </c>
      <c r="HQ49" s="505">
        <f>IFERROR(INDEX(Sheep!$R$322:$R$329,HQ48,1),0)</f>
        <v>44952</v>
      </c>
      <c r="HR49" s="505">
        <f>IFERROR(INDEX(Sheep!$R$322:$R$329,HR48,1),0)</f>
        <v>44952</v>
      </c>
      <c r="HS49" s="505">
        <f>IFERROR(INDEX(Sheep!$R$322:$R$329,HS48,1),0)</f>
        <v>44952</v>
      </c>
      <c r="HT49" s="505">
        <f>IFERROR(INDEX(Sheep!$R$322:$R$329,HT48,1),0)</f>
        <v>44952</v>
      </c>
      <c r="HU49" s="505">
        <f>IFERROR(INDEX(Sheep!$R$322:$R$329,HU48,1),0)</f>
        <v>44952</v>
      </c>
      <c r="HV49" s="505">
        <f>IFERROR(INDEX(Sheep!$R$322:$R$329,HV48,1),0)</f>
        <v>44952</v>
      </c>
      <c r="HW49" s="505">
        <f>IFERROR(INDEX(Sheep!$R$322:$R$329,HW48,1),0)</f>
        <v>44952</v>
      </c>
      <c r="HX49" s="505">
        <f>IFERROR(INDEX(Sheep!$R$322:$R$329,HX48,1),0)</f>
        <v>44952</v>
      </c>
      <c r="HY49" s="505">
        <f>IFERROR(INDEX(Sheep!$R$322:$R$329,HY48,1),0)</f>
        <v>44952</v>
      </c>
      <c r="HZ49" s="505">
        <f>IFERROR(INDEX(Sheep!$R$322:$R$329,HZ48,1),0)</f>
        <v>44952</v>
      </c>
      <c r="IA49" s="505">
        <f>IFERROR(INDEX(Sheep!$R$322:$R$329,IA48,1),0)</f>
        <v>44952</v>
      </c>
      <c r="IB49" s="505">
        <f>IFERROR(INDEX(Sheep!$R$322:$R$329,IB48,1),0)</f>
        <v>44952</v>
      </c>
      <c r="IC49" s="505">
        <f>IFERROR(INDEX(Sheep!$R$322:$R$329,IC48,1),0)</f>
        <v>44952</v>
      </c>
      <c r="ID49" s="505">
        <f>IFERROR(INDEX(Sheep!$R$322:$R$329,ID48,1),0)</f>
        <v>44952</v>
      </c>
      <c r="IE49" s="505">
        <f>IFERROR(INDEX(Sheep!$R$322:$R$329,IE48,1),0)</f>
        <v>44952</v>
      </c>
      <c r="IF49" s="505">
        <f>IFERROR(INDEX(Sheep!$R$322:$R$329,IF48,1),0)</f>
        <v>44952</v>
      </c>
      <c r="IG49" s="505">
        <f>IFERROR(INDEX(Sheep!$R$322:$R$329,IG48,1),0)</f>
        <v>44952</v>
      </c>
      <c r="IH49" s="505">
        <f>IFERROR(INDEX(Sheep!$R$322:$R$329,IH48,1),0)</f>
        <v>44952</v>
      </c>
      <c r="II49" s="505">
        <f>IFERROR(INDEX(Sheep!$R$322:$R$329,II48,1),0)</f>
        <v>44952</v>
      </c>
      <c r="IJ49" s="505">
        <f>IFERROR(INDEX(Sheep!$R$322:$R$329,IJ48,1),0)</f>
        <v>44952</v>
      </c>
      <c r="IK49" s="505">
        <f>IFERROR(INDEX(Sheep!$R$322:$R$329,IK48,1),0)</f>
        <v>44952</v>
      </c>
      <c r="IL49" s="505">
        <f>IFERROR(INDEX(Sheep!$R$322:$R$329,IL48,1),0)</f>
        <v>44952</v>
      </c>
      <c r="IM49" s="505">
        <f>IFERROR(INDEX(Sheep!$R$322:$R$329,IM48,1),0)</f>
        <v>44952</v>
      </c>
      <c r="IN49" s="505">
        <f>IFERROR(INDEX(Sheep!$R$322:$R$329,IN48,1),0)</f>
        <v>44952</v>
      </c>
      <c r="IO49" s="505">
        <f>IFERROR(INDEX(Sheep!$R$322:$R$329,IO48,1),0)</f>
        <v>44952</v>
      </c>
      <c r="IP49" s="505">
        <f>IFERROR(INDEX(Sheep!$R$322:$R$329,IP48,1),0)</f>
        <v>44952</v>
      </c>
      <c r="IQ49" s="505">
        <f>IFERROR(INDEX(Sheep!$R$322:$R$329,IQ48,1),0)</f>
        <v>44952</v>
      </c>
      <c r="IR49" s="505">
        <f>IFERROR(INDEX(Sheep!$R$322:$R$329,IR48,1),0)</f>
        <v>44952</v>
      </c>
      <c r="IS49" s="505">
        <f>IFERROR(INDEX(Sheep!$R$322:$R$329,IS48,1),0)</f>
        <v>44952</v>
      </c>
      <c r="IT49" s="505">
        <f>IFERROR(INDEX(Sheep!$R$322:$R$329,IT48,1),0)</f>
        <v>44952</v>
      </c>
      <c r="IU49" s="505">
        <f>IFERROR(INDEX(Sheep!$R$322:$R$329,IU48,1),0)</f>
        <v>44952</v>
      </c>
      <c r="IV49" s="505">
        <f>IFERROR(INDEX(Sheep!$R$322:$R$329,IV48,1),0)</f>
        <v>44952</v>
      </c>
      <c r="IW49" s="505">
        <f>IFERROR(INDEX(Sheep!$R$322:$R$329,IW48,1),0)</f>
        <v>44952</v>
      </c>
      <c r="IX49" s="505">
        <f>IFERROR(INDEX(Sheep!$R$322:$R$329,IX48,1),0)</f>
        <v>44952</v>
      </c>
      <c r="IY49" s="505">
        <f>IFERROR(INDEX(Sheep!$R$322:$R$329,IY48,1),0)</f>
        <v>44952</v>
      </c>
      <c r="IZ49" s="505">
        <f>IFERROR(INDEX(Sheep!$R$322:$R$329,IZ48,1),0)</f>
        <v>44952</v>
      </c>
      <c r="JA49" s="505">
        <f>IFERROR(INDEX(Sheep!$R$322:$R$329,JA48,1),0)</f>
        <v>44952</v>
      </c>
      <c r="JB49" s="505">
        <f>IFERROR(INDEX(Sheep!$R$322:$R$329,JB48,1),0)</f>
        <v>44952</v>
      </c>
      <c r="JC49" s="505">
        <f>IFERROR(INDEX(Sheep!$R$322:$R$329,JC48,1),0)</f>
        <v>44952</v>
      </c>
      <c r="JD49" s="505">
        <f>IFERROR(INDEX(Sheep!$R$322:$R$329,JD48,1),0)</f>
        <v>44952</v>
      </c>
      <c r="JE49" s="505">
        <f>IFERROR(INDEX(Sheep!$R$322:$R$329,JE48,1),0)</f>
        <v>44952</v>
      </c>
      <c r="JF49" s="505">
        <f>IFERROR(INDEX(Sheep!$R$322:$R$329,JF48,1),0)</f>
        <v>44952</v>
      </c>
      <c r="JG49" s="505">
        <f>IFERROR(INDEX(Sheep!$R$322:$R$329,JG48,1),0)</f>
        <v>44952</v>
      </c>
      <c r="JH49" s="505">
        <f>IFERROR(INDEX(Sheep!$R$322:$R$329,JH48,1),0)</f>
        <v>44952</v>
      </c>
      <c r="JI49" s="505">
        <f>IFERROR(INDEX(Sheep!$R$322:$R$329,JI48,1),0)</f>
        <v>44952</v>
      </c>
      <c r="JJ49" s="505">
        <f>IFERROR(INDEX(Sheep!$R$322:$R$329,JJ48,1),0)</f>
        <v>44952</v>
      </c>
      <c r="JK49" s="505">
        <f>IFERROR(INDEX(Sheep!$R$322:$R$329,JK48,1),0)</f>
        <v>44952</v>
      </c>
      <c r="JL49" s="505">
        <f>IFERROR(INDEX(Sheep!$R$322:$R$329,JL48,1),0)</f>
        <v>44952</v>
      </c>
      <c r="JM49" s="505">
        <f>IFERROR(INDEX(Sheep!$R$322:$R$329,JM48,1),0)</f>
        <v>44952</v>
      </c>
      <c r="JN49" s="505">
        <f>IFERROR(INDEX(Sheep!$R$322:$R$329,JN48,1),0)</f>
        <v>45318</v>
      </c>
      <c r="JO49" s="505">
        <f>IFERROR(INDEX(Sheep!$R$322:$R$329,JO48,1),0)</f>
        <v>45318</v>
      </c>
      <c r="JP49" s="505">
        <f>IFERROR(INDEX(Sheep!$R$322:$R$329,JP48,1),0)</f>
        <v>45318</v>
      </c>
      <c r="JQ49" s="505">
        <f>IFERROR(INDEX(Sheep!$R$322:$R$329,JQ48,1),0)</f>
        <v>45318</v>
      </c>
      <c r="JR49" s="505">
        <f>IFERROR(INDEX(Sheep!$R$322:$R$329,JR48,1),0)</f>
        <v>45318</v>
      </c>
      <c r="JS49" s="505">
        <f>IFERROR(INDEX(Sheep!$R$322:$R$329,JS48,1),0)</f>
        <v>45318</v>
      </c>
      <c r="JT49" s="505">
        <f>IFERROR(INDEX(Sheep!$R$322:$R$329,JT48,1),0)</f>
        <v>45318</v>
      </c>
      <c r="JU49" s="505">
        <f>IFERROR(INDEX(Sheep!$R$322:$R$329,JU48,1),0)</f>
        <v>45318</v>
      </c>
      <c r="JV49" s="505">
        <f>IFERROR(INDEX(Sheep!$R$322:$R$329,JV48,1),0)</f>
        <v>45318</v>
      </c>
      <c r="JW49" s="505">
        <f>IFERROR(INDEX(Sheep!$R$322:$R$329,JW48,1),0)</f>
        <v>45318</v>
      </c>
      <c r="JX49" s="505">
        <f>IFERROR(INDEX(Sheep!$R$322:$R$329,JX48,1),0)</f>
        <v>45318</v>
      </c>
      <c r="JY49" s="505">
        <f>IFERROR(INDEX(Sheep!$R$322:$R$329,JY48,1),0)</f>
        <v>45318</v>
      </c>
      <c r="JZ49" s="505">
        <f>IFERROR(INDEX(Sheep!$R$322:$R$329,JZ48,1),0)</f>
        <v>45318</v>
      </c>
      <c r="KA49" s="505">
        <f>IFERROR(INDEX(Sheep!$R$322:$R$329,KA48,1),0)</f>
        <v>45318</v>
      </c>
      <c r="KB49" s="505">
        <f>IFERROR(INDEX(Sheep!$R$322:$R$329,KB48,1),0)</f>
        <v>45318</v>
      </c>
      <c r="KC49" s="505">
        <f>IFERROR(INDEX(Sheep!$R$322:$R$329,KC48,1),0)</f>
        <v>45318</v>
      </c>
      <c r="KD49" s="505">
        <f>IFERROR(INDEX(Sheep!$R$322:$R$329,KD48,1),0)</f>
        <v>45318</v>
      </c>
      <c r="KE49" s="505">
        <f>IFERROR(INDEX(Sheep!$R$322:$R$329,KE48,1),0)</f>
        <v>45318</v>
      </c>
      <c r="KF49" s="505">
        <f>IFERROR(INDEX(Sheep!$R$322:$R$329,KF48,1),0)</f>
        <v>45318</v>
      </c>
      <c r="KG49" s="505">
        <f>IFERROR(INDEX(Sheep!$R$322:$R$329,KG48,1),0)</f>
        <v>45318</v>
      </c>
      <c r="KH49" s="505">
        <f>IFERROR(INDEX(Sheep!$R$322:$R$329,KH48,1),0)</f>
        <v>45318</v>
      </c>
      <c r="KI49" s="505">
        <f>IFERROR(INDEX(Sheep!$R$322:$R$329,KI48,1),0)</f>
        <v>45318</v>
      </c>
      <c r="KJ49" s="505">
        <f>IFERROR(INDEX(Sheep!$R$322:$R$329,KJ48,1),0)</f>
        <v>45318</v>
      </c>
      <c r="KK49" s="505">
        <f>IFERROR(INDEX(Sheep!$R$322:$R$329,KK48,1),0)</f>
        <v>45318</v>
      </c>
      <c r="KL49" s="505">
        <f>IFERROR(INDEX(Sheep!$R$322:$R$329,KL48,1),0)</f>
        <v>45318</v>
      </c>
      <c r="KM49" s="505">
        <f>IFERROR(INDEX(Sheep!$R$322:$R$329,KM48,1),0)</f>
        <v>45318</v>
      </c>
      <c r="KN49" s="505">
        <f>IFERROR(INDEX(Sheep!$R$322:$R$329,KN48,1),0)</f>
        <v>45318</v>
      </c>
      <c r="KO49" s="505">
        <f>IFERROR(INDEX(Sheep!$R$322:$R$329,KO48,1),0)</f>
        <v>45318</v>
      </c>
      <c r="KP49" s="505">
        <f>IFERROR(INDEX(Sheep!$R$322:$R$329,KP48,1),0)</f>
        <v>45318</v>
      </c>
      <c r="KQ49" s="505">
        <f>IFERROR(INDEX(Sheep!$R$322:$R$329,KQ48,1),0)</f>
        <v>45318</v>
      </c>
      <c r="KR49" s="505">
        <f>IFERROR(INDEX(Sheep!$R$322:$R$329,KR48,1),0)</f>
        <v>45318</v>
      </c>
      <c r="KS49" s="505">
        <f>IFERROR(INDEX(Sheep!$R$322:$R$329,KS48,1),0)</f>
        <v>45318</v>
      </c>
      <c r="KT49" s="505">
        <f>IFERROR(INDEX(Sheep!$R$322:$R$329,KT48,1),0)</f>
        <v>45318</v>
      </c>
      <c r="KU49" s="505">
        <f>IFERROR(INDEX(Sheep!$R$322:$R$329,KU48,1),0)</f>
        <v>45318</v>
      </c>
      <c r="KV49" s="505">
        <f>IFERROR(INDEX(Sheep!$R$322:$R$329,KV48,1),0)</f>
        <v>45318</v>
      </c>
      <c r="KW49" s="505">
        <f>IFERROR(INDEX(Sheep!$R$322:$R$329,KW48,1),0)</f>
        <v>45318</v>
      </c>
      <c r="KX49" s="505">
        <f>IFERROR(INDEX(Sheep!$R$322:$R$329,KX48,1),0)</f>
        <v>45318</v>
      </c>
      <c r="KY49" s="505">
        <f>IFERROR(INDEX(Sheep!$R$322:$R$329,KY48,1),0)</f>
        <v>45318</v>
      </c>
      <c r="KZ49" s="505">
        <f>IFERROR(INDEX(Sheep!$R$322:$R$329,KZ48,1),0)</f>
        <v>45318</v>
      </c>
      <c r="LA49" s="505">
        <f>IFERROR(INDEX(Sheep!$R$322:$R$329,LA48,1),0)</f>
        <v>45318</v>
      </c>
      <c r="LB49" s="505">
        <f>IFERROR(INDEX(Sheep!$R$322:$R$329,LB48,1),0)</f>
        <v>45318</v>
      </c>
      <c r="LC49" s="505">
        <f>IFERROR(INDEX(Sheep!$R$322:$R$329,LC48,1),0)</f>
        <v>45318</v>
      </c>
      <c r="LD49" s="505">
        <f>IFERROR(INDEX(Sheep!$R$322:$R$329,LD48,1),0)</f>
        <v>45318</v>
      </c>
      <c r="LE49" s="505">
        <f>IFERROR(INDEX(Sheep!$R$322:$R$329,LE48,1),0)</f>
        <v>45318</v>
      </c>
      <c r="LF49" s="505">
        <f>IFERROR(INDEX(Sheep!$R$322:$R$329,LF48,1),0)</f>
        <v>45318</v>
      </c>
      <c r="LG49" s="505">
        <f>IFERROR(INDEX(Sheep!$R$322:$R$329,LG48,1),0)</f>
        <v>45318</v>
      </c>
      <c r="LH49" s="505">
        <f>IFERROR(INDEX(Sheep!$R$322:$R$329,LH48,1),0)</f>
        <v>45318</v>
      </c>
      <c r="LI49" s="505">
        <f>IFERROR(INDEX(Sheep!$R$322:$R$329,LI48,1),0)</f>
        <v>45318</v>
      </c>
      <c r="LJ49" s="505">
        <f>IFERROR(INDEX(Sheep!$R$322:$R$329,LJ48,1),0)</f>
        <v>45318</v>
      </c>
      <c r="LK49" s="505">
        <f>IFERROR(INDEX(Sheep!$R$322:$R$329,LK48,1),0)</f>
        <v>45318</v>
      </c>
      <c r="LL49" s="505">
        <f>IFERROR(INDEX(Sheep!$R$322:$R$329,LL48,1),0)</f>
        <v>45318</v>
      </c>
      <c r="LM49" s="505">
        <f>IFERROR(INDEX(Sheep!$R$322:$R$329,LM48,1),0)</f>
        <v>45318</v>
      </c>
      <c r="LN49" s="505">
        <f>IFERROR(INDEX(Sheep!$R$322:$R$329,LN48,1),0)</f>
        <v>45683</v>
      </c>
      <c r="LO49" s="505">
        <f>IFERROR(INDEX(Sheep!$R$322:$R$329,LO48,1),0)</f>
        <v>45683</v>
      </c>
      <c r="LP49" s="505">
        <f>IFERROR(INDEX(Sheep!$R$322:$R$329,LP48,1),0)</f>
        <v>45683</v>
      </c>
      <c r="LQ49" s="505">
        <f>IFERROR(INDEX(Sheep!$R$322:$R$329,LQ48,1),0)</f>
        <v>45683</v>
      </c>
      <c r="LR49" s="505">
        <f>IFERROR(INDEX(Sheep!$R$322:$R$329,LR48,1),0)</f>
        <v>45683</v>
      </c>
      <c r="LS49" s="505">
        <f>IFERROR(INDEX(Sheep!$R$322:$R$329,LS48,1),0)</f>
        <v>45683</v>
      </c>
      <c r="LT49" s="505">
        <f>IFERROR(INDEX(Sheep!$R$322:$R$329,LT48,1),0)</f>
        <v>45683</v>
      </c>
      <c r="LU49" s="505">
        <f>IFERROR(INDEX(Sheep!$R$322:$R$329,LU48,1),0)</f>
        <v>45683</v>
      </c>
      <c r="LV49" s="505">
        <f>IFERROR(INDEX(Sheep!$R$322:$R$329,LV48,1),0)</f>
        <v>45683</v>
      </c>
      <c r="LW49" s="505">
        <f>IFERROR(INDEX(Sheep!$R$322:$R$329,LW48,1),0)</f>
        <v>45683</v>
      </c>
      <c r="LX49" s="505">
        <f>IFERROR(INDEX(Sheep!$R$322:$R$329,LX48,1),0)</f>
        <v>45683</v>
      </c>
      <c r="LY49" s="505">
        <f>IFERROR(INDEX(Sheep!$R$322:$R$329,LY48,1),0)</f>
        <v>45683</v>
      </c>
      <c r="LZ49" s="505">
        <f>IFERROR(INDEX(Sheep!$R$322:$R$329,LZ48,1),0)</f>
        <v>45683</v>
      </c>
      <c r="MA49" s="505">
        <f>IFERROR(INDEX(Sheep!$R$322:$R$329,MA48,1),0)</f>
        <v>45683</v>
      </c>
      <c r="MB49" s="505">
        <f>IFERROR(INDEX(Sheep!$R$322:$R$329,MB48,1),0)</f>
        <v>45683</v>
      </c>
      <c r="MC49" s="505">
        <f>IFERROR(INDEX(Sheep!$R$322:$R$329,MC48,1),0)</f>
        <v>45683</v>
      </c>
      <c r="MD49" s="505">
        <f>IFERROR(INDEX(Sheep!$R$322:$R$329,MD48,1),0)</f>
        <v>45683</v>
      </c>
      <c r="ME49" s="505">
        <f>IFERROR(INDEX(Sheep!$R$322:$R$329,ME48,1),0)</f>
        <v>45683</v>
      </c>
      <c r="MF49" s="505">
        <f>IFERROR(INDEX(Sheep!$R$322:$R$329,MF48,1),0)</f>
        <v>45683</v>
      </c>
      <c r="MG49" s="505">
        <f>IFERROR(INDEX(Sheep!$R$322:$R$329,MG48,1),0)</f>
        <v>45683</v>
      </c>
      <c r="MH49" s="505">
        <f>IFERROR(INDEX(Sheep!$R$322:$R$329,MH48,1),0)</f>
        <v>45683</v>
      </c>
      <c r="MI49" s="505">
        <f>IFERROR(INDEX(Sheep!$R$322:$R$329,MI48,1),0)</f>
        <v>45683</v>
      </c>
      <c r="MJ49" s="505">
        <f>IFERROR(INDEX(Sheep!$R$322:$R$329,MJ48,1),0)</f>
        <v>45683</v>
      </c>
      <c r="MK49" s="505">
        <f>IFERROR(INDEX(Sheep!$R$322:$R$329,MK48,1),0)</f>
        <v>45683</v>
      </c>
      <c r="ML49" s="505">
        <f>IFERROR(INDEX(Sheep!$R$322:$R$329,ML48,1),0)</f>
        <v>45683</v>
      </c>
      <c r="MM49" s="505">
        <f>IFERROR(INDEX(Sheep!$R$322:$R$329,MM48,1),0)</f>
        <v>45683</v>
      </c>
      <c r="MN49" s="505">
        <f>IFERROR(INDEX(Sheep!$R$322:$R$329,MN48,1),0)</f>
        <v>45683</v>
      </c>
      <c r="MO49" s="505">
        <f>IFERROR(INDEX(Sheep!$R$322:$R$329,MO48,1),0)</f>
        <v>45683</v>
      </c>
      <c r="MP49" s="505">
        <f>IFERROR(INDEX(Sheep!$R$322:$R$329,MP48,1),0)</f>
        <v>45683</v>
      </c>
      <c r="MQ49" s="505">
        <f>IFERROR(INDEX(Sheep!$R$322:$R$329,MQ48,1),0)</f>
        <v>45683</v>
      </c>
      <c r="MR49" s="505">
        <f>IFERROR(INDEX(Sheep!$R$322:$R$329,MR48,1),0)</f>
        <v>45683</v>
      </c>
      <c r="MS49" s="505">
        <f>IFERROR(INDEX(Sheep!$R$322:$R$329,MS48,1),0)</f>
        <v>45683</v>
      </c>
      <c r="MT49" s="505">
        <f>IFERROR(INDEX(Sheep!$R$322:$R$329,MT48,1),0)</f>
        <v>45683</v>
      </c>
      <c r="MU49" s="505">
        <f>IFERROR(INDEX(Sheep!$R$322:$R$329,MU48,1),0)</f>
        <v>45683</v>
      </c>
      <c r="MV49" s="505">
        <f>IFERROR(INDEX(Sheep!$R$322:$R$329,MV48,1),0)</f>
        <v>45683</v>
      </c>
      <c r="MW49" s="505">
        <f>IFERROR(INDEX(Sheep!$R$322:$R$329,MW48,1),0)</f>
        <v>45683</v>
      </c>
      <c r="MX49" s="505">
        <f>IFERROR(INDEX(Sheep!$R$322:$R$329,MX48,1),0)</f>
        <v>45683</v>
      </c>
      <c r="MY49" s="505">
        <f>IFERROR(INDEX(Sheep!$R$322:$R$329,MY48,1),0)</f>
        <v>45683</v>
      </c>
      <c r="MZ49" s="505">
        <f>IFERROR(INDEX(Sheep!$R$322:$R$329,MZ48,1),0)</f>
        <v>45683</v>
      </c>
      <c r="NA49" s="505">
        <f>IFERROR(INDEX(Sheep!$R$322:$R$329,NA48,1),0)</f>
        <v>45683</v>
      </c>
      <c r="NB49" s="505">
        <f>IFERROR(INDEX(Sheep!$R$322:$R$329,NB48,1),0)</f>
        <v>45683</v>
      </c>
      <c r="NC49" s="505">
        <f>IFERROR(INDEX(Sheep!$R$322:$R$329,NC48,1),0)</f>
        <v>45683</v>
      </c>
      <c r="ND49" s="505">
        <f>IFERROR(INDEX(Sheep!$R$322:$R$329,ND48,1),0)</f>
        <v>45683</v>
      </c>
      <c r="NE49" s="505">
        <f>IFERROR(INDEX(Sheep!$R$322:$R$329,NE48,1),0)</f>
        <v>45683</v>
      </c>
      <c r="NF49" s="505">
        <f>IFERROR(INDEX(Sheep!$R$322:$R$329,NF48,1),0)</f>
        <v>45683</v>
      </c>
      <c r="NG49" s="505">
        <f>IFERROR(INDEX(Sheep!$R$322:$R$329,NG48,1),0)</f>
        <v>45683</v>
      </c>
      <c r="NH49" s="505">
        <f>IFERROR(INDEX(Sheep!$R$322:$R$329,NH48,1),0)</f>
        <v>45683</v>
      </c>
      <c r="NI49" s="505">
        <f>IFERROR(INDEX(Sheep!$R$322:$R$329,NI48,1),0)</f>
        <v>45683</v>
      </c>
      <c r="NJ49" s="505">
        <f>IFERROR(INDEX(Sheep!$R$322:$R$329,NJ48,1),0)</f>
        <v>45683</v>
      </c>
      <c r="NK49" s="505">
        <f>IFERROR(INDEX(Sheep!$R$322:$R$329,NK48,1),0)</f>
        <v>45683</v>
      </c>
      <c r="NL49" s="505">
        <f>IFERROR(INDEX(Sheep!$R$322:$R$329,NL48,1),0)</f>
        <v>45683</v>
      </c>
      <c r="NM49" s="505">
        <f>IFERROR(INDEX(Sheep!$R$322:$R$329,NM48,1),0)</f>
        <v>45683</v>
      </c>
      <c r="NN49" s="505">
        <f>IFERROR(INDEX(Sheep!$R$322:$R$329,NN48,1),0)</f>
        <v>46048</v>
      </c>
      <c r="NO49" s="505">
        <f>IFERROR(INDEX(Sheep!$R$322:$R$329,NO48,1),0)</f>
        <v>46048</v>
      </c>
      <c r="NP49" s="505">
        <f>IFERROR(INDEX(Sheep!$R$322:$R$329,NP48,1),0)</f>
        <v>46048</v>
      </c>
      <c r="NQ49" s="505">
        <f>IFERROR(INDEX(Sheep!$R$322:$R$329,NQ48,1),0)</f>
        <v>46048</v>
      </c>
      <c r="NR49" s="505">
        <f>IFERROR(INDEX(Sheep!$R$322:$R$329,NR48,1),0)</f>
        <v>46048</v>
      </c>
      <c r="NS49" s="505">
        <f>IFERROR(INDEX(Sheep!$R$322:$R$329,NS48,1),0)</f>
        <v>46048</v>
      </c>
      <c r="NT49" s="505">
        <f>IFERROR(INDEX(Sheep!$R$322:$R$329,NT48,1),0)</f>
        <v>46048</v>
      </c>
      <c r="NU49" s="505">
        <f>IFERROR(INDEX(Sheep!$R$322:$R$329,NU48,1),0)</f>
        <v>46048</v>
      </c>
      <c r="NV49" s="505">
        <f>IFERROR(INDEX(Sheep!$R$322:$R$329,NV48,1),0)</f>
        <v>46048</v>
      </c>
      <c r="NW49" s="505">
        <f>IFERROR(INDEX(Sheep!$R$322:$R$329,NW48,1),0)</f>
        <v>46048</v>
      </c>
      <c r="NX49" s="505">
        <f>IFERROR(INDEX(Sheep!$R$322:$R$329,NX48,1),0)</f>
        <v>46048</v>
      </c>
      <c r="NY49" s="505">
        <f>IFERROR(INDEX(Sheep!$R$322:$R$329,NY48,1),0)</f>
        <v>46048</v>
      </c>
      <c r="NZ49" s="505">
        <f>IFERROR(INDEX(Sheep!$R$322:$R$329,NZ48,1),0)</f>
        <v>46048</v>
      </c>
      <c r="OA49" s="505">
        <f>IFERROR(INDEX(Sheep!$R$322:$R$329,OA48,1),0)</f>
        <v>46048</v>
      </c>
      <c r="OB49" s="505">
        <f>IFERROR(INDEX(Sheep!$R$322:$R$329,OB48,1),0)</f>
        <v>46048</v>
      </c>
      <c r="OC49" s="505">
        <f>IFERROR(INDEX(Sheep!$R$322:$R$329,OC48,1),0)</f>
        <v>46048</v>
      </c>
      <c r="OD49" s="505">
        <f>IFERROR(INDEX(Sheep!$R$322:$R$329,OD48,1),0)</f>
        <v>46048</v>
      </c>
      <c r="OE49" s="505">
        <f>IFERROR(INDEX(Sheep!$R$322:$R$329,OE48,1),0)</f>
        <v>46048</v>
      </c>
      <c r="OF49" s="505">
        <f>IFERROR(INDEX(Sheep!$R$322:$R$329,OF48,1),0)</f>
        <v>46048</v>
      </c>
      <c r="OG49" s="505">
        <f>IFERROR(INDEX(Sheep!$R$322:$R$329,OG48,1),0)</f>
        <v>46048</v>
      </c>
      <c r="OH49" s="505">
        <f>IFERROR(INDEX(Sheep!$R$322:$R$329,OH48,1),0)</f>
        <v>46048</v>
      </c>
      <c r="OI49" s="505">
        <f>IFERROR(INDEX(Sheep!$R$322:$R$329,OI48,1),0)</f>
        <v>46048</v>
      </c>
      <c r="OJ49" s="505">
        <f>IFERROR(INDEX(Sheep!$R$322:$R$329,OJ48,1),0)</f>
        <v>46048</v>
      </c>
      <c r="OK49" s="505">
        <f>IFERROR(INDEX(Sheep!$R$322:$R$329,OK48,1),0)</f>
        <v>46048</v>
      </c>
      <c r="OL49" s="505">
        <f>IFERROR(INDEX(Sheep!$R$322:$R$329,OL48,1),0)</f>
        <v>46048</v>
      </c>
      <c r="OM49" s="505">
        <f>IFERROR(INDEX(Sheep!$R$322:$R$329,OM48,1),0)</f>
        <v>46048</v>
      </c>
      <c r="ON49" s="505">
        <f>IFERROR(INDEX(Sheep!$R$322:$R$329,ON48,1),0)</f>
        <v>46048</v>
      </c>
      <c r="OO49" s="505">
        <f>IFERROR(INDEX(Sheep!$R$322:$R$329,OO48,1),0)</f>
        <v>46048</v>
      </c>
      <c r="OP49" s="505">
        <f>IFERROR(INDEX(Sheep!$R$322:$R$329,OP48,1),0)</f>
        <v>46048</v>
      </c>
      <c r="OQ49" s="505">
        <f>IFERROR(INDEX(Sheep!$R$322:$R$329,OQ48,1),0)</f>
        <v>46048</v>
      </c>
      <c r="OR49" s="505">
        <f>IFERROR(INDEX(Sheep!$R$322:$R$329,OR48,1),0)</f>
        <v>46048</v>
      </c>
      <c r="OS49" s="505">
        <f>IFERROR(INDEX(Sheep!$R$322:$R$329,OS48,1),0)</f>
        <v>46048</v>
      </c>
      <c r="OT49" s="505">
        <f>IFERROR(INDEX(Sheep!$R$322:$R$329,OT48,1),0)</f>
        <v>46048</v>
      </c>
      <c r="OU49" s="505">
        <f>IFERROR(INDEX(Sheep!$R$322:$R$329,OU48,1),0)</f>
        <v>46048</v>
      </c>
      <c r="OV49" s="505">
        <f>IFERROR(INDEX(Sheep!$R$322:$R$329,OV48,1),0)</f>
        <v>46048</v>
      </c>
      <c r="OW49" s="505">
        <f>IFERROR(INDEX(Sheep!$R$322:$R$329,OW48,1),0)</f>
        <v>46048</v>
      </c>
      <c r="OX49" s="505">
        <f>IFERROR(INDEX(Sheep!$R$322:$R$329,OX48,1),0)</f>
        <v>46048</v>
      </c>
      <c r="OY49" s="505">
        <f>IFERROR(INDEX(Sheep!$R$322:$R$329,OY48,1),0)</f>
        <v>46048</v>
      </c>
      <c r="OZ49" s="505">
        <f>IFERROR(INDEX(Sheep!$R$322:$R$329,OZ48,1),0)</f>
        <v>46048</v>
      </c>
      <c r="PA49" s="505">
        <f>IFERROR(INDEX(Sheep!$R$322:$R$329,PA48,1),0)</f>
        <v>46048</v>
      </c>
      <c r="PB49" s="505">
        <f>IFERROR(INDEX(Sheep!$R$322:$R$329,PB48,1),0)</f>
        <v>46048</v>
      </c>
      <c r="PC49" s="505">
        <f>IFERROR(INDEX(Sheep!$R$322:$R$329,PC48,1),0)</f>
        <v>46048</v>
      </c>
      <c r="PD49" s="505">
        <f>IFERROR(INDEX(Sheep!$R$322:$R$329,PD48,1),0)</f>
        <v>46048</v>
      </c>
      <c r="PE49" s="505">
        <f>IFERROR(INDEX(Sheep!$R$322:$R$329,PE48,1),0)</f>
        <v>46048</v>
      </c>
      <c r="PF49" s="505">
        <f>IFERROR(INDEX(Sheep!$R$322:$R$329,PF48,1),0)</f>
        <v>46048</v>
      </c>
      <c r="PG49" s="505">
        <f>IFERROR(INDEX(Sheep!$R$322:$R$329,PG48,1),0)</f>
        <v>46048</v>
      </c>
      <c r="PH49" s="505">
        <f>IFERROR(INDEX(Sheep!$R$322:$R$329,PH48,1),0)</f>
        <v>46048</v>
      </c>
      <c r="PI49" s="505">
        <f>IFERROR(INDEX(Sheep!$R$322:$R$329,PI48,1),0)</f>
        <v>46048</v>
      </c>
      <c r="PJ49" s="505">
        <f>IFERROR(INDEX(Sheep!$R$322:$R$329,PJ48,1),0)</f>
        <v>46048</v>
      </c>
      <c r="PK49" s="505">
        <f>IFERROR(INDEX(Sheep!$R$322:$R$329,PK48,1),0)</f>
        <v>46048</v>
      </c>
      <c r="PL49" s="505">
        <f>IFERROR(INDEX(Sheep!$R$322:$R$329,PL48,1),0)</f>
        <v>46048</v>
      </c>
      <c r="PM49" s="505">
        <f>IFERROR(INDEX(Sheep!$R$322:$R$329,PM48,1),0)</f>
        <v>46048</v>
      </c>
      <c r="PN49" s="505">
        <f>IFERROR(INDEX(Sheep!$R$322:$R$329,PN48,1),0)</f>
        <v>46413</v>
      </c>
      <c r="PO49" s="505">
        <f>IFERROR(INDEX(Sheep!$R$322:$R$329,PO48,1),0)</f>
        <v>46413</v>
      </c>
      <c r="PP49" s="505">
        <f>IFERROR(INDEX(Sheep!$R$322:$R$329,PP48,1),0)</f>
        <v>46413</v>
      </c>
      <c r="PQ49" s="505">
        <f>IFERROR(INDEX(Sheep!$R$322:$R$329,PQ48,1),0)</f>
        <v>46413</v>
      </c>
      <c r="PR49" s="505">
        <f>IFERROR(INDEX(Sheep!$R$322:$R$329,PR48,1),0)</f>
        <v>46413</v>
      </c>
      <c r="PS49" s="505">
        <f>IFERROR(INDEX(Sheep!$R$322:$R$329,PS48,1),0)</f>
        <v>46413</v>
      </c>
      <c r="PT49" s="505">
        <f>IFERROR(INDEX(Sheep!$R$322:$R$329,PT48,1),0)</f>
        <v>46413</v>
      </c>
      <c r="PU49" s="505">
        <f>IFERROR(INDEX(Sheep!$R$322:$R$329,PU48,1),0)</f>
        <v>46413</v>
      </c>
      <c r="PV49" s="505">
        <f>IFERROR(INDEX(Sheep!$R$322:$R$329,PV48,1),0)</f>
        <v>46413</v>
      </c>
      <c r="PW49" s="505">
        <f>IFERROR(INDEX(Sheep!$R$322:$R$329,PW48,1),0)</f>
        <v>46413</v>
      </c>
      <c r="PX49" s="505">
        <f>IFERROR(INDEX(Sheep!$R$322:$R$329,PX48,1),0)</f>
        <v>46413</v>
      </c>
      <c r="PY49" s="505">
        <f>IFERROR(INDEX(Sheep!$R$322:$R$329,PY48,1),0)</f>
        <v>46413</v>
      </c>
      <c r="PZ49" s="505">
        <f>IFERROR(INDEX(Sheep!$R$322:$R$329,PZ48,1),0)</f>
        <v>46413</v>
      </c>
      <c r="QA49" s="505">
        <f>IFERROR(INDEX(Sheep!$R$322:$R$329,QA48,1),0)</f>
        <v>46413</v>
      </c>
      <c r="QB49" s="505">
        <f>IFERROR(INDEX(Sheep!$R$322:$R$329,QB48,1),0)</f>
        <v>46413</v>
      </c>
      <c r="QC49" s="505">
        <f>IFERROR(INDEX(Sheep!$R$322:$R$329,QC48,1),0)</f>
        <v>46413</v>
      </c>
      <c r="QD49" s="505">
        <f>IFERROR(INDEX(Sheep!$R$322:$R$329,QD48,1),0)</f>
        <v>46413</v>
      </c>
      <c r="QE49" s="505">
        <f>IFERROR(INDEX(Sheep!$R$322:$R$329,QE48,1),0)</f>
        <v>46413</v>
      </c>
      <c r="QF49" s="505">
        <f>IFERROR(INDEX(Sheep!$R$322:$R$329,QF48,1),0)</f>
        <v>46413</v>
      </c>
      <c r="QG49" s="505">
        <f>IFERROR(INDEX(Sheep!$R$322:$R$329,QG48,1),0)</f>
        <v>46413</v>
      </c>
      <c r="QH49" s="505">
        <f>IFERROR(INDEX(Sheep!$R$322:$R$329,QH48,1),0)</f>
        <v>46413</v>
      </c>
      <c r="QI49" s="505">
        <f>IFERROR(INDEX(Sheep!$R$322:$R$329,QI48,1),0)</f>
        <v>46413</v>
      </c>
      <c r="QJ49" s="505">
        <f>IFERROR(INDEX(Sheep!$R$322:$R$329,QJ48,1),0)</f>
        <v>46413</v>
      </c>
      <c r="QK49" s="505">
        <f>IFERROR(INDEX(Sheep!$R$322:$R$329,QK48,1),0)</f>
        <v>46413</v>
      </c>
      <c r="QL49" s="505">
        <f>IFERROR(INDEX(Sheep!$R$322:$R$329,QL48,1),0)</f>
        <v>46413</v>
      </c>
      <c r="QM49" s="505">
        <f>IFERROR(INDEX(Sheep!$R$322:$R$329,QM48,1),0)</f>
        <v>46413</v>
      </c>
      <c r="QN49" s="505">
        <f>IFERROR(INDEX(Sheep!$R$322:$R$329,QN48,1),0)</f>
        <v>46413</v>
      </c>
      <c r="QO49" s="505">
        <f>IFERROR(INDEX(Sheep!$R$322:$R$329,QO48,1),0)</f>
        <v>46413</v>
      </c>
      <c r="QP49" s="505">
        <f>IFERROR(INDEX(Sheep!$R$322:$R$329,QP48,1),0)</f>
        <v>46413</v>
      </c>
      <c r="QQ49" s="505">
        <f>IFERROR(INDEX(Sheep!$R$322:$R$329,QQ48,1),0)</f>
        <v>46413</v>
      </c>
      <c r="QR49" s="505">
        <f>IFERROR(INDEX(Sheep!$R$322:$R$329,QR48,1),0)</f>
        <v>46413</v>
      </c>
      <c r="QS49" s="505">
        <f>IFERROR(INDEX(Sheep!$R$322:$R$329,QS48,1),0)</f>
        <v>46413</v>
      </c>
      <c r="QT49" s="505">
        <f>IFERROR(INDEX(Sheep!$R$322:$R$329,QT48,1),0)</f>
        <v>46413</v>
      </c>
      <c r="QU49" s="505">
        <f>IFERROR(INDEX(Sheep!$R$322:$R$329,QU48,1),0)</f>
        <v>46413</v>
      </c>
      <c r="QV49" s="505">
        <f>IFERROR(INDEX(Sheep!$R$322:$R$329,QV48,1),0)</f>
        <v>46413</v>
      </c>
      <c r="QW49" s="505">
        <f>IFERROR(INDEX(Sheep!$R$322:$R$329,QW48,1),0)</f>
        <v>46413</v>
      </c>
      <c r="QX49" s="505">
        <f>IFERROR(INDEX(Sheep!$R$322:$R$329,QX48,1),0)</f>
        <v>46413</v>
      </c>
      <c r="QY49" s="505">
        <f>IFERROR(INDEX(Sheep!$R$322:$R$329,QY48,1),0)</f>
        <v>46413</v>
      </c>
      <c r="QZ49" s="505">
        <f>IFERROR(INDEX(Sheep!$R$322:$R$329,QZ48,1),0)</f>
        <v>46413</v>
      </c>
      <c r="RA49" s="505">
        <f>IFERROR(INDEX(Sheep!$R$322:$R$329,RA48,1),0)</f>
        <v>46413</v>
      </c>
      <c r="RB49" s="505">
        <f>IFERROR(INDEX(Sheep!$R$322:$R$329,RB48,1),0)</f>
        <v>46413</v>
      </c>
      <c r="RC49" s="505">
        <f>IFERROR(INDEX(Sheep!$R$322:$R$329,RC48,1),0)</f>
        <v>46413</v>
      </c>
      <c r="RD49" s="505">
        <f>IFERROR(INDEX(Sheep!$R$322:$R$329,RD48,1),0)</f>
        <v>46413</v>
      </c>
      <c r="RE49" s="505">
        <f>IFERROR(INDEX(Sheep!$R$322:$R$329,RE48,1),0)</f>
        <v>46413</v>
      </c>
      <c r="RF49" s="505">
        <f>IFERROR(INDEX(Sheep!$R$322:$R$329,RF48,1),0)</f>
        <v>46413</v>
      </c>
      <c r="RG49" s="505">
        <f>IFERROR(INDEX(Sheep!$R$322:$R$329,RG48,1),0)</f>
        <v>46413</v>
      </c>
      <c r="RH49" s="505">
        <f>IFERROR(INDEX(Sheep!$R$322:$R$329,RH48,1),0)</f>
        <v>46413</v>
      </c>
      <c r="RI49" s="505">
        <f>IFERROR(INDEX(Sheep!$R$322:$R$329,RI48,1),0)</f>
        <v>46413</v>
      </c>
      <c r="RJ49" s="505">
        <f>IFERROR(INDEX(Sheep!$R$322:$R$329,RJ48,1),0)</f>
        <v>46413</v>
      </c>
      <c r="RK49" s="505">
        <f>IFERROR(INDEX(Sheep!$R$322:$R$329,RK48,1),0)</f>
        <v>46413</v>
      </c>
      <c r="RL49" s="505">
        <f>IFERROR(INDEX(Sheep!$R$322:$R$329,RL48,1),0)</f>
        <v>46413</v>
      </c>
      <c r="RM49" s="505">
        <f>IFERROR(INDEX(Sheep!$R$322:$R$329,RM48,1),0)</f>
        <v>46413</v>
      </c>
      <c r="RN49" s="505">
        <f>IFERROR(INDEX(Sheep!$R$322:$R$329,RN48,1),0)</f>
        <v>46413</v>
      </c>
      <c r="RO49" s="505">
        <f>IFERROR(INDEX(Sheep!$R$322:$R$329,RO48,1),0)</f>
        <v>46413</v>
      </c>
      <c r="RP49" s="505">
        <f>IFERROR(INDEX(Sheep!$R$322:$R$329,RP48,1),0)</f>
        <v>46413</v>
      </c>
      <c r="RQ49" s="505">
        <f>IFERROR(INDEX(Sheep!$R$322:$R$329,RQ48,1),0)</f>
        <v>46413</v>
      </c>
      <c r="RR49" s="505">
        <f>IFERROR(INDEX(Sheep!$R$322:$R$329,RR48,1),0)</f>
        <v>46413</v>
      </c>
      <c r="RS49" s="505">
        <f>IFERROR(INDEX(Sheep!$R$322:$R$329,RS48,1),0)</f>
        <v>46413</v>
      </c>
      <c r="RT49" s="505">
        <f>IFERROR(INDEX(Sheep!$R$322:$R$329,RT48,1),0)</f>
        <v>46413</v>
      </c>
      <c r="RU49" s="505">
        <f>IFERROR(INDEX(Sheep!$R$322:$R$329,RU48,1),0)</f>
        <v>46413</v>
      </c>
      <c r="RV49" s="505">
        <f>IFERROR(INDEX(Sheep!$R$322:$R$329,RV48,1),0)</f>
        <v>46413</v>
      </c>
      <c r="RW49" s="505">
        <f>IFERROR(INDEX(Sheep!$R$322:$R$329,RW48,1),0)</f>
        <v>46413</v>
      </c>
      <c r="RX49" s="505">
        <f>IFERROR(INDEX(Sheep!$R$322:$R$329,RX48,1),0)</f>
        <v>46413</v>
      </c>
      <c r="RY49" s="505">
        <f>IFERROR(INDEX(Sheep!$R$322:$R$329,RY48,1),0)</f>
        <v>46413</v>
      </c>
      <c r="RZ49" s="505">
        <f>IFERROR(INDEX(Sheep!$R$322:$R$329,RZ48,1),0)</f>
        <v>46413</v>
      </c>
      <c r="SA49" s="505">
        <f>IFERROR(INDEX(Sheep!$R$322:$R$329,SA48,1),0)</f>
        <v>46413</v>
      </c>
      <c r="SB49" s="505">
        <f>IFERROR(INDEX(Sheep!$R$322:$R$329,SB48,1),0)</f>
        <v>46413</v>
      </c>
      <c r="SC49" s="505">
        <f>IFERROR(INDEX(Sheep!$R$322:$R$329,SC48,1),0)</f>
        <v>46413</v>
      </c>
      <c r="SD49" s="505">
        <f>IFERROR(INDEX(Sheep!$R$322:$R$329,SD48,1),0)</f>
        <v>46413</v>
      </c>
      <c r="SE49" s="505">
        <f>IFERROR(INDEX(Sheep!$R$322:$R$329,SE48,1),0)</f>
        <v>46413</v>
      </c>
      <c r="SF49" s="505">
        <f>IFERROR(INDEX(Sheep!$R$322:$R$329,SF48,1),0)</f>
        <v>46413</v>
      </c>
      <c r="SG49" s="505">
        <f>IFERROR(INDEX(Sheep!$R$322:$R$329,SG48,1),0)</f>
        <v>46413</v>
      </c>
      <c r="SH49" s="505">
        <f>IFERROR(INDEX(Sheep!$R$322:$R$329,SH48,1),0)</f>
        <v>46413</v>
      </c>
      <c r="SI49" s="505">
        <f>IFERROR(INDEX(Sheep!$R$322:$R$329,SI48,1),0)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Sheep!$H252</f>
        <v>Win</v>
      </c>
      <c r="K50" s="274"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4"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4"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4"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4"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4"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4"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4"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4"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4"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4"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4"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4"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4"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4"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4"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4"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4"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4"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4"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4"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4"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4"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
      </c>
      <c r="AH50" s="274"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4"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4"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Born</v>
      </c>
      <c r="AK50" s="274"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4"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4"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4"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4"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4"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4"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4"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4"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4"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
      </c>
      <c r="AU50" s="274"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4"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4"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WeanStd</v>
      </c>
      <c r="AX50" s="274"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
      </c>
      <c r="AY50" s="274"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4"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4"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WeanAlt1</v>
      </c>
      <c r="BB50" s="274"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
      </c>
      <c r="BC50" s="274"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4"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4"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WeanAlt2</v>
      </c>
      <c r="BF50" s="274"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4"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4"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4"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4"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4"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
      </c>
      <c r="BL50" s="274"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4"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4"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Join-1</v>
      </c>
      <c r="BO50" s="274"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4"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4"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4"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4"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4"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4"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
      </c>
      <c r="BV50" s="274"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4"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4"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Scan-1</v>
      </c>
      <c r="BY50" s="274"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4"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4"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4"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4"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4"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4"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4"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4"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
      </c>
      <c r="CH50" s="274"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4"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4"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Birth-1</v>
      </c>
      <c r="CK50" s="274"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4"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4"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4"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4"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4"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4"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4"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4"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4"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
      </c>
      <c r="CU50" s="274"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4"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4"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Wean-1</v>
      </c>
      <c r="CX50" s="274"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
      </c>
      <c r="CY50" s="274"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4"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4"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Alt1-1</v>
      </c>
      <c r="DB50" s="274"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
      </c>
      <c r="DC50" s="274"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4"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4"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Alt2-1</v>
      </c>
      <c r="DF50" s="274"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4"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4"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4"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4"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4"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
      </c>
      <c r="DL50" s="274"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4"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4"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Join-2</v>
      </c>
      <c r="DO50" s="274"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4"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4"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4"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4"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4"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4"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
      </c>
      <c r="DV50" s="274"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4"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4"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Scan-2</v>
      </c>
      <c r="DY50" s="274"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4"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4"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4"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4"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4"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4"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4"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4"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
      </c>
      <c r="EH50" s="274"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4"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4"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Birth-2</v>
      </c>
      <c r="EK50" s="274"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4"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4"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4"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4"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4"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4"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4"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4"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4"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
      </c>
      <c r="EU50" s="274"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4"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4"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Wean-2</v>
      </c>
      <c r="EX50" s="274"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
      </c>
      <c r="EY50" s="274"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4"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4"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Alt1-2</v>
      </c>
      <c r="FB50" s="274"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
      </c>
      <c r="FC50" s="274"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4"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4"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Alt2-2</v>
      </c>
      <c r="FF50" s="274"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4"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4"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4"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4"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4"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
      </c>
      <c r="FL50" s="274"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4"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4"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Join-3</v>
      </c>
      <c r="FO50" s="274"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4"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4"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4"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4"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4"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4"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
      </c>
      <c r="FV50" s="274"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4"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4"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Scan-3</v>
      </c>
      <c r="FY50" s="274"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4"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4"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4"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4"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4"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4"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4"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4"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
      </c>
      <c r="GH50" s="274"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4"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4"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Birth-3</v>
      </c>
      <c r="GK50" s="274"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4"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4"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4"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4"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4"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4"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4"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4"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4"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
      </c>
      <c r="GU50" s="274"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4"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4"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Wean-3</v>
      </c>
      <c r="GX50" s="274"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
      </c>
      <c r="GY50" s="274"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4"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4"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Alt1-3</v>
      </c>
      <c r="HB50" s="274"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
      </c>
      <c r="HC50" s="274"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4"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4"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Alt2-3</v>
      </c>
      <c r="HF50" s="274"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4"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4"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4"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4"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4"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
      </c>
      <c r="HL50" s="274"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4"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4"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Join-4</v>
      </c>
      <c r="HO50" s="274"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4"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4"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4"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4"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4"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4"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
      </c>
      <c r="HV50" s="274"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4"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4"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Scan-4</v>
      </c>
      <c r="HY50" s="274"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4"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4"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4"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4"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4"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4"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4"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4"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
      </c>
      <c r="IH50" s="274"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4"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4"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Birth-4</v>
      </c>
      <c r="IK50" s="274"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4"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4"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4"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4"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4"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4"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4"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4"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4"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
      </c>
      <c r="IU50" s="274"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4"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4"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Wean-4</v>
      </c>
      <c r="IX50" s="274"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
      </c>
      <c r="IY50" s="274"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4"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4"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Alt1-4</v>
      </c>
      <c r="JB50" s="274"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
      </c>
      <c r="JC50" s="274"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4"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4"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Alt2-4</v>
      </c>
      <c r="JF50" s="274"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4"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4"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4"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4"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4"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
      </c>
      <c r="JL50" s="274"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4"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4"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Join-5</v>
      </c>
      <c r="JO50" s="274"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4"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4"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4"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4"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4"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4"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
      </c>
      <c r="JV50" s="274"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4"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4"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Scan-5</v>
      </c>
      <c r="JY50" s="274"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4"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4"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4"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4"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4"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4"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4"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4"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
      </c>
      <c r="KH50" s="274"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4"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4"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Birth-5</v>
      </c>
      <c r="KK50" s="274"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4"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4"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4"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4"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4"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4"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4"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4"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4"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
      </c>
      <c r="KU50" s="274"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4"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4"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Wean-5</v>
      </c>
      <c r="KX50" s="274"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
      </c>
      <c r="KY50" s="274"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4"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4"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Alt1-5</v>
      </c>
      <c r="LB50" s="274"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
      </c>
      <c r="LC50" s="274"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4"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4"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Alt2-5</v>
      </c>
      <c r="LF50" s="274"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4"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4"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4"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4"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4"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
      </c>
      <c r="LL50" s="274"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4"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4"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Join-6</v>
      </c>
      <c r="LO50" s="274"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4"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4"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4"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4"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4"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4"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
      </c>
      <c r="LV50" s="274"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4"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4"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Scan-6</v>
      </c>
      <c r="LY50" s="274"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4"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4"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4"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4"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4"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4"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4"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4"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
      </c>
      <c r="MH50" s="274"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4"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4"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Birth-6</v>
      </c>
      <c r="MK50" s="274"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4"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4"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4"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4"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4"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4"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4"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4"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4"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
      </c>
      <c r="MU50" s="274"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4"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4"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Wean-6</v>
      </c>
      <c r="MX50" s="274"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
      </c>
      <c r="MY50" s="274"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4"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4"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Alt1-6</v>
      </c>
      <c r="NB50" s="274"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
      </c>
      <c r="NC50" s="274"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4"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4"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Alt2-6</v>
      </c>
      <c r="NF50" s="274"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4"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4"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4"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4"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4"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
      </c>
      <c r="NL50" s="274"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4"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4"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Join-7</v>
      </c>
      <c r="NO50" s="274"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4"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4"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4"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4"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4"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4"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
      </c>
      <c r="NV50" s="274"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4"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4"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Scan-7</v>
      </c>
      <c r="NY50" s="274"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4"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4"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4"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4"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4"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4"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4"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4"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
      </c>
      <c r="OH50" s="274"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4"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4"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Birth-7</v>
      </c>
      <c r="OK50" s="274"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4"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4"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4"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4"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4"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4"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4"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4"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4"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
      </c>
      <c r="OU50" s="274"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4"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4"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Wean-7</v>
      </c>
      <c r="OX50" s="274"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
      </c>
      <c r="OY50" s="274"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4"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4"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Alt1-7</v>
      </c>
      <c r="PB50" s="274"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
      </c>
      <c r="PC50" s="274"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4"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4"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Alt2-7</v>
      </c>
      <c r="PF50" s="274"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4"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4"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4"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4"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4"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
      </c>
      <c r="PL50" s="274"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4"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4"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Join-8</v>
      </c>
      <c r="PO50" s="274"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4"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4"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4"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4"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4"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4"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
      </c>
      <c r="PV50" s="274"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4"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4"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Scan-8</v>
      </c>
      <c r="PY50" s="274"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4"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4"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4"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4"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4"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4"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4"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4"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
      </c>
      <c r="QH50" s="274"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4"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4"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Birth-8</v>
      </c>
      <c r="QK50" s="274"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4"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4"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4"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4"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4"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4"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4"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4"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4"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
      </c>
      <c r="QU50" s="274"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4"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4"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Wean-8</v>
      </c>
      <c r="QX50" s="274"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
      </c>
      <c r="QY50" s="274"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4"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4"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Alt1-8</v>
      </c>
      <c r="RB50" s="274"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
      </c>
      <c r="RC50" s="274"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4"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4"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Alt2-8</v>
      </c>
      <c r="RF50" s="274"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4"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4"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4"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4"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4"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4"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4"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4"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4"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4"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4"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4"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4"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4"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4"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4"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4"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4"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4"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4"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4"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4"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4"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4"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4"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4"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4"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4"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4"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712</v>
      </c>
      <c r="K51" s="461">
        <f>IFERROR(MATCH(L$44,Sheep!$R$330:$R$337,1),0)</f>
        <v>0</v>
      </c>
      <c r="L51" s="461">
        <f>IFERROR(MATCH(M$44,Sheep!$R$330:$R$337,1),0)</f>
        <v>0</v>
      </c>
      <c r="M51" s="461">
        <f>IFERROR(MATCH(N$44,Sheep!$R$330:$R$337,1),0)</f>
        <v>0</v>
      </c>
      <c r="N51" s="461">
        <f>IFERROR(MATCH(O$44,Sheep!$R$330:$R$337,1),0)</f>
        <v>0</v>
      </c>
      <c r="O51" s="461">
        <f>IFERROR(MATCH(P$44,Sheep!$R$330:$R$337,1),0)</f>
        <v>0</v>
      </c>
      <c r="P51" s="461">
        <f>IFERROR(MATCH(Q$44,Sheep!$R$330:$R$337,1),0)</f>
        <v>0</v>
      </c>
      <c r="Q51" s="461">
        <f>IFERROR(MATCH(R$44,Sheep!$R$330:$R$337,1),0)</f>
        <v>0</v>
      </c>
      <c r="R51" s="461">
        <f>IFERROR(MATCH(S$44,Sheep!$R$330:$R$337,1),0)</f>
        <v>0</v>
      </c>
      <c r="S51" s="461">
        <f>IFERROR(MATCH(T$44,Sheep!$R$330:$R$337,1),0)</f>
        <v>0</v>
      </c>
      <c r="T51" s="461">
        <f>IFERROR(MATCH(U$44,Sheep!$R$330:$R$337,1),0)</f>
        <v>0</v>
      </c>
      <c r="U51" s="461">
        <f>IFERROR(MATCH(V$44,Sheep!$R$330:$R$337,1),0)</f>
        <v>0</v>
      </c>
      <c r="V51" s="461">
        <f>IFERROR(MATCH(W$44,Sheep!$R$330:$R$337,1),0)</f>
        <v>0</v>
      </c>
      <c r="W51" s="461">
        <f>IFERROR(MATCH(X$44,Sheep!$R$330:$R$337,1),0)</f>
        <v>0</v>
      </c>
      <c r="X51" s="461">
        <f>IFERROR(MATCH(Y$44,Sheep!$R$330:$R$337,1),0)</f>
        <v>0</v>
      </c>
      <c r="Y51" s="461">
        <f>IFERROR(MATCH(Z$44,Sheep!$R$330:$R$337,1),0)</f>
        <v>0</v>
      </c>
      <c r="Z51" s="461">
        <f>IFERROR(MATCH(AA$44,Sheep!$R$330:$R$337,1),0)</f>
        <v>0</v>
      </c>
      <c r="AA51" s="461">
        <f>IFERROR(MATCH(AB$44,Sheep!$R$330:$R$337,1),0)</f>
        <v>0</v>
      </c>
      <c r="AB51" s="461">
        <f>IFERROR(MATCH(AC$44,Sheep!$R$330:$R$337,1),0)</f>
        <v>0</v>
      </c>
      <c r="AC51" s="461">
        <f>IFERROR(MATCH(AD$44,Sheep!$R$330:$R$337,1),0)</f>
        <v>0</v>
      </c>
      <c r="AD51" s="461">
        <f>IFERROR(MATCH(AE$44,Sheep!$R$330:$R$337,1),0)</f>
        <v>0</v>
      </c>
      <c r="AE51" s="461">
        <f>IFERROR(MATCH(AF$44,Sheep!$R$330:$R$337,1),0)</f>
        <v>0</v>
      </c>
      <c r="AF51" s="461">
        <f>IFERROR(MATCH(AG$44,Sheep!$R$330:$R$337,1),0)</f>
        <v>0</v>
      </c>
      <c r="AG51" s="461">
        <f>IFERROR(MATCH(AH$44,Sheep!$R$330:$R$337,1),0)</f>
        <v>0</v>
      </c>
      <c r="AH51" s="461">
        <f>IFERROR(MATCH(AI$44,Sheep!$R$330:$R$337,1),0)</f>
        <v>0</v>
      </c>
      <c r="AI51" s="461">
        <f>IFERROR(MATCH(AJ$44,Sheep!$R$330:$R$337,1),0)</f>
        <v>0</v>
      </c>
      <c r="AJ51" s="461">
        <f>IFERROR(MATCH(AK$44,Sheep!$R$330:$R$337,1),0)</f>
        <v>0</v>
      </c>
      <c r="AK51" s="461">
        <f>IFERROR(MATCH(AL$44,Sheep!$R$330:$R$337,1),0)</f>
        <v>0</v>
      </c>
      <c r="AL51" s="461">
        <f>IFERROR(MATCH(AM$44,Sheep!$R$330:$R$337,1),0)</f>
        <v>0</v>
      </c>
      <c r="AM51" s="461">
        <f>IFERROR(MATCH(AN$44,Sheep!$R$330:$R$337,1),0)</f>
        <v>0</v>
      </c>
      <c r="AN51" s="461">
        <f>IFERROR(MATCH(AO$44,Sheep!$R$330:$R$337,1),0)</f>
        <v>0</v>
      </c>
      <c r="AO51" s="461">
        <f>IFERROR(MATCH(AP$44,Sheep!$R$330:$R$337,1),0)</f>
        <v>0</v>
      </c>
      <c r="AP51" s="461">
        <f>IFERROR(MATCH(AQ$44,Sheep!$R$330:$R$337,1),0)</f>
        <v>0</v>
      </c>
      <c r="AQ51" s="461">
        <f>IFERROR(MATCH(AR$44,Sheep!$R$330:$R$337,1),0)</f>
        <v>0</v>
      </c>
      <c r="AR51" s="461">
        <f>IFERROR(MATCH(AS$44,Sheep!$R$330:$R$337,1),0)</f>
        <v>0</v>
      </c>
      <c r="AS51" s="461">
        <f>IFERROR(MATCH(AT$44,Sheep!$R$330:$R$337,1),0)</f>
        <v>0</v>
      </c>
      <c r="AT51" s="461">
        <f>IFERROR(MATCH(AU$44,Sheep!$R$330:$R$337,1),0)</f>
        <v>0</v>
      </c>
      <c r="AU51" s="461">
        <f>IFERROR(MATCH(AV$44,Sheep!$R$330:$R$337,1),0)</f>
        <v>0</v>
      </c>
      <c r="AV51" s="461">
        <f>IFERROR(MATCH(AW$44,Sheep!$R$330:$R$337,1),0)</f>
        <v>0</v>
      </c>
      <c r="AW51" s="461">
        <f>IFERROR(MATCH(AX$44,Sheep!$R$330:$R$337,1),0)</f>
        <v>0</v>
      </c>
      <c r="AX51" s="461">
        <f>IFERROR(MATCH(AY$44,Sheep!$R$330:$R$337,1),0)</f>
        <v>0</v>
      </c>
      <c r="AY51" s="461">
        <f>IFERROR(MATCH(AZ$44,Sheep!$R$330:$R$337,1),0)</f>
        <v>0</v>
      </c>
      <c r="AZ51" s="461">
        <f>IFERROR(MATCH(BA$44,Sheep!$R$330:$R$337,1),0)</f>
        <v>0</v>
      </c>
      <c r="BA51" s="461">
        <f>IFERROR(MATCH(BB$44,Sheep!$R$330:$R$337,1),0)</f>
        <v>0</v>
      </c>
      <c r="BB51" s="461">
        <f>IFERROR(MATCH(BC$44,Sheep!$R$330:$R$337,1),0)</f>
        <v>0</v>
      </c>
      <c r="BC51" s="461">
        <f>IFERROR(MATCH(BD$44,Sheep!$R$330:$R$337,1),0)</f>
        <v>0</v>
      </c>
      <c r="BD51" s="461">
        <f>IFERROR(MATCH(BE$44,Sheep!$R$330:$R$337,1),0)</f>
        <v>0</v>
      </c>
      <c r="BE51" s="461">
        <f>IFERROR(MATCH(BF$44,Sheep!$R$330:$R$337,1),0)</f>
        <v>0</v>
      </c>
      <c r="BF51" s="461">
        <f>IFERROR(MATCH(BG$44,Sheep!$R$330:$R$337,1),0)</f>
        <v>0</v>
      </c>
      <c r="BG51" s="461">
        <f>IFERROR(MATCH(BH$44,Sheep!$R$330:$R$337,1),0)</f>
        <v>0</v>
      </c>
      <c r="BH51" s="461">
        <f>IFERROR(MATCH(BI$44,Sheep!$R$330:$R$337,1),0)</f>
        <v>0</v>
      </c>
      <c r="BI51" s="461">
        <f>IFERROR(MATCH(BJ$44,Sheep!$R$330:$R$337,1),0)</f>
        <v>0</v>
      </c>
      <c r="BJ51" s="461">
        <f>IFERROR(MATCH(BK$44,Sheep!$R$330:$R$337,1),0)</f>
        <v>0</v>
      </c>
      <c r="BK51" s="461">
        <f>IFERROR(MATCH(BL$44,Sheep!$R$330:$R$337,1),0)</f>
        <v>0</v>
      </c>
      <c r="BL51" s="461">
        <f>IFERROR(MATCH(BM$44,Sheep!$R$330:$R$337,1),0)</f>
        <v>0</v>
      </c>
      <c r="BM51" s="461">
        <f>IFERROR(MATCH(BN$44,Sheep!$R$330:$R$337,1),0)</f>
        <v>0</v>
      </c>
      <c r="BN51" s="461">
        <f>IFERROR(MATCH(BO$44,Sheep!$R$330:$R$337,1),0)</f>
        <v>0</v>
      </c>
      <c r="BO51" s="461">
        <f>IFERROR(MATCH(BP$44,Sheep!$R$330:$R$337,1),0)</f>
        <v>0</v>
      </c>
      <c r="BP51" s="461">
        <f>IFERROR(MATCH(BQ$44,Sheep!$R$330:$R$337,1),0)</f>
        <v>0</v>
      </c>
      <c r="BQ51" s="461">
        <f>IFERROR(MATCH(BR$44,Sheep!$R$330:$R$337,1),0)</f>
        <v>0</v>
      </c>
      <c r="BR51" s="461">
        <f>IFERROR(MATCH(BS$44,Sheep!$R$330:$R$337,1),0)</f>
        <v>0</v>
      </c>
      <c r="BS51" s="461">
        <f>IFERROR(MATCH(BT$44,Sheep!$R$330:$R$337,1),0)</f>
        <v>0</v>
      </c>
      <c r="BT51" s="461">
        <f>IFERROR(MATCH(BU$44,Sheep!$R$330:$R$337,1),0)</f>
        <v>1</v>
      </c>
      <c r="BU51" s="461">
        <f>IFERROR(MATCH(BV$44,Sheep!$R$330:$R$337,1),0)</f>
        <v>1</v>
      </c>
      <c r="BV51" s="461">
        <f>IFERROR(MATCH(BW$44,Sheep!$R$330:$R$337,1),0)</f>
        <v>1</v>
      </c>
      <c r="BW51" s="461">
        <f>IFERROR(MATCH(BX$44,Sheep!$R$330:$R$337,1),0)</f>
        <v>1</v>
      </c>
      <c r="BX51" s="461">
        <f>IFERROR(MATCH(BY$44,Sheep!$R$330:$R$337,1),0)</f>
        <v>1</v>
      </c>
      <c r="BY51" s="461">
        <f>IFERROR(MATCH(BZ$44,Sheep!$R$330:$R$337,1),0)</f>
        <v>1</v>
      </c>
      <c r="BZ51" s="461">
        <f>IFERROR(MATCH(CA$44,Sheep!$R$330:$R$337,1),0)</f>
        <v>1</v>
      </c>
      <c r="CA51" s="461">
        <f>IFERROR(MATCH(CB$44,Sheep!$R$330:$R$337,1),0)</f>
        <v>1</v>
      </c>
      <c r="CB51" s="461">
        <f>IFERROR(MATCH(CC$44,Sheep!$R$330:$R$337,1),0)</f>
        <v>1</v>
      </c>
      <c r="CC51" s="461">
        <f>IFERROR(MATCH(CD$44,Sheep!$R$330:$R$337,1),0)</f>
        <v>1</v>
      </c>
      <c r="CD51" s="461">
        <f>IFERROR(MATCH(CE$44,Sheep!$R$330:$R$337,1),0)</f>
        <v>1</v>
      </c>
      <c r="CE51" s="461">
        <f>IFERROR(MATCH(CF$44,Sheep!$R$330:$R$337,1),0)</f>
        <v>1</v>
      </c>
      <c r="CF51" s="461">
        <f>IFERROR(MATCH(CG$44,Sheep!$R$330:$R$337,1),0)</f>
        <v>1</v>
      </c>
      <c r="CG51" s="461">
        <f>IFERROR(MATCH(CH$44,Sheep!$R$330:$R$337,1),0)</f>
        <v>1</v>
      </c>
      <c r="CH51" s="461">
        <f>IFERROR(MATCH(CI$44,Sheep!$R$330:$R$337,1),0)</f>
        <v>1</v>
      </c>
      <c r="CI51" s="461">
        <f>IFERROR(MATCH(CJ$44,Sheep!$R$330:$R$337,1),0)</f>
        <v>1</v>
      </c>
      <c r="CJ51" s="461">
        <f>IFERROR(MATCH(CK$44,Sheep!$R$330:$R$337,1),0)</f>
        <v>1</v>
      </c>
      <c r="CK51" s="461">
        <f>IFERROR(MATCH(CL$44,Sheep!$R$330:$R$337,1),0)</f>
        <v>1</v>
      </c>
      <c r="CL51" s="461">
        <f>IFERROR(MATCH(CM$44,Sheep!$R$330:$R$337,1),0)</f>
        <v>1</v>
      </c>
      <c r="CM51" s="461">
        <f>IFERROR(MATCH(CN$44,Sheep!$R$330:$R$337,1),0)</f>
        <v>1</v>
      </c>
      <c r="CN51" s="461">
        <f>IFERROR(MATCH(CO$44,Sheep!$R$330:$R$337,1),0)</f>
        <v>1</v>
      </c>
      <c r="CO51" s="461">
        <f>IFERROR(MATCH(CP$44,Sheep!$R$330:$R$337,1),0)</f>
        <v>1</v>
      </c>
      <c r="CP51" s="461">
        <f>IFERROR(MATCH(CQ$44,Sheep!$R$330:$R$337,1),0)</f>
        <v>1</v>
      </c>
      <c r="CQ51" s="461">
        <f>IFERROR(MATCH(CR$44,Sheep!$R$330:$R$337,1),0)</f>
        <v>1</v>
      </c>
      <c r="CR51" s="461">
        <f>IFERROR(MATCH(CS$44,Sheep!$R$330:$R$337,1),0)</f>
        <v>1</v>
      </c>
      <c r="CS51" s="461">
        <f>IFERROR(MATCH(CT$44,Sheep!$R$330:$R$337,1),0)</f>
        <v>1</v>
      </c>
      <c r="CT51" s="461">
        <f>IFERROR(MATCH(CU$44,Sheep!$R$330:$R$337,1),0)</f>
        <v>1</v>
      </c>
      <c r="CU51" s="461">
        <f>IFERROR(MATCH(CV$44,Sheep!$R$330:$R$337,1),0)</f>
        <v>1</v>
      </c>
      <c r="CV51" s="461">
        <f>IFERROR(MATCH(CW$44,Sheep!$R$330:$R$337,1),0)</f>
        <v>1</v>
      </c>
      <c r="CW51" s="461">
        <f>IFERROR(MATCH(CX$44,Sheep!$R$330:$R$337,1),0)</f>
        <v>1</v>
      </c>
      <c r="CX51" s="461">
        <f>IFERROR(MATCH(CY$44,Sheep!$R$330:$R$337,1),0)</f>
        <v>1</v>
      </c>
      <c r="CY51" s="461">
        <f>IFERROR(MATCH(CZ$44,Sheep!$R$330:$R$337,1),0)</f>
        <v>1</v>
      </c>
      <c r="CZ51" s="461">
        <f>IFERROR(MATCH(DA$44,Sheep!$R$330:$R$337,1),0)</f>
        <v>1</v>
      </c>
      <c r="DA51" s="461">
        <f>IFERROR(MATCH(DB$44,Sheep!$R$330:$R$337,1),0)</f>
        <v>1</v>
      </c>
      <c r="DB51" s="461">
        <f>IFERROR(MATCH(DC$44,Sheep!$R$330:$R$337,1),0)</f>
        <v>1</v>
      </c>
      <c r="DC51" s="461">
        <f>IFERROR(MATCH(DD$44,Sheep!$R$330:$R$337,1),0)</f>
        <v>1</v>
      </c>
      <c r="DD51" s="461">
        <f>IFERROR(MATCH(DE$44,Sheep!$R$330:$R$337,1),0)</f>
        <v>1</v>
      </c>
      <c r="DE51" s="461">
        <f>IFERROR(MATCH(DF$44,Sheep!$R$330:$R$337,1),0)</f>
        <v>1</v>
      </c>
      <c r="DF51" s="461">
        <f>IFERROR(MATCH(DG$44,Sheep!$R$330:$R$337,1),0)</f>
        <v>1</v>
      </c>
      <c r="DG51" s="461">
        <f>IFERROR(MATCH(DH$44,Sheep!$R$330:$R$337,1),0)</f>
        <v>1</v>
      </c>
      <c r="DH51" s="461">
        <f>IFERROR(MATCH(DI$44,Sheep!$R$330:$R$337,1),0)</f>
        <v>1</v>
      </c>
      <c r="DI51" s="461">
        <f>IFERROR(MATCH(DJ$44,Sheep!$R$330:$R$337,1),0)</f>
        <v>1</v>
      </c>
      <c r="DJ51" s="461">
        <f>IFERROR(MATCH(DK$44,Sheep!$R$330:$R$337,1),0)</f>
        <v>1</v>
      </c>
      <c r="DK51" s="461">
        <f>IFERROR(MATCH(DL$44,Sheep!$R$330:$R$337,1),0)</f>
        <v>1</v>
      </c>
      <c r="DL51" s="461">
        <f>IFERROR(MATCH(DM$44,Sheep!$R$330:$R$337,1),0)</f>
        <v>1</v>
      </c>
      <c r="DM51" s="461">
        <f>IFERROR(MATCH(DN$44,Sheep!$R$330:$R$337,1),0)</f>
        <v>1</v>
      </c>
      <c r="DN51" s="461">
        <f>IFERROR(MATCH(DO$44,Sheep!$R$330:$R$337,1),0)</f>
        <v>1</v>
      </c>
      <c r="DO51" s="461">
        <f>IFERROR(MATCH(DP$44,Sheep!$R$330:$R$337,1),0)</f>
        <v>1</v>
      </c>
      <c r="DP51" s="461">
        <f>IFERROR(MATCH(DQ$44,Sheep!$R$330:$R$337,1),0)</f>
        <v>1</v>
      </c>
      <c r="DQ51" s="461">
        <f>IFERROR(MATCH(DR$44,Sheep!$R$330:$R$337,1),0)</f>
        <v>1</v>
      </c>
      <c r="DR51" s="461">
        <f>IFERROR(MATCH(DS$44,Sheep!$R$330:$R$337,1),0)</f>
        <v>1</v>
      </c>
      <c r="DS51" s="461">
        <f>IFERROR(MATCH(DT$44,Sheep!$R$330:$R$337,1),0)</f>
        <v>1</v>
      </c>
      <c r="DT51" s="461">
        <f>IFERROR(MATCH(DU$44,Sheep!$R$330:$R$337,1),0)</f>
        <v>2</v>
      </c>
      <c r="DU51" s="461">
        <f>IFERROR(MATCH(DV$44,Sheep!$R$330:$R$337,1),0)</f>
        <v>2</v>
      </c>
      <c r="DV51" s="461">
        <f>IFERROR(MATCH(DW$44,Sheep!$R$330:$R$337,1),0)</f>
        <v>2</v>
      </c>
      <c r="DW51" s="461">
        <f>IFERROR(MATCH(DX$44,Sheep!$R$330:$R$337,1),0)</f>
        <v>2</v>
      </c>
      <c r="DX51" s="461">
        <f>IFERROR(MATCH(DY$44,Sheep!$R$330:$R$337,1),0)</f>
        <v>2</v>
      </c>
      <c r="DY51" s="461">
        <f>IFERROR(MATCH(DZ$44,Sheep!$R$330:$R$337,1),0)</f>
        <v>2</v>
      </c>
      <c r="DZ51" s="461">
        <f>IFERROR(MATCH(EA$44,Sheep!$R$330:$R$337,1),0)</f>
        <v>2</v>
      </c>
      <c r="EA51" s="461">
        <f>IFERROR(MATCH(EB$44,Sheep!$R$330:$R$337,1),0)</f>
        <v>2</v>
      </c>
      <c r="EB51" s="461">
        <f>IFERROR(MATCH(EC$44,Sheep!$R$330:$R$337,1),0)</f>
        <v>2</v>
      </c>
      <c r="EC51" s="461">
        <f>IFERROR(MATCH(ED$44,Sheep!$R$330:$R$337,1),0)</f>
        <v>2</v>
      </c>
      <c r="ED51" s="461">
        <f>IFERROR(MATCH(EE$44,Sheep!$R$330:$R$337,1),0)</f>
        <v>2</v>
      </c>
      <c r="EE51" s="461">
        <f>IFERROR(MATCH(EF$44,Sheep!$R$330:$R$337,1),0)</f>
        <v>2</v>
      </c>
      <c r="EF51" s="461">
        <f>IFERROR(MATCH(EG$44,Sheep!$R$330:$R$337,1),0)</f>
        <v>2</v>
      </c>
      <c r="EG51" s="461">
        <f>IFERROR(MATCH(EH$44,Sheep!$R$330:$R$337,1),0)</f>
        <v>2</v>
      </c>
      <c r="EH51" s="461">
        <f>IFERROR(MATCH(EI$44,Sheep!$R$330:$R$337,1),0)</f>
        <v>2</v>
      </c>
      <c r="EI51" s="461">
        <f>IFERROR(MATCH(EJ$44,Sheep!$R$330:$R$337,1),0)</f>
        <v>2</v>
      </c>
      <c r="EJ51" s="461">
        <f>IFERROR(MATCH(EK$44,Sheep!$R$330:$R$337,1),0)</f>
        <v>2</v>
      </c>
      <c r="EK51" s="461">
        <f>IFERROR(MATCH(EL$44,Sheep!$R$330:$R$337,1),0)</f>
        <v>2</v>
      </c>
      <c r="EL51" s="461">
        <f>IFERROR(MATCH(EM$44,Sheep!$R$330:$R$337,1),0)</f>
        <v>2</v>
      </c>
      <c r="EM51" s="461">
        <f>IFERROR(MATCH(EN$44,Sheep!$R$330:$R$337,1),0)</f>
        <v>2</v>
      </c>
      <c r="EN51" s="461">
        <f>IFERROR(MATCH(EO$44,Sheep!$R$330:$R$337,1),0)</f>
        <v>2</v>
      </c>
      <c r="EO51" s="461">
        <f>IFERROR(MATCH(EP$44,Sheep!$R$330:$R$337,1),0)</f>
        <v>2</v>
      </c>
      <c r="EP51" s="461">
        <f>IFERROR(MATCH(EQ$44,Sheep!$R$330:$R$337,1),0)</f>
        <v>2</v>
      </c>
      <c r="EQ51" s="461">
        <f>IFERROR(MATCH(ER$44,Sheep!$R$330:$R$337,1),0)</f>
        <v>2</v>
      </c>
      <c r="ER51" s="461">
        <f>IFERROR(MATCH(ES$44,Sheep!$R$330:$R$337,1),0)</f>
        <v>2</v>
      </c>
      <c r="ES51" s="461">
        <f>IFERROR(MATCH(ET$44,Sheep!$R$330:$R$337,1),0)</f>
        <v>2</v>
      </c>
      <c r="ET51" s="461">
        <f>IFERROR(MATCH(EU$44,Sheep!$R$330:$R$337,1),0)</f>
        <v>2</v>
      </c>
      <c r="EU51" s="461">
        <f>IFERROR(MATCH(EV$44,Sheep!$R$330:$R$337,1),0)</f>
        <v>2</v>
      </c>
      <c r="EV51" s="461">
        <f>IFERROR(MATCH(EW$44,Sheep!$R$330:$R$337,1),0)</f>
        <v>2</v>
      </c>
      <c r="EW51" s="461">
        <f>IFERROR(MATCH(EX$44,Sheep!$R$330:$R$337,1),0)</f>
        <v>2</v>
      </c>
      <c r="EX51" s="461">
        <f>IFERROR(MATCH(EY$44,Sheep!$R$330:$R$337,1),0)</f>
        <v>2</v>
      </c>
      <c r="EY51" s="461">
        <f>IFERROR(MATCH(EZ$44,Sheep!$R$330:$R$337,1),0)</f>
        <v>2</v>
      </c>
      <c r="EZ51" s="461">
        <f>IFERROR(MATCH(FA$44,Sheep!$R$330:$R$337,1),0)</f>
        <v>2</v>
      </c>
      <c r="FA51" s="461">
        <f>IFERROR(MATCH(FB$44,Sheep!$R$330:$R$337,1),0)</f>
        <v>2</v>
      </c>
      <c r="FB51" s="461">
        <f>IFERROR(MATCH(FC$44,Sheep!$R$330:$R$337,1),0)</f>
        <v>2</v>
      </c>
      <c r="FC51" s="461">
        <f>IFERROR(MATCH(FD$44,Sheep!$R$330:$R$337,1),0)</f>
        <v>2</v>
      </c>
      <c r="FD51" s="461">
        <f>IFERROR(MATCH(FE$44,Sheep!$R$330:$R$337,1),0)</f>
        <v>2</v>
      </c>
      <c r="FE51" s="461">
        <f>IFERROR(MATCH(FF$44,Sheep!$R$330:$R$337,1),0)</f>
        <v>2</v>
      </c>
      <c r="FF51" s="461">
        <f>IFERROR(MATCH(FG$44,Sheep!$R$330:$R$337,1),0)</f>
        <v>2</v>
      </c>
      <c r="FG51" s="461">
        <f>IFERROR(MATCH(FH$44,Sheep!$R$330:$R$337,1),0)</f>
        <v>2</v>
      </c>
      <c r="FH51" s="461">
        <f>IFERROR(MATCH(FI$44,Sheep!$R$330:$R$337,1),0)</f>
        <v>2</v>
      </c>
      <c r="FI51" s="461">
        <f>IFERROR(MATCH(FJ$44,Sheep!$R$330:$R$337,1),0)</f>
        <v>2</v>
      </c>
      <c r="FJ51" s="461">
        <f>IFERROR(MATCH(FK$44,Sheep!$R$330:$R$337,1),0)</f>
        <v>2</v>
      </c>
      <c r="FK51" s="461">
        <f>IFERROR(MATCH(FL$44,Sheep!$R$330:$R$337,1),0)</f>
        <v>2</v>
      </c>
      <c r="FL51" s="461">
        <f>IFERROR(MATCH(FM$44,Sheep!$R$330:$R$337,1),0)</f>
        <v>2</v>
      </c>
      <c r="FM51" s="461">
        <f>IFERROR(MATCH(FN$44,Sheep!$R$330:$R$337,1),0)</f>
        <v>2</v>
      </c>
      <c r="FN51" s="461">
        <f>IFERROR(MATCH(FO$44,Sheep!$R$330:$R$337,1),0)</f>
        <v>2</v>
      </c>
      <c r="FO51" s="461">
        <f>IFERROR(MATCH(FP$44,Sheep!$R$330:$R$337,1),0)</f>
        <v>2</v>
      </c>
      <c r="FP51" s="461">
        <f>IFERROR(MATCH(FQ$44,Sheep!$R$330:$R$337,1),0)</f>
        <v>2</v>
      </c>
      <c r="FQ51" s="461">
        <f>IFERROR(MATCH(FR$44,Sheep!$R$330:$R$337,1),0)</f>
        <v>2</v>
      </c>
      <c r="FR51" s="461">
        <f>IFERROR(MATCH(FS$44,Sheep!$R$330:$R$337,1),0)</f>
        <v>2</v>
      </c>
      <c r="FS51" s="461">
        <f>IFERROR(MATCH(FT$44,Sheep!$R$330:$R$337,1),0)</f>
        <v>2</v>
      </c>
      <c r="FT51" s="461">
        <f>IFERROR(MATCH(FU$44,Sheep!$R$330:$R$337,1),0)</f>
        <v>3</v>
      </c>
      <c r="FU51" s="461">
        <f>IFERROR(MATCH(FV$44,Sheep!$R$330:$R$337,1),0)</f>
        <v>3</v>
      </c>
      <c r="FV51" s="461">
        <f>IFERROR(MATCH(FW$44,Sheep!$R$330:$R$337,1),0)</f>
        <v>3</v>
      </c>
      <c r="FW51" s="461">
        <f>IFERROR(MATCH(FX$44,Sheep!$R$330:$R$337,1),0)</f>
        <v>3</v>
      </c>
      <c r="FX51" s="461">
        <f>IFERROR(MATCH(FY$44,Sheep!$R$330:$R$337,1),0)</f>
        <v>3</v>
      </c>
      <c r="FY51" s="461">
        <f>IFERROR(MATCH(FZ$44,Sheep!$R$330:$R$337,1),0)</f>
        <v>3</v>
      </c>
      <c r="FZ51" s="461">
        <f>IFERROR(MATCH(GA$44,Sheep!$R$330:$R$337,1),0)</f>
        <v>3</v>
      </c>
      <c r="GA51" s="461">
        <f>IFERROR(MATCH(GB$44,Sheep!$R$330:$R$337,1),0)</f>
        <v>3</v>
      </c>
      <c r="GB51" s="461">
        <f>IFERROR(MATCH(GC$44,Sheep!$R$330:$R$337,1),0)</f>
        <v>3</v>
      </c>
      <c r="GC51" s="461">
        <f>IFERROR(MATCH(GD$44,Sheep!$R$330:$R$337,1),0)</f>
        <v>3</v>
      </c>
      <c r="GD51" s="461">
        <f>IFERROR(MATCH(GE$44,Sheep!$R$330:$R$337,1),0)</f>
        <v>3</v>
      </c>
      <c r="GE51" s="461">
        <f>IFERROR(MATCH(GF$44,Sheep!$R$330:$R$337,1),0)</f>
        <v>3</v>
      </c>
      <c r="GF51" s="461">
        <f>IFERROR(MATCH(GG$44,Sheep!$R$330:$R$337,1),0)</f>
        <v>3</v>
      </c>
      <c r="GG51" s="461">
        <f>IFERROR(MATCH(GH$44,Sheep!$R$330:$R$337,1),0)</f>
        <v>3</v>
      </c>
      <c r="GH51" s="461">
        <f>IFERROR(MATCH(GI$44,Sheep!$R$330:$R$337,1),0)</f>
        <v>3</v>
      </c>
      <c r="GI51" s="461">
        <f>IFERROR(MATCH(GJ$44,Sheep!$R$330:$R$337,1),0)</f>
        <v>3</v>
      </c>
      <c r="GJ51" s="461">
        <f>IFERROR(MATCH(GK$44,Sheep!$R$330:$R$337,1),0)</f>
        <v>3</v>
      </c>
      <c r="GK51" s="461">
        <f>IFERROR(MATCH(GL$44,Sheep!$R$330:$R$337,1),0)</f>
        <v>3</v>
      </c>
      <c r="GL51" s="461">
        <f>IFERROR(MATCH(GM$44,Sheep!$R$330:$R$337,1),0)</f>
        <v>3</v>
      </c>
      <c r="GM51" s="461">
        <f>IFERROR(MATCH(GN$44,Sheep!$R$330:$R$337,1),0)</f>
        <v>3</v>
      </c>
      <c r="GN51" s="461">
        <f>IFERROR(MATCH(GO$44,Sheep!$R$330:$R$337,1),0)</f>
        <v>3</v>
      </c>
      <c r="GO51" s="461">
        <f>IFERROR(MATCH(GP$44,Sheep!$R$330:$R$337,1),0)</f>
        <v>3</v>
      </c>
      <c r="GP51" s="461">
        <f>IFERROR(MATCH(GQ$44,Sheep!$R$330:$R$337,1),0)</f>
        <v>3</v>
      </c>
      <c r="GQ51" s="461">
        <f>IFERROR(MATCH(GR$44,Sheep!$R$330:$R$337,1),0)</f>
        <v>3</v>
      </c>
      <c r="GR51" s="461">
        <f>IFERROR(MATCH(GS$44,Sheep!$R$330:$R$337,1),0)</f>
        <v>3</v>
      </c>
      <c r="GS51" s="461">
        <f>IFERROR(MATCH(GT$44,Sheep!$R$330:$R$337,1),0)</f>
        <v>3</v>
      </c>
      <c r="GT51" s="461">
        <f>IFERROR(MATCH(GU$44,Sheep!$R$330:$R$337,1),0)</f>
        <v>3</v>
      </c>
      <c r="GU51" s="461">
        <f>IFERROR(MATCH(GV$44,Sheep!$R$330:$R$337,1),0)</f>
        <v>3</v>
      </c>
      <c r="GV51" s="461">
        <f>IFERROR(MATCH(GW$44,Sheep!$R$330:$R$337,1),0)</f>
        <v>3</v>
      </c>
      <c r="GW51" s="461">
        <f>IFERROR(MATCH(GX$44,Sheep!$R$330:$R$337,1),0)</f>
        <v>3</v>
      </c>
      <c r="GX51" s="461">
        <f>IFERROR(MATCH(GY$44,Sheep!$R$330:$R$337,1),0)</f>
        <v>3</v>
      </c>
      <c r="GY51" s="461">
        <f>IFERROR(MATCH(GZ$44,Sheep!$R$330:$R$337,1),0)</f>
        <v>3</v>
      </c>
      <c r="GZ51" s="461">
        <f>IFERROR(MATCH(HA$44,Sheep!$R$330:$R$337,1),0)</f>
        <v>3</v>
      </c>
      <c r="HA51" s="461">
        <f>IFERROR(MATCH(HB$44,Sheep!$R$330:$R$337,1),0)</f>
        <v>3</v>
      </c>
      <c r="HB51" s="461">
        <f>IFERROR(MATCH(HC$44,Sheep!$R$330:$R$337,1),0)</f>
        <v>3</v>
      </c>
      <c r="HC51" s="461">
        <f>IFERROR(MATCH(HD$44,Sheep!$R$330:$R$337,1),0)</f>
        <v>3</v>
      </c>
      <c r="HD51" s="461">
        <f>IFERROR(MATCH(HE$44,Sheep!$R$330:$R$337,1),0)</f>
        <v>3</v>
      </c>
      <c r="HE51" s="461">
        <f>IFERROR(MATCH(HF$44,Sheep!$R$330:$R$337,1),0)</f>
        <v>3</v>
      </c>
      <c r="HF51" s="461">
        <f>IFERROR(MATCH(HG$44,Sheep!$R$330:$R$337,1),0)</f>
        <v>3</v>
      </c>
      <c r="HG51" s="461">
        <f>IFERROR(MATCH(HH$44,Sheep!$R$330:$R$337,1),0)</f>
        <v>3</v>
      </c>
      <c r="HH51" s="461">
        <f>IFERROR(MATCH(HI$44,Sheep!$R$330:$R$337,1),0)</f>
        <v>3</v>
      </c>
      <c r="HI51" s="461">
        <f>IFERROR(MATCH(HJ$44,Sheep!$R$330:$R$337,1),0)</f>
        <v>3</v>
      </c>
      <c r="HJ51" s="461">
        <f>IFERROR(MATCH(HK$44,Sheep!$R$330:$R$337,1),0)</f>
        <v>3</v>
      </c>
      <c r="HK51" s="461">
        <f>IFERROR(MATCH(HL$44,Sheep!$R$330:$R$337,1),0)</f>
        <v>3</v>
      </c>
      <c r="HL51" s="461">
        <f>IFERROR(MATCH(HM$44,Sheep!$R$330:$R$337,1),0)</f>
        <v>3</v>
      </c>
      <c r="HM51" s="461">
        <f>IFERROR(MATCH(HN$44,Sheep!$R$330:$R$337,1),0)</f>
        <v>3</v>
      </c>
      <c r="HN51" s="461">
        <f>IFERROR(MATCH(HO$44,Sheep!$R$330:$R$337,1),0)</f>
        <v>3</v>
      </c>
      <c r="HO51" s="461">
        <f>IFERROR(MATCH(HP$44,Sheep!$R$330:$R$337,1),0)</f>
        <v>3</v>
      </c>
      <c r="HP51" s="461">
        <f>IFERROR(MATCH(HQ$44,Sheep!$R$330:$R$337,1),0)</f>
        <v>3</v>
      </c>
      <c r="HQ51" s="461">
        <f>IFERROR(MATCH(HR$44,Sheep!$R$330:$R$337,1),0)</f>
        <v>3</v>
      </c>
      <c r="HR51" s="461">
        <f>IFERROR(MATCH(HS$44,Sheep!$R$330:$R$337,1),0)</f>
        <v>3</v>
      </c>
      <c r="HS51" s="461">
        <f>IFERROR(MATCH(HT$44,Sheep!$R$330:$R$337,1),0)</f>
        <v>3</v>
      </c>
      <c r="HT51" s="461">
        <f>IFERROR(MATCH(HU$44,Sheep!$R$330:$R$337,1),0)</f>
        <v>4</v>
      </c>
      <c r="HU51" s="461">
        <f>IFERROR(MATCH(HV$44,Sheep!$R$330:$R$337,1),0)</f>
        <v>4</v>
      </c>
      <c r="HV51" s="461">
        <f>IFERROR(MATCH(HW$44,Sheep!$R$330:$R$337,1),0)</f>
        <v>4</v>
      </c>
      <c r="HW51" s="461">
        <f>IFERROR(MATCH(HX$44,Sheep!$R$330:$R$337,1),0)</f>
        <v>4</v>
      </c>
      <c r="HX51" s="461">
        <f>IFERROR(MATCH(HY$44,Sheep!$R$330:$R$337,1),0)</f>
        <v>4</v>
      </c>
      <c r="HY51" s="461">
        <f>IFERROR(MATCH(HZ$44,Sheep!$R$330:$R$337,1),0)</f>
        <v>4</v>
      </c>
      <c r="HZ51" s="461">
        <f>IFERROR(MATCH(IA$44,Sheep!$R$330:$R$337,1),0)</f>
        <v>4</v>
      </c>
      <c r="IA51" s="461">
        <f>IFERROR(MATCH(IB$44,Sheep!$R$330:$R$337,1),0)</f>
        <v>4</v>
      </c>
      <c r="IB51" s="461">
        <f>IFERROR(MATCH(IC$44,Sheep!$R$330:$R$337,1),0)</f>
        <v>4</v>
      </c>
      <c r="IC51" s="461">
        <f>IFERROR(MATCH(ID$44,Sheep!$R$330:$R$337,1),0)</f>
        <v>4</v>
      </c>
      <c r="ID51" s="461">
        <f>IFERROR(MATCH(IE$44,Sheep!$R$330:$R$337,1),0)</f>
        <v>4</v>
      </c>
      <c r="IE51" s="461">
        <f>IFERROR(MATCH(IF$44,Sheep!$R$330:$R$337,1),0)</f>
        <v>4</v>
      </c>
      <c r="IF51" s="461">
        <f>IFERROR(MATCH(IG$44,Sheep!$R$330:$R$337,1),0)</f>
        <v>4</v>
      </c>
      <c r="IG51" s="461">
        <f>IFERROR(MATCH(IH$44,Sheep!$R$330:$R$337,1),0)</f>
        <v>4</v>
      </c>
      <c r="IH51" s="461">
        <f>IFERROR(MATCH(II$44,Sheep!$R$330:$R$337,1),0)</f>
        <v>4</v>
      </c>
      <c r="II51" s="461">
        <f>IFERROR(MATCH(IJ$44,Sheep!$R$330:$R$337,1),0)</f>
        <v>4</v>
      </c>
      <c r="IJ51" s="461">
        <f>IFERROR(MATCH(IK$44,Sheep!$R$330:$R$337,1),0)</f>
        <v>4</v>
      </c>
      <c r="IK51" s="461">
        <f>IFERROR(MATCH(IL$44,Sheep!$R$330:$R$337,1),0)</f>
        <v>4</v>
      </c>
      <c r="IL51" s="461">
        <f>IFERROR(MATCH(IM$44,Sheep!$R$330:$R$337,1),0)</f>
        <v>4</v>
      </c>
      <c r="IM51" s="461">
        <f>IFERROR(MATCH(IN$44,Sheep!$R$330:$R$337,1),0)</f>
        <v>4</v>
      </c>
      <c r="IN51" s="461">
        <f>IFERROR(MATCH(IO$44,Sheep!$R$330:$R$337,1),0)</f>
        <v>4</v>
      </c>
      <c r="IO51" s="461">
        <f>IFERROR(MATCH(IP$44,Sheep!$R$330:$R$337,1),0)</f>
        <v>4</v>
      </c>
      <c r="IP51" s="461">
        <f>IFERROR(MATCH(IQ$44,Sheep!$R$330:$R$337,1),0)</f>
        <v>4</v>
      </c>
      <c r="IQ51" s="461">
        <f>IFERROR(MATCH(IR$44,Sheep!$R$330:$R$337,1),0)</f>
        <v>4</v>
      </c>
      <c r="IR51" s="461">
        <f>IFERROR(MATCH(IS$44,Sheep!$R$330:$R$337,1),0)</f>
        <v>4</v>
      </c>
      <c r="IS51" s="461">
        <f>IFERROR(MATCH(IT$44,Sheep!$R$330:$R$337,1),0)</f>
        <v>4</v>
      </c>
      <c r="IT51" s="461">
        <f>IFERROR(MATCH(IU$44,Sheep!$R$330:$R$337,1),0)</f>
        <v>4</v>
      </c>
      <c r="IU51" s="461">
        <f>IFERROR(MATCH(IV$44,Sheep!$R$330:$R$337,1),0)</f>
        <v>4</v>
      </c>
      <c r="IV51" s="461">
        <f>IFERROR(MATCH(IW$44,Sheep!$R$330:$R$337,1),0)</f>
        <v>4</v>
      </c>
      <c r="IW51" s="461">
        <f>IFERROR(MATCH(IX$44,Sheep!$R$330:$R$337,1),0)</f>
        <v>4</v>
      </c>
      <c r="IX51" s="461">
        <f>IFERROR(MATCH(IY$44,Sheep!$R$330:$R$337,1),0)</f>
        <v>4</v>
      </c>
      <c r="IY51" s="461">
        <f>IFERROR(MATCH(IZ$44,Sheep!$R$330:$R$337,1),0)</f>
        <v>4</v>
      </c>
      <c r="IZ51" s="461">
        <f>IFERROR(MATCH(JA$44,Sheep!$R$330:$R$337,1),0)</f>
        <v>4</v>
      </c>
      <c r="JA51" s="461">
        <f>IFERROR(MATCH(JB$44,Sheep!$R$330:$R$337,1),0)</f>
        <v>4</v>
      </c>
      <c r="JB51" s="461">
        <f>IFERROR(MATCH(JC$44,Sheep!$R$330:$R$337,1),0)</f>
        <v>4</v>
      </c>
      <c r="JC51" s="461">
        <f>IFERROR(MATCH(JD$44,Sheep!$R$330:$R$337,1),0)</f>
        <v>4</v>
      </c>
      <c r="JD51" s="461">
        <f>IFERROR(MATCH(JE$44,Sheep!$R$330:$R$337,1),0)</f>
        <v>4</v>
      </c>
      <c r="JE51" s="461">
        <f>IFERROR(MATCH(JF$44,Sheep!$R$330:$R$337,1),0)</f>
        <v>4</v>
      </c>
      <c r="JF51" s="461">
        <f>IFERROR(MATCH(JG$44,Sheep!$R$330:$R$337,1),0)</f>
        <v>4</v>
      </c>
      <c r="JG51" s="461">
        <f>IFERROR(MATCH(JH$44,Sheep!$R$330:$R$337,1),0)</f>
        <v>4</v>
      </c>
      <c r="JH51" s="461">
        <f>IFERROR(MATCH(JI$44,Sheep!$R$330:$R$337,1),0)</f>
        <v>4</v>
      </c>
      <c r="JI51" s="461">
        <f>IFERROR(MATCH(JJ$44,Sheep!$R$330:$R$337,1),0)</f>
        <v>4</v>
      </c>
      <c r="JJ51" s="461">
        <f>IFERROR(MATCH(JK$44,Sheep!$R$330:$R$337,1),0)</f>
        <v>4</v>
      </c>
      <c r="JK51" s="461">
        <f>IFERROR(MATCH(JL$44,Sheep!$R$330:$R$337,1),0)</f>
        <v>4</v>
      </c>
      <c r="JL51" s="461">
        <f>IFERROR(MATCH(JM$44,Sheep!$R$330:$R$337,1),0)</f>
        <v>4</v>
      </c>
      <c r="JM51" s="461">
        <f>IFERROR(MATCH(JN$44,Sheep!$R$330:$R$337,1),0)</f>
        <v>4</v>
      </c>
      <c r="JN51" s="461">
        <f>IFERROR(MATCH(JO$44,Sheep!$R$330:$R$337,1),0)</f>
        <v>4</v>
      </c>
      <c r="JO51" s="461">
        <f>IFERROR(MATCH(JP$44,Sheep!$R$330:$R$337,1),0)</f>
        <v>4</v>
      </c>
      <c r="JP51" s="461">
        <f>IFERROR(MATCH(JQ$44,Sheep!$R$330:$R$337,1),0)</f>
        <v>4</v>
      </c>
      <c r="JQ51" s="461">
        <f>IFERROR(MATCH(JR$44,Sheep!$R$330:$R$337,1),0)</f>
        <v>4</v>
      </c>
      <c r="JR51" s="461">
        <f>IFERROR(MATCH(JS$44,Sheep!$R$330:$R$337,1),0)</f>
        <v>4</v>
      </c>
      <c r="JS51" s="461">
        <f>IFERROR(MATCH(JT$44,Sheep!$R$330:$R$337,1),0)</f>
        <v>4</v>
      </c>
      <c r="JT51" s="461">
        <f>IFERROR(MATCH(JU$44,Sheep!$R$330:$R$337,1),0)</f>
        <v>5</v>
      </c>
      <c r="JU51" s="461">
        <f>IFERROR(MATCH(JV$44,Sheep!$R$330:$R$337,1),0)</f>
        <v>5</v>
      </c>
      <c r="JV51" s="461">
        <f>IFERROR(MATCH(JW$44,Sheep!$R$330:$R$337,1),0)</f>
        <v>5</v>
      </c>
      <c r="JW51" s="461">
        <f>IFERROR(MATCH(JX$44,Sheep!$R$330:$R$337,1),0)</f>
        <v>5</v>
      </c>
      <c r="JX51" s="461">
        <f>IFERROR(MATCH(JY$44,Sheep!$R$330:$R$337,1),0)</f>
        <v>5</v>
      </c>
      <c r="JY51" s="461">
        <f>IFERROR(MATCH(JZ$44,Sheep!$R$330:$R$337,1),0)</f>
        <v>5</v>
      </c>
      <c r="JZ51" s="461">
        <f>IFERROR(MATCH(KA$44,Sheep!$R$330:$R$337,1),0)</f>
        <v>5</v>
      </c>
      <c r="KA51" s="461">
        <f>IFERROR(MATCH(KB$44,Sheep!$R$330:$R$337,1),0)</f>
        <v>5</v>
      </c>
      <c r="KB51" s="461">
        <f>IFERROR(MATCH(KC$44,Sheep!$R$330:$R$337,1),0)</f>
        <v>5</v>
      </c>
      <c r="KC51" s="461">
        <f>IFERROR(MATCH(KD$44,Sheep!$R$330:$R$337,1),0)</f>
        <v>5</v>
      </c>
      <c r="KD51" s="461">
        <f>IFERROR(MATCH(KE$44,Sheep!$R$330:$R$337,1),0)</f>
        <v>5</v>
      </c>
      <c r="KE51" s="461">
        <f>IFERROR(MATCH(KF$44,Sheep!$R$330:$R$337,1),0)</f>
        <v>5</v>
      </c>
      <c r="KF51" s="461">
        <f>IFERROR(MATCH(KG$44,Sheep!$R$330:$R$337,1),0)</f>
        <v>5</v>
      </c>
      <c r="KG51" s="461">
        <f>IFERROR(MATCH(KH$44,Sheep!$R$330:$R$337,1),0)</f>
        <v>5</v>
      </c>
      <c r="KH51" s="461">
        <f>IFERROR(MATCH(KI$44,Sheep!$R$330:$R$337,1),0)</f>
        <v>5</v>
      </c>
      <c r="KI51" s="461">
        <f>IFERROR(MATCH(KJ$44,Sheep!$R$330:$R$337,1),0)</f>
        <v>5</v>
      </c>
      <c r="KJ51" s="461">
        <f>IFERROR(MATCH(KK$44,Sheep!$R$330:$R$337,1),0)</f>
        <v>5</v>
      </c>
      <c r="KK51" s="461">
        <f>IFERROR(MATCH(KL$44,Sheep!$R$330:$R$337,1),0)</f>
        <v>5</v>
      </c>
      <c r="KL51" s="461">
        <f>IFERROR(MATCH(KM$44,Sheep!$R$330:$R$337,1),0)</f>
        <v>5</v>
      </c>
      <c r="KM51" s="461">
        <f>IFERROR(MATCH(KN$44,Sheep!$R$330:$R$337,1),0)</f>
        <v>5</v>
      </c>
      <c r="KN51" s="461">
        <f>IFERROR(MATCH(KO$44,Sheep!$R$330:$R$337,1),0)</f>
        <v>5</v>
      </c>
      <c r="KO51" s="461">
        <f>IFERROR(MATCH(KP$44,Sheep!$R$330:$R$337,1),0)</f>
        <v>5</v>
      </c>
      <c r="KP51" s="461">
        <f>IFERROR(MATCH(KQ$44,Sheep!$R$330:$R$337,1),0)</f>
        <v>5</v>
      </c>
      <c r="KQ51" s="461">
        <f>IFERROR(MATCH(KR$44,Sheep!$R$330:$R$337,1),0)</f>
        <v>5</v>
      </c>
      <c r="KR51" s="461">
        <f>IFERROR(MATCH(KS$44,Sheep!$R$330:$R$337,1),0)</f>
        <v>5</v>
      </c>
      <c r="KS51" s="461">
        <f>IFERROR(MATCH(KT$44,Sheep!$R$330:$R$337,1),0)</f>
        <v>5</v>
      </c>
      <c r="KT51" s="461">
        <f>IFERROR(MATCH(KU$44,Sheep!$R$330:$R$337,1),0)</f>
        <v>5</v>
      </c>
      <c r="KU51" s="461">
        <f>IFERROR(MATCH(KV$44,Sheep!$R$330:$R$337,1),0)</f>
        <v>5</v>
      </c>
      <c r="KV51" s="461">
        <f>IFERROR(MATCH(KW$44,Sheep!$R$330:$R$337,1),0)</f>
        <v>5</v>
      </c>
      <c r="KW51" s="461">
        <f>IFERROR(MATCH(KX$44,Sheep!$R$330:$R$337,1),0)</f>
        <v>5</v>
      </c>
      <c r="KX51" s="461">
        <f>IFERROR(MATCH(KY$44,Sheep!$R$330:$R$337,1),0)</f>
        <v>5</v>
      </c>
      <c r="KY51" s="461">
        <f>IFERROR(MATCH(KZ$44,Sheep!$R$330:$R$337,1),0)</f>
        <v>5</v>
      </c>
      <c r="KZ51" s="461">
        <f>IFERROR(MATCH(LA$44,Sheep!$R$330:$R$337,1),0)</f>
        <v>5</v>
      </c>
      <c r="LA51" s="461">
        <f>IFERROR(MATCH(LB$44,Sheep!$R$330:$R$337,1),0)</f>
        <v>5</v>
      </c>
      <c r="LB51" s="461">
        <f>IFERROR(MATCH(LC$44,Sheep!$R$330:$R$337,1),0)</f>
        <v>5</v>
      </c>
      <c r="LC51" s="461">
        <f>IFERROR(MATCH(LD$44,Sheep!$R$330:$R$337,1),0)</f>
        <v>5</v>
      </c>
      <c r="LD51" s="461">
        <f>IFERROR(MATCH(LE$44,Sheep!$R$330:$R$337,1),0)</f>
        <v>5</v>
      </c>
      <c r="LE51" s="461">
        <f>IFERROR(MATCH(LF$44,Sheep!$R$330:$R$337,1),0)</f>
        <v>5</v>
      </c>
      <c r="LF51" s="461">
        <f>IFERROR(MATCH(LG$44,Sheep!$R$330:$R$337,1),0)</f>
        <v>5</v>
      </c>
      <c r="LG51" s="461">
        <f>IFERROR(MATCH(LH$44,Sheep!$R$330:$R$337,1),0)</f>
        <v>5</v>
      </c>
      <c r="LH51" s="461">
        <f>IFERROR(MATCH(LI$44,Sheep!$R$330:$R$337,1),0)</f>
        <v>5</v>
      </c>
      <c r="LI51" s="461">
        <f>IFERROR(MATCH(LJ$44,Sheep!$R$330:$R$337,1),0)</f>
        <v>5</v>
      </c>
      <c r="LJ51" s="461">
        <f>IFERROR(MATCH(LK$44,Sheep!$R$330:$R$337,1),0)</f>
        <v>5</v>
      </c>
      <c r="LK51" s="461">
        <f>IFERROR(MATCH(LL$44,Sheep!$R$330:$R$337,1),0)</f>
        <v>5</v>
      </c>
      <c r="LL51" s="461">
        <f>IFERROR(MATCH(LM$44,Sheep!$R$330:$R$337,1),0)</f>
        <v>5</v>
      </c>
      <c r="LM51" s="461">
        <f>IFERROR(MATCH(LN$44,Sheep!$R$330:$R$337,1),0)</f>
        <v>5</v>
      </c>
      <c r="LN51" s="461">
        <f>IFERROR(MATCH(LO$44,Sheep!$R$330:$R$337,1),0)</f>
        <v>5</v>
      </c>
      <c r="LO51" s="461">
        <f>IFERROR(MATCH(LP$44,Sheep!$R$330:$R$337,1),0)</f>
        <v>5</v>
      </c>
      <c r="LP51" s="461">
        <f>IFERROR(MATCH(LQ$44,Sheep!$R$330:$R$337,1),0)</f>
        <v>5</v>
      </c>
      <c r="LQ51" s="461">
        <f>IFERROR(MATCH(LR$44,Sheep!$R$330:$R$337,1),0)</f>
        <v>5</v>
      </c>
      <c r="LR51" s="461">
        <f>IFERROR(MATCH(LS$44,Sheep!$R$330:$R$337,1),0)</f>
        <v>5</v>
      </c>
      <c r="LS51" s="461">
        <f>IFERROR(MATCH(LT$44,Sheep!$R$330:$R$337,1),0)</f>
        <v>5</v>
      </c>
      <c r="LT51" s="461">
        <f>IFERROR(MATCH(LU$44,Sheep!$R$330:$R$337,1),0)</f>
        <v>6</v>
      </c>
      <c r="LU51" s="461">
        <f>IFERROR(MATCH(LV$44,Sheep!$R$330:$R$337,1),0)</f>
        <v>6</v>
      </c>
      <c r="LV51" s="461">
        <f>IFERROR(MATCH(LW$44,Sheep!$R$330:$R$337,1),0)</f>
        <v>6</v>
      </c>
      <c r="LW51" s="461">
        <f>IFERROR(MATCH(LX$44,Sheep!$R$330:$R$337,1),0)</f>
        <v>6</v>
      </c>
      <c r="LX51" s="461">
        <f>IFERROR(MATCH(LY$44,Sheep!$R$330:$R$337,1),0)</f>
        <v>6</v>
      </c>
      <c r="LY51" s="461">
        <f>IFERROR(MATCH(LZ$44,Sheep!$R$330:$R$337,1),0)</f>
        <v>6</v>
      </c>
      <c r="LZ51" s="461">
        <f>IFERROR(MATCH(MA$44,Sheep!$R$330:$R$337,1),0)</f>
        <v>6</v>
      </c>
      <c r="MA51" s="461">
        <f>IFERROR(MATCH(MB$44,Sheep!$R$330:$R$337,1),0)</f>
        <v>6</v>
      </c>
      <c r="MB51" s="461">
        <f>IFERROR(MATCH(MC$44,Sheep!$R$330:$R$337,1),0)</f>
        <v>6</v>
      </c>
      <c r="MC51" s="461">
        <f>IFERROR(MATCH(MD$44,Sheep!$R$330:$R$337,1),0)</f>
        <v>6</v>
      </c>
      <c r="MD51" s="461">
        <f>IFERROR(MATCH(ME$44,Sheep!$R$330:$R$337,1),0)</f>
        <v>6</v>
      </c>
      <c r="ME51" s="461">
        <f>IFERROR(MATCH(MF$44,Sheep!$R$330:$R$337,1),0)</f>
        <v>6</v>
      </c>
      <c r="MF51" s="461">
        <f>IFERROR(MATCH(MG$44,Sheep!$R$330:$R$337,1),0)</f>
        <v>6</v>
      </c>
      <c r="MG51" s="461">
        <f>IFERROR(MATCH(MH$44,Sheep!$R$330:$R$337,1),0)</f>
        <v>6</v>
      </c>
      <c r="MH51" s="461">
        <f>IFERROR(MATCH(MI$44,Sheep!$R$330:$R$337,1),0)</f>
        <v>6</v>
      </c>
      <c r="MI51" s="461">
        <f>IFERROR(MATCH(MJ$44,Sheep!$R$330:$R$337,1),0)</f>
        <v>6</v>
      </c>
      <c r="MJ51" s="461">
        <f>IFERROR(MATCH(MK$44,Sheep!$R$330:$R$337,1),0)</f>
        <v>6</v>
      </c>
      <c r="MK51" s="461">
        <f>IFERROR(MATCH(ML$44,Sheep!$R$330:$R$337,1),0)</f>
        <v>6</v>
      </c>
      <c r="ML51" s="461">
        <f>IFERROR(MATCH(MM$44,Sheep!$R$330:$R$337,1),0)</f>
        <v>6</v>
      </c>
      <c r="MM51" s="461">
        <f>IFERROR(MATCH(MN$44,Sheep!$R$330:$R$337,1),0)</f>
        <v>6</v>
      </c>
      <c r="MN51" s="461">
        <f>IFERROR(MATCH(MO$44,Sheep!$R$330:$R$337,1),0)</f>
        <v>6</v>
      </c>
      <c r="MO51" s="461">
        <f>IFERROR(MATCH(MP$44,Sheep!$R$330:$R$337,1),0)</f>
        <v>6</v>
      </c>
      <c r="MP51" s="461">
        <f>IFERROR(MATCH(MQ$44,Sheep!$R$330:$R$337,1),0)</f>
        <v>6</v>
      </c>
      <c r="MQ51" s="461">
        <f>IFERROR(MATCH(MR$44,Sheep!$R$330:$R$337,1),0)</f>
        <v>6</v>
      </c>
      <c r="MR51" s="461">
        <f>IFERROR(MATCH(MS$44,Sheep!$R$330:$R$337,1),0)</f>
        <v>6</v>
      </c>
      <c r="MS51" s="461">
        <f>IFERROR(MATCH(MT$44,Sheep!$R$330:$R$337,1),0)</f>
        <v>6</v>
      </c>
      <c r="MT51" s="461">
        <f>IFERROR(MATCH(MU$44,Sheep!$R$330:$R$337,1),0)</f>
        <v>6</v>
      </c>
      <c r="MU51" s="461">
        <f>IFERROR(MATCH(MV$44,Sheep!$R$330:$R$337,1),0)</f>
        <v>6</v>
      </c>
      <c r="MV51" s="461">
        <f>IFERROR(MATCH(MW$44,Sheep!$R$330:$R$337,1),0)</f>
        <v>6</v>
      </c>
      <c r="MW51" s="461">
        <f>IFERROR(MATCH(MX$44,Sheep!$R$330:$R$337,1),0)</f>
        <v>6</v>
      </c>
      <c r="MX51" s="461">
        <f>IFERROR(MATCH(MY$44,Sheep!$R$330:$R$337,1),0)</f>
        <v>6</v>
      </c>
      <c r="MY51" s="461">
        <f>IFERROR(MATCH(MZ$44,Sheep!$R$330:$R$337,1),0)</f>
        <v>6</v>
      </c>
      <c r="MZ51" s="461">
        <f>IFERROR(MATCH(NA$44,Sheep!$R$330:$R$337,1),0)</f>
        <v>6</v>
      </c>
      <c r="NA51" s="461">
        <f>IFERROR(MATCH(NB$44,Sheep!$R$330:$R$337,1),0)</f>
        <v>6</v>
      </c>
      <c r="NB51" s="461">
        <f>IFERROR(MATCH(NC$44,Sheep!$R$330:$R$337,1),0)</f>
        <v>6</v>
      </c>
      <c r="NC51" s="461">
        <f>IFERROR(MATCH(ND$44,Sheep!$R$330:$R$337,1),0)</f>
        <v>6</v>
      </c>
      <c r="ND51" s="461">
        <f>IFERROR(MATCH(NE$44,Sheep!$R$330:$R$337,1),0)</f>
        <v>6</v>
      </c>
      <c r="NE51" s="461">
        <f>IFERROR(MATCH(NF$44,Sheep!$R$330:$R$337,1),0)</f>
        <v>6</v>
      </c>
      <c r="NF51" s="461">
        <f>IFERROR(MATCH(NG$44,Sheep!$R$330:$R$337,1),0)</f>
        <v>6</v>
      </c>
      <c r="NG51" s="461">
        <f>IFERROR(MATCH(NH$44,Sheep!$R$330:$R$337,1),0)</f>
        <v>6</v>
      </c>
      <c r="NH51" s="461">
        <f>IFERROR(MATCH(NI$44,Sheep!$R$330:$R$337,1),0)</f>
        <v>6</v>
      </c>
      <c r="NI51" s="461">
        <f>IFERROR(MATCH(NJ$44,Sheep!$R$330:$R$337,1),0)</f>
        <v>6</v>
      </c>
      <c r="NJ51" s="461">
        <f>IFERROR(MATCH(NK$44,Sheep!$R$330:$R$337,1),0)</f>
        <v>6</v>
      </c>
      <c r="NK51" s="461">
        <f>IFERROR(MATCH(NL$44,Sheep!$R$330:$R$337,1),0)</f>
        <v>6</v>
      </c>
      <c r="NL51" s="461">
        <f>IFERROR(MATCH(NM$44,Sheep!$R$330:$R$337,1),0)</f>
        <v>6</v>
      </c>
      <c r="NM51" s="461">
        <f>IFERROR(MATCH(NN$44,Sheep!$R$330:$R$337,1),0)</f>
        <v>6</v>
      </c>
      <c r="NN51" s="461">
        <f>IFERROR(MATCH(NO$44,Sheep!$R$330:$R$337,1),0)</f>
        <v>6</v>
      </c>
      <c r="NO51" s="461">
        <f>IFERROR(MATCH(NP$44,Sheep!$R$330:$R$337,1),0)</f>
        <v>6</v>
      </c>
      <c r="NP51" s="461">
        <f>IFERROR(MATCH(NQ$44,Sheep!$R$330:$R$337,1),0)</f>
        <v>6</v>
      </c>
      <c r="NQ51" s="461">
        <f>IFERROR(MATCH(NR$44,Sheep!$R$330:$R$337,1),0)</f>
        <v>6</v>
      </c>
      <c r="NR51" s="461">
        <f>IFERROR(MATCH(NS$44,Sheep!$R$330:$R$337,1),0)</f>
        <v>6</v>
      </c>
      <c r="NS51" s="461">
        <f>IFERROR(MATCH(NT$44,Sheep!$R$330:$R$337,1),0)</f>
        <v>6</v>
      </c>
      <c r="NT51" s="461">
        <f>IFERROR(MATCH(NU$44,Sheep!$R$330:$R$337,1),0)</f>
        <v>7</v>
      </c>
      <c r="NU51" s="461">
        <f>IFERROR(MATCH(NV$44,Sheep!$R$330:$R$337,1),0)</f>
        <v>7</v>
      </c>
      <c r="NV51" s="461">
        <f>IFERROR(MATCH(NW$44,Sheep!$R$330:$R$337,1),0)</f>
        <v>7</v>
      </c>
      <c r="NW51" s="461">
        <f>IFERROR(MATCH(NX$44,Sheep!$R$330:$R$337,1),0)</f>
        <v>7</v>
      </c>
      <c r="NX51" s="461">
        <f>IFERROR(MATCH(NY$44,Sheep!$R$330:$R$337,1),0)</f>
        <v>7</v>
      </c>
      <c r="NY51" s="461">
        <f>IFERROR(MATCH(NZ$44,Sheep!$R$330:$R$337,1),0)</f>
        <v>7</v>
      </c>
      <c r="NZ51" s="461">
        <f>IFERROR(MATCH(OA$44,Sheep!$R$330:$R$337,1),0)</f>
        <v>7</v>
      </c>
      <c r="OA51" s="461">
        <f>IFERROR(MATCH(OB$44,Sheep!$R$330:$R$337,1),0)</f>
        <v>7</v>
      </c>
      <c r="OB51" s="461">
        <f>IFERROR(MATCH(OC$44,Sheep!$R$330:$R$337,1),0)</f>
        <v>7</v>
      </c>
      <c r="OC51" s="461">
        <f>IFERROR(MATCH(OD$44,Sheep!$R$330:$R$337,1),0)</f>
        <v>7</v>
      </c>
      <c r="OD51" s="461">
        <f>IFERROR(MATCH(OE$44,Sheep!$R$330:$R$337,1),0)</f>
        <v>7</v>
      </c>
      <c r="OE51" s="461">
        <f>IFERROR(MATCH(OF$44,Sheep!$R$330:$R$337,1),0)</f>
        <v>7</v>
      </c>
      <c r="OF51" s="461">
        <f>IFERROR(MATCH(OG$44,Sheep!$R$330:$R$337,1),0)</f>
        <v>7</v>
      </c>
      <c r="OG51" s="461">
        <f>IFERROR(MATCH(OH$44,Sheep!$R$330:$R$337,1),0)</f>
        <v>7</v>
      </c>
      <c r="OH51" s="461">
        <f>IFERROR(MATCH(OI$44,Sheep!$R$330:$R$337,1),0)</f>
        <v>7</v>
      </c>
      <c r="OI51" s="461">
        <f>IFERROR(MATCH(OJ$44,Sheep!$R$330:$R$337,1),0)</f>
        <v>7</v>
      </c>
      <c r="OJ51" s="461">
        <f>IFERROR(MATCH(OK$44,Sheep!$R$330:$R$337,1),0)</f>
        <v>7</v>
      </c>
      <c r="OK51" s="461">
        <f>IFERROR(MATCH(OL$44,Sheep!$R$330:$R$337,1),0)</f>
        <v>7</v>
      </c>
      <c r="OL51" s="461">
        <f>IFERROR(MATCH(OM$44,Sheep!$R$330:$R$337,1),0)</f>
        <v>7</v>
      </c>
      <c r="OM51" s="461">
        <f>IFERROR(MATCH(ON$44,Sheep!$R$330:$R$337,1),0)</f>
        <v>7</v>
      </c>
      <c r="ON51" s="461">
        <f>IFERROR(MATCH(OO$44,Sheep!$R$330:$R$337,1),0)</f>
        <v>7</v>
      </c>
      <c r="OO51" s="461">
        <f>IFERROR(MATCH(OP$44,Sheep!$R$330:$R$337,1),0)</f>
        <v>7</v>
      </c>
      <c r="OP51" s="461">
        <f>IFERROR(MATCH(OQ$44,Sheep!$R$330:$R$337,1),0)</f>
        <v>7</v>
      </c>
      <c r="OQ51" s="461">
        <f>IFERROR(MATCH(OR$44,Sheep!$R$330:$R$337,1),0)</f>
        <v>7</v>
      </c>
      <c r="OR51" s="461">
        <f>IFERROR(MATCH(OS$44,Sheep!$R$330:$R$337,1),0)</f>
        <v>7</v>
      </c>
      <c r="OS51" s="461">
        <f>IFERROR(MATCH(OT$44,Sheep!$R$330:$R$337,1),0)</f>
        <v>7</v>
      </c>
      <c r="OT51" s="461">
        <f>IFERROR(MATCH(OU$44,Sheep!$R$330:$R$337,1),0)</f>
        <v>7</v>
      </c>
      <c r="OU51" s="461">
        <f>IFERROR(MATCH(OV$44,Sheep!$R$330:$R$337,1),0)</f>
        <v>7</v>
      </c>
      <c r="OV51" s="461">
        <f>IFERROR(MATCH(OW$44,Sheep!$R$330:$R$337,1),0)</f>
        <v>7</v>
      </c>
      <c r="OW51" s="461">
        <f>IFERROR(MATCH(OX$44,Sheep!$R$330:$R$337,1),0)</f>
        <v>7</v>
      </c>
      <c r="OX51" s="461">
        <f>IFERROR(MATCH(OY$44,Sheep!$R$330:$R$337,1),0)</f>
        <v>7</v>
      </c>
      <c r="OY51" s="461">
        <f>IFERROR(MATCH(OZ$44,Sheep!$R$330:$R$337,1),0)</f>
        <v>7</v>
      </c>
      <c r="OZ51" s="461">
        <f>IFERROR(MATCH(PA$44,Sheep!$R$330:$R$337,1),0)</f>
        <v>7</v>
      </c>
      <c r="PA51" s="461">
        <f>IFERROR(MATCH(PB$44,Sheep!$R$330:$R$337,1),0)</f>
        <v>7</v>
      </c>
      <c r="PB51" s="461">
        <f>IFERROR(MATCH(PC$44,Sheep!$R$330:$R$337,1),0)</f>
        <v>7</v>
      </c>
      <c r="PC51" s="461">
        <f>IFERROR(MATCH(PD$44,Sheep!$R$330:$R$337,1),0)</f>
        <v>7</v>
      </c>
      <c r="PD51" s="461">
        <f>IFERROR(MATCH(PE$44,Sheep!$R$330:$R$337,1),0)</f>
        <v>7</v>
      </c>
      <c r="PE51" s="461">
        <f>IFERROR(MATCH(PF$44,Sheep!$R$330:$R$337,1),0)</f>
        <v>7</v>
      </c>
      <c r="PF51" s="461">
        <f>IFERROR(MATCH(PG$44,Sheep!$R$330:$R$337,1),0)</f>
        <v>7</v>
      </c>
      <c r="PG51" s="461">
        <f>IFERROR(MATCH(PH$44,Sheep!$R$330:$R$337,1),0)</f>
        <v>7</v>
      </c>
      <c r="PH51" s="461">
        <f>IFERROR(MATCH(PI$44,Sheep!$R$330:$R$337,1),0)</f>
        <v>7</v>
      </c>
      <c r="PI51" s="461">
        <f>IFERROR(MATCH(PJ$44,Sheep!$R$330:$R$337,1),0)</f>
        <v>7</v>
      </c>
      <c r="PJ51" s="461">
        <f>IFERROR(MATCH(PK$44,Sheep!$R$330:$R$337,1),0)</f>
        <v>7</v>
      </c>
      <c r="PK51" s="461">
        <f>IFERROR(MATCH(PL$44,Sheep!$R$330:$R$337,1),0)</f>
        <v>7</v>
      </c>
      <c r="PL51" s="461">
        <f>IFERROR(MATCH(PM$44,Sheep!$R$330:$R$337,1),0)</f>
        <v>7</v>
      </c>
      <c r="PM51" s="461">
        <f>IFERROR(MATCH(PN$44,Sheep!$R$330:$R$337,1),0)</f>
        <v>7</v>
      </c>
      <c r="PN51" s="461">
        <f>IFERROR(MATCH(PO$44,Sheep!$R$330:$R$337,1),0)</f>
        <v>7</v>
      </c>
      <c r="PO51" s="461">
        <f>IFERROR(MATCH(PP$44,Sheep!$R$330:$R$337,1),0)</f>
        <v>7</v>
      </c>
      <c r="PP51" s="461">
        <f>IFERROR(MATCH(PQ$44,Sheep!$R$330:$R$337,1),0)</f>
        <v>7</v>
      </c>
      <c r="PQ51" s="461">
        <f>IFERROR(MATCH(PR$44,Sheep!$R$330:$R$337,1),0)</f>
        <v>7</v>
      </c>
      <c r="PR51" s="461">
        <f>IFERROR(MATCH(PS$44,Sheep!$R$330:$R$337,1),0)</f>
        <v>7</v>
      </c>
      <c r="PS51" s="461">
        <f>IFERROR(MATCH(PT$44,Sheep!$R$330:$R$337,1),0)</f>
        <v>7</v>
      </c>
      <c r="PT51" s="461">
        <f>IFERROR(MATCH(PU$44,Sheep!$R$330:$R$337,1),0)</f>
        <v>8</v>
      </c>
      <c r="PU51" s="461">
        <f>IFERROR(MATCH(PV$44,Sheep!$R$330:$R$337,1),0)</f>
        <v>8</v>
      </c>
      <c r="PV51" s="461">
        <f>IFERROR(MATCH(PW$44,Sheep!$R$330:$R$337,1),0)</f>
        <v>8</v>
      </c>
      <c r="PW51" s="461">
        <f>IFERROR(MATCH(PX$44,Sheep!$R$330:$R$337,1),0)</f>
        <v>8</v>
      </c>
      <c r="PX51" s="461">
        <f>IFERROR(MATCH(PY$44,Sheep!$R$330:$R$337,1),0)</f>
        <v>8</v>
      </c>
      <c r="PY51" s="461">
        <f>IFERROR(MATCH(PZ$44,Sheep!$R$330:$R$337,1),0)</f>
        <v>8</v>
      </c>
      <c r="PZ51" s="461">
        <f>IFERROR(MATCH(QA$44,Sheep!$R$330:$R$337,1),0)</f>
        <v>8</v>
      </c>
      <c r="QA51" s="461">
        <f>IFERROR(MATCH(QB$44,Sheep!$R$330:$R$337,1),0)</f>
        <v>8</v>
      </c>
      <c r="QB51" s="461">
        <f>IFERROR(MATCH(QC$44,Sheep!$R$330:$R$337,1),0)</f>
        <v>8</v>
      </c>
      <c r="QC51" s="461">
        <f>IFERROR(MATCH(QD$44,Sheep!$R$330:$R$337,1),0)</f>
        <v>8</v>
      </c>
      <c r="QD51" s="461">
        <f>IFERROR(MATCH(QE$44,Sheep!$R$330:$R$337,1),0)</f>
        <v>8</v>
      </c>
      <c r="QE51" s="461">
        <f>IFERROR(MATCH(QF$44,Sheep!$R$330:$R$337,1),0)</f>
        <v>8</v>
      </c>
      <c r="QF51" s="461">
        <f>IFERROR(MATCH(QG$44,Sheep!$R$330:$R$337,1),0)</f>
        <v>8</v>
      </c>
      <c r="QG51" s="461">
        <f>IFERROR(MATCH(QH$44,Sheep!$R$330:$R$337,1),0)</f>
        <v>8</v>
      </c>
      <c r="QH51" s="461">
        <f>IFERROR(MATCH(QI$44,Sheep!$R$330:$R$337,1),0)</f>
        <v>8</v>
      </c>
      <c r="QI51" s="461">
        <f>IFERROR(MATCH(QJ$44,Sheep!$R$330:$R$337,1),0)</f>
        <v>8</v>
      </c>
      <c r="QJ51" s="461">
        <f>IFERROR(MATCH(QK$44,Sheep!$R$330:$R$337,1),0)</f>
        <v>8</v>
      </c>
      <c r="QK51" s="461">
        <f>IFERROR(MATCH(QL$44,Sheep!$R$330:$R$337,1),0)</f>
        <v>8</v>
      </c>
      <c r="QL51" s="461">
        <f>IFERROR(MATCH(QM$44,Sheep!$R$330:$R$337,1),0)</f>
        <v>8</v>
      </c>
      <c r="QM51" s="461">
        <f>IFERROR(MATCH(QN$44,Sheep!$R$330:$R$337,1),0)</f>
        <v>8</v>
      </c>
      <c r="QN51" s="461">
        <f>IFERROR(MATCH(QO$44,Sheep!$R$330:$R$337,1),0)</f>
        <v>8</v>
      </c>
      <c r="QO51" s="461">
        <f>IFERROR(MATCH(QP$44,Sheep!$R$330:$R$337,1),0)</f>
        <v>8</v>
      </c>
      <c r="QP51" s="461">
        <f>IFERROR(MATCH(QQ$44,Sheep!$R$330:$R$337,1),0)</f>
        <v>8</v>
      </c>
      <c r="QQ51" s="461">
        <f>IFERROR(MATCH(QR$44,Sheep!$R$330:$R$337,1),0)</f>
        <v>8</v>
      </c>
      <c r="QR51" s="461">
        <f>IFERROR(MATCH(QS$44,Sheep!$R$330:$R$337,1),0)</f>
        <v>8</v>
      </c>
      <c r="QS51" s="461">
        <f>IFERROR(MATCH(QT$44,Sheep!$R$330:$R$337,1),0)</f>
        <v>8</v>
      </c>
      <c r="QT51" s="461">
        <f>IFERROR(MATCH(QU$44,Sheep!$R$330:$R$337,1),0)</f>
        <v>8</v>
      </c>
      <c r="QU51" s="461">
        <f>IFERROR(MATCH(QV$44,Sheep!$R$330:$R$337,1),0)</f>
        <v>8</v>
      </c>
      <c r="QV51" s="461">
        <f>IFERROR(MATCH(QW$44,Sheep!$R$330:$R$337,1),0)</f>
        <v>8</v>
      </c>
      <c r="QW51" s="461">
        <f>IFERROR(MATCH(QX$44,Sheep!$R$330:$R$337,1),0)</f>
        <v>8</v>
      </c>
      <c r="QX51" s="461">
        <f>IFERROR(MATCH(QY$44,Sheep!$R$330:$R$337,1),0)</f>
        <v>8</v>
      </c>
      <c r="QY51" s="461">
        <f>IFERROR(MATCH(QZ$44,Sheep!$R$330:$R$337,1),0)</f>
        <v>8</v>
      </c>
      <c r="QZ51" s="461">
        <f>IFERROR(MATCH(RA$44,Sheep!$R$330:$R$337,1),0)</f>
        <v>8</v>
      </c>
      <c r="RA51" s="461">
        <f>IFERROR(MATCH(RB$44,Sheep!$R$330:$R$337,1),0)</f>
        <v>8</v>
      </c>
      <c r="RB51" s="461">
        <f>IFERROR(MATCH(RC$44,Sheep!$R$330:$R$337,1),0)</f>
        <v>8</v>
      </c>
      <c r="RC51" s="461">
        <f>IFERROR(MATCH(RD$44,Sheep!$R$330:$R$337,1),0)</f>
        <v>8</v>
      </c>
      <c r="RD51" s="461">
        <f>IFERROR(MATCH(RE$44,Sheep!$R$330:$R$337,1),0)</f>
        <v>8</v>
      </c>
      <c r="RE51" s="461">
        <f>IFERROR(MATCH(RF$44,Sheep!$R$330:$R$337,1),0)</f>
        <v>8</v>
      </c>
      <c r="RF51" s="461">
        <f>IFERROR(MATCH(RG$44,Sheep!$R$330:$R$337,1),0)</f>
        <v>8</v>
      </c>
      <c r="RG51" s="461">
        <f>IFERROR(MATCH(RH$44,Sheep!$R$330:$R$337,1),0)</f>
        <v>8</v>
      </c>
      <c r="RH51" s="461">
        <f>IFERROR(MATCH(RI$44,Sheep!$R$330:$R$337,1),0)</f>
        <v>8</v>
      </c>
      <c r="RI51" s="461">
        <f>IFERROR(MATCH(RJ$44,Sheep!$R$330:$R$337,1),0)</f>
        <v>8</v>
      </c>
      <c r="RJ51" s="461">
        <f>IFERROR(MATCH(RK$44,Sheep!$R$330:$R$337,1),0)</f>
        <v>8</v>
      </c>
      <c r="RK51" s="461">
        <f>IFERROR(MATCH(RL$44,Sheep!$R$330:$R$337,1),0)</f>
        <v>8</v>
      </c>
      <c r="RL51" s="461">
        <f>IFERROR(MATCH(RM$44,Sheep!$R$330:$R$337,1),0)</f>
        <v>8</v>
      </c>
      <c r="RM51" s="461">
        <f>IFERROR(MATCH(RN$44,Sheep!$R$330:$R$337,1),0)</f>
        <v>8</v>
      </c>
      <c r="RN51" s="461">
        <f>IFERROR(MATCH(RO$44,Sheep!$R$330:$R$337,1),0)</f>
        <v>8</v>
      </c>
      <c r="RO51" s="461">
        <f>IFERROR(MATCH(RP$44,Sheep!$R$330:$R$337,1),0)</f>
        <v>8</v>
      </c>
      <c r="RP51" s="461">
        <f>IFERROR(MATCH(RQ$44,Sheep!$R$330:$R$337,1),0)</f>
        <v>8</v>
      </c>
      <c r="RQ51" s="461">
        <f>IFERROR(MATCH(RR$44,Sheep!$R$330:$R$337,1),0)</f>
        <v>8</v>
      </c>
      <c r="RR51" s="461">
        <f>IFERROR(MATCH(RS$44,Sheep!$R$330:$R$337,1),0)</f>
        <v>8</v>
      </c>
      <c r="RS51" s="461">
        <f>IFERROR(MATCH(RT$44,Sheep!$R$330:$R$337,1),0)</f>
        <v>8</v>
      </c>
      <c r="RT51" s="461">
        <f>IFERROR(MATCH(RU$44,Sheep!$R$330:$R$337,1),0)</f>
        <v>8</v>
      </c>
      <c r="RU51" s="461">
        <f>IFERROR(MATCH(RV$44,Sheep!$R$330:$R$337,1),0)</f>
        <v>8</v>
      </c>
      <c r="RV51" s="461">
        <f>IFERROR(MATCH(RW$44,Sheep!$R$330:$R$337,1),0)</f>
        <v>8</v>
      </c>
      <c r="RW51" s="461">
        <f>IFERROR(MATCH(RX$44,Sheep!$R$330:$R$337,1),0)</f>
        <v>8</v>
      </c>
      <c r="RX51" s="461">
        <f>IFERROR(MATCH(RY$44,Sheep!$R$330:$R$337,1),0)</f>
        <v>8</v>
      </c>
      <c r="RY51" s="461">
        <f>IFERROR(MATCH(RZ$44,Sheep!$R$330:$R$337,1),0)</f>
        <v>8</v>
      </c>
      <c r="RZ51" s="461">
        <f>IFERROR(MATCH(SA$44,Sheep!$R$330:$R$337,1),0)</f>
        <v>8</v>
      </c>
      <c r="SA51" s="461">
        <f>IFERROR(MATCH(SB$44,Sheep!$R$330:$R$337,1),0)</f>
        <v>8</v>
      </c>
      <c r="SB51" s="461">
        <f>IFERROR(MATCH(SC$44,Sheep!$R$330:$R$337,1),0)</f>
        <v>8</v>
      </c>
      <c r="SC51" s="461">
        <f>IFERROR(MATCH(SD$44,Sheep!$R$330:$R$337,1),0)</f>
        <v>8</v>
      </c>
      <c r="SD51" s="461">
        <f>IFERROR(MATCH(SE$44,Sheep!$R$330:$R$337,1),0)</f>
        <v>8</v>
      </c>
      <c r="SE51" s="461">
        <f>IFERROR(MATCH(SF$44,Sheep!$R$330:$R$337,1),0)</f>
        <v>8</v>
      </c>
      <c r="SF51" s="461">
        <f>IFERROR(MATCH(SG$44,Sheep!$R$330:$R$337,1),0)</f>
        <v>8</v>
      </c>
      <c r="SG51" s="461">
        <f>IFERROR(MATCH(SH$44,Sheep!$R$330:$R$337,1),0)</f>
        <v>8</v>
      </c>
      <c r="SH51" s="461">
        <f>IFERROR(MATCH(SI$44,Sheep!$R$330:$R$337,1),0)</f>
        <v>8</v>
      </c>
      <c r="SI51" s="461">
        <f>IFERROR(MATCH(SJ$44,Sheep!$R$330:$R$337,1),0)</f>
        <v>0</v>
      </c>
      <c r="SJ51" s="260"/>
      <c r="SK51" s="262"/>
      <c r="SL51" s="250"/>
      <c r="SM51" s="250"/>
      <c r="SN51" s="250"/>
    </row>
    <row r="52" spans="1:508" outlineLevel="3" x14ac:dyDescent="0.35">
      <c r="A52" s="250"/>
      <c r="B52" s="259"/>
      <c r="C52" s="447">
        <f>INT($C$40)+3</f>
        <v>4</v>
      </c>
      <c r="D52" s="260"/>
      <c r="E52" s="332"/>
      <c r="F52" s="332"/>
      <c r="G52" s="260"/>
      <c r="H52" s="274"/>
      <c r="I52" s="274"/>
      <c r="J52" s="460" t="s">
        <v>713</v>
      </c>
      <c r="K52" s="505">
        <f>IFERROR(INDEX(Sheep!$R$330:$R$337,K51,1),0)</f>
        <v>0</v>
      </c>
      <c r="L52" s="505">
        <f>IFERROR(INDEX(Sheep!$R$330:$R$337,L51,1),0)</f>
        <v>0</v>
      </c>
      <c r="M52" s="505">
        <f>IFERROR(INDEX(Sheep!$R$330:$R$337,M51,1),0)</f>
        <v>0</v>
      </c>
      <c r="N52" s="505">
        <f>IFERROR(INDEX(Sheep!$R$330:$R$337,N51,1),0)</f>
        <v>0</v>
      </c>
      <c r="O52" s="505">
        <f>IFERROR(INDEX(Sheep!$R$330:$R$337,O51,1),0)</f>
        <v>0</v>
      </c>
      <c r="P52" s="505">
        <f>IFERROR(INDEX(Sheep!$R$330:$R$337,P51,1),0)</f>
        <v>0</v>
      </c>
      <c r="Q52" s="505">
        <f>IFERROR(INDEX(Sheep!$R$330:$R$337,Q51,1),0)</f>
        <v>0</v>
      </c>
      <c r="R52" s="505">
        <f>IFERROR(INDEX(Sheep!$R$330:$R$337,R51,1),0)</f>
        <v>0</v>
      </c>
      <c r="S52" s="505">
        <f>IFERROR(INDEX(Sheep!$R$330:$R$337,S51,1),0)</f>
        <v>0</v>
      </c>
      <c r="T52" s="505">
        <f>IFERROR(INDEX(Sheep!$R$330:$R$337,T51,1),0)</f>
        <v>0</v>
      </c>
      <c r="U52" s="505">
        <f>IFERROR(INDEX(Sheep!$R$330:$R$337,U51,1),0)</f>
        <v>0</v>
      </c>
      <c r="V52" s="505">
        <f>IFERROR(INDEX(Sheep!$R$330:$R$337,V51,1),0)</f>
        <v>0</v>
      </c>
      <c r="W52" s="505">
        <f>IFERROR(INDEX(Sheep!$R$330:$R$337,W51,1),0)</f>
        <v>0</v>
      </c>
      <c r="X52" s="505">
        <f>IFERROR(INDEX(Sheep!$R$330:$R$337,X51,1),0)</f>
        <v>0</v>
      </c>
      <c r="Y52" s="505">
        <f>IFERROR(INDEX(Sheep!$R$330:$R$337,Y51,1),0)</f>
        <v>0</v>
      </c>
      <c r="Z52" s="505">
        <f>IFERROR(INDEX(Sheep!$R$330:$R$337,Z51,1),0)</f>
        <v>0</v>
      </c>
      <c r="AA52" s="505">
        <f>IFERROR(INDEX(Sheep!$R$330:$R$337,AA51,1),0)</f>
        <v>0</v>
      </c>
      <c r="AB52" s="505">
        <f>IFERROR(INDEX(Sheep!$R$330:$R$337,AB51,1),0)</f>
        <v>0</v>
      </c>
      <c r="AC52" s="505">
        <f>IFERROR(INDEX(Sheep!$R$330:$R$337,AC51,1),0)</f>
        <v>0</v>
      </c>
      <c r="AD52" s="505">
        <f>IFERROR(INDEX(Sheep!$R$330:$R$337,AD51,1),0)</f>
        <v>0</v>
      </c>
      <c r="AE52" s="505">
        <f>IFERROR(INDEX(Sheep!$R$330:$R$337,AE51,1),0)</f>
        <v>0</v>
      </c>
      <c r="AF52" s="505">
        <f>IFERROR(INDEX(Sheep!$R$330:$R$337,AF51,1),0)</f>
        <v>0</v>
      </c>
      <c r="AG52" s="505">
        <f>IFERROR(INDEX(Sheep!$R$330:$R$337,AG51,1),0)</f>
        <v>0</v>
      </c>
      <c r="AH52" s="505">
        <f>IFERROR(INDEX(Sheep!$R$330:$R$337,AH51,1),0)</f>
        <v>0</v>
      </c>
      <c r="AI52" s="505">
        <f>IFERROR(INDEX(Sheep!$R$330:$R$337,AI51,1),0)</f>
        <v>0</v>
      </c>
      <c r="AJ52" s="505">
        <f>IFERROR(INDEX(Sheep!$R$330:$R$337,AJ51,1),0)</f>
        <v>0</v>
      </c>
      <c r="AK52" s="505">
        <f>IFERROR(INDEX(Sheep!$R$330:$R$337,AK51,1),0)</f>
        <v>0</v>
      </c>
      <c r="AL52" s="505">
        <f>IFERROR(INDEX(Sheep!$R$330:$R$337,AL51,1),0)</f>
        <v>0</v>
      </c>
      <c r="AM52" s="505">
        <f>IFERROR(INDEX(Sheep!$R$330:$R$337,AM51,1),0)</f>
        <v>0</v>
      </c>
      <c r="AN52" s="505">
        <f>IFERROR(INDEX(Sheep!$R$330:$R$337,AN51,1),0)</f>
        <v>0</v>
      </c>
      <c r="AO52" s="505">
        <f>IFERROR(INDEX(Sheep!$R$330:$R$337,AO51,1),0)</f>
        <v>0</v>
      </c>
      <c r="AP52" s="505">
        <f>IFERROR(INDEX(Sheep!$R$330:$R$337,AP51,1),0)</f>
        <v>0</v>
      </c>
      <c r="AQ52" s="505">
        <f>IFERROR(INDEX(Sheep!$R$330:$R$337,AQ51,1),0)</f>
        <v>0</v>
      </c>
      <c r="AR52" s="505">
        <f>IFERROR(INDEX(Sheep!$R$330:$R$337,AR51,1),0)</f>
        <v>0</v>
      </c>
      <c r="AS52" s="505">
        <f>IFERROR(INDEX(Sheep!$R$330:$R$337,AS51,1),0)</f>
        <v>0</v>
      </c>
      <c r="AT52" s="505">
        <f>IFERROR(INDEX(Sheep!$R$330:$R$337,AT51,1),0)</f>
        <v>0</v>
      </c>
      <c r="AU52" s="505">
        <f>IFERROR(INDEX(Sheep!$R$330:$R$337,AU51,1),0)</f>
        <v>0</v>
      </c>
      <c r="AV52" s="505">
        <f>IFERROR(INDEX(Sheep!$R$330:$R$337,AV51,1),0)</f>
        <v>0</v>
      </c>
      <c r="AW52" s="505">
        <f>IFERROR(INDEX(Sheep!$R$330:$R$337,AW51,1),0)</f>
        <v>0</v>
      </c>
      <c r="AX52" s="505">
        <f>IFERROR(INDEX(Sheep!$R$330:$R$337,AX51,1),0)</f>
        <v>0</v>
      </c>
      <c r="AY52" s="505">
        <f>IFERROR(INDEX(Sheep!$R$330:$R$337,AY51,1),0)</f>
        <v>0</v>
      </c>
      <c r="AZ52" s="505">
        <f>IFERROR(INDEX(Sheep!$R$330:$R$337,AZ51,1),0)</f>
        <v>0</v>
      </c>
      <c r="BA52" s="505">
        <f>IFERROR(INDEX(Sheep!$R$330:$R$337,BA51,1),0)</f>
        <v>0</v>
      </c>
      <c r="BB52" s="505">
        <f>IFERROR(INDEX(Sheep!$R$330:$R$337,BB51,1),0)</f>
        <v>0</v>
      </c>
      <c r="BC52" s="505">
        <f>IFERROR(INDEX(Sheep!$R$330:$R$337,BC51,1),0)</f>
        <v>0</v>
      </c>
      <c r="BD52" s="505">
        <f>IFERROR(INDEX(Sheep!$R$330:$R$337,BD51,1),0)</f>
        <v>0</v>
      </c>
      <c r="BE52" s="505">
        <f>IFERROR(INDEX(Sheep!$R$330:$R$337,BE51,1),0)</f>
        <v>0</v>
      </c>
      <c r="BF52" s="505">
        <f>IFERROR(INDEX(Sheep!$R$330:$R$337,BF51,1),0)</f>
        <v>0</v>
      </c>
      <c r="BG52" s="505">
        <f>IFERROR(INDEX(Sheep!$R$330:$R$337,BG51,1),0)</f>
        <v>0</v>
      </c>
      <c r="BH52" s="505">
        <f>IFERROR(INDEX(Sheep!$R$330:$R$337,BH51,1),0)</f>
        <v>0</v>
      </c>
      <c r="BI52" s="505">
        <f>IFERROR(INDEX(Sheep!$R$330:$R$337,BI51,1),0)</f>
        <v>0</v>
      </c>
      <c r="BJ52" s="505">
        <f>IFERROR(INDEX(Sheep!$R$330:$R$337,BJ51,1),0)</f>
        <v>0</v>
      </c>
      <c r="BK52" s="505">
        <f>IFERROR(INDEX(Sheep!$R$330:$R$337,BK51,1),0)</f>
        <v>0</v>
      </c>
      <c r="BL52" s="505">
        <f>IFERROR(INDEX(Sheep!$R$330:$R$337,BL51,1),0)</f>
        <v>0</v>
      </c>
      <c r="BM52" s="505">
        <f>IFERROR(INDEX(Sheep!$R$330:$R$337,BM51,1),0)</f>
        <v>0</v>
      </c>
      <c r="BN52" s="505">
        <f>IFERROR(INDEX(Sheep!$R$330:$R$337,BN51,1),0)</f>
        <v>0</v>
      </c>
      <c r="BO52" s="505">
        <f>IFERROR(INDEX(Sheep!$R$330:$R$337,BO51,1),0)</f>
        <v>0</v>
      </c>
      <c r="BP52" s="505">
        <f>IFERROR(INDEX(Sheep!$R$330:$R$337,BP51,1),0)</f>
        <v>0</v>
      </c>
      <c r="BQ52" s="505">
        <f>IFERROR(INDEX(Sheep!$R$330:$R$337,BQ51,1),0)</f>
        <v>0</v>
      </c>
      <c r="BR52" s="505">
        <f>IFERROR(INDEX(Sheep!$R$330:$R$337,BR51,1),0)</f>
        <v>0</v>
      </c>
      <c r="BS52" s="505">
        <f>IFERROR(INDEX(Sheep!$R$330:$R$337,BS51,1),0)</f>
        <v>0</v>
      </c>
      <c r="BT52" s="505">
        <f>IFERROR(INDEX(Sheep!$R$330:$R$337,BT51,1),0)</f>
        <v>43900</v>
      </c>
      <c r="BU52" s="505">
        <f>IFERROR(INDEX(Sheep!$R$330:$R$337,BU51,1),0)</f>
        <v>43900</v>
      </c>
      <c r="BV52" s="505">
        <f>IFERROR(INDEX(Sheep!$R$330:$R$337,BV51,1),0)</f>
        <v>43900</v>
      </c>
      <c r="BW52" s="505">
        <f>IFERROR(INDEX(Sheep!$R$330:$R$337,BW51,1),0)</f>
        <v>43900</v>
      </c>
      <c r="BX52" s="505">
        <f>IFERROR(INDEX(Sheep!$R$330:$R$337,BX51,1),0)</f>
        <v>43900</v>
      </c>
      <c r="BY52" s="505">
        <f>IFERROR(INDEX(Sheep!$R$330:$R$337,BY51,1),0)</f>
        <v>43900</v>
      </c>
      <c r="BZ52" s="505">
        <f>IFERROR(INDEX(Sheep!$R$330:$R$337,BZ51,1),0)</f>
        <v>43900</v>
      </c>
      <c r="CA52" s="505">
        <f>IFERROR(INDEX(Sheep!$R$330:$R$337,CA51,1),0)</f>
        <v>43900</v>
      </c>
      <c r="CB52" s="505">
        <f>IFERROR(INDEX(Sheep!$R$330:$R$337,CB51,1),0)</f>
        <v>43900</v>
      </c>
      <c r="CC52" s="505">
        <f>IFERROR(INDEX(Sheep!$R$330:$R$337,CC51,1),0)</f>
        <v>43900</v>
      </c>
      <c r="CD52" s="505">
        <f>IFERROR(INDEX(Sheep!$R$330:$R$337,CD51,1),0)</f>
        <v>43900</v>
      </c>
      <c r="CE52" s="505">
        <f>IFERROR(INDEX(Sheep!$R$330:$R$337,CE51,1),0)</f>
        <v>43900</v>
      </c>
      <c r="CF52" s="505">
        <f>IFERROR(INDEX(Sheep!$R$330:$R$337,CF51,1),0)</f>
        <v>43900</v>
      </c>
      <c r="CG52" s="505">
        <f>IFERROR(INDEX(Sheep!$R$330:$R$337,CG51,1),0)</f>
        <v>43900</v>
      </c>
      <c r="CH52" s="505">
        <f>IFERROR(INDEX(Sheep!$R$330:$R$337,CH51,1),0)</f>
        <v>43900</v>
      </c>
      <c r="CI52" s="505">
        <f>IFERROR(INDEX(Sheep!$R$330:$R$337,CI51,1),0)</f>
        <v>43900</v>
      </c>
      <c r="CJ52" s="505">
        <f>IFERROR(INDEX(Sheep!$R$330:$R$337,CJ51,1),0)</f>
        <v>43900</v>
      </c>
      <c r="CK52" s="505">
        <f>IFERROR(INDEX(Sheep!$R$330:$R$337,CK51,1),0)</f>
        <v>43900</v>
      </c>
      <c r="CL52" s="505">
        <f>IFERROR(INDEX(Sheep!$R$330:$R$337,CL51,1),0)</f>
        <v>43900</v>
      </c>
      <c r="CM52" s="505">
        <f>IFERROR(INDEX(Sheep!$R$330:$R$337,CM51,1),0)</f>
        <v>43900</v>
      </c>
      <c r="CN52" s="505">
        <f>IFERROR(INDEX(Sheep!$R$330:$R$337,CN51,1),0)</f>
        <v>43900</v>
      </c>
      <c r="CO52" s="505">
        <f>IFERROR(INDEX(Sheep!$R$330:$R$337,CO51,1),0)</f>
        <v>43900</v>
      </c>
      <c r="CP52" s="505">
        <f>IFERROR(INDEX(Sheep!$R$330:$R$337,CP51,1),0)</f>
        <v>43900</v>
      </c>
      <c r="CQ52" s="505">
        <f>IFERROR(INDEX(Sheep!$R$330:$R$337,CQ51,1),0)</f>
        <v>43900</v>
      </c>
      <c r="CR52" s="505">
        <f>IFERROR(INDEX(Sheep!$R$330:$R$337,CR51,1),0)</f>
        <v>43900</v>
      </c>
      <c r="CS52" s="505">
        <f>IFERROR(INDEX(Sheep!$R$330:$R$337,CS51,1),0)</f>
        <v>43900</v>
      </c>
      <c r="CT52" s="505">
        <f>IFERROR(INDEX(Sheep!$R$330:$R$337,CT51,1),0)</f>
        <v>43900</v>
      </c>
      <c r="CU52" s="505">
        <f>IFERROR(INDEX(Sheep!$R$330:$R$337,CU51,1),0)</f>
        <v>43900</v>
      </c>
      <c r="CV52" s="505">
        <f>IFERROR(INDEX(Sheep!$R$330:$R$337,CV51,1),0)</f>
        <v>43900</v>
      </c>
      <c r="CW52" s="505">
        <f>IFERROR(INDEX(Sheep!$R$330:$R$337,CW51,1),0)</f>
        <v>43900</v>
      </c>
      <c r="CX52" s="505">
        <f>IFERROR(INDEX(Sheep!$R$330:$R$337,CX51,1),0)</f>
        <v>43900</v>
      </c>
      <c r="CY52" s="505">
        <f>IFERROR(INDEX(Sheep!$R$330:$R$337,CY51,1),0)</f>
        <v>43900</v>
      </c>
      <c r="CZ52" s="505">
        <f>IFERROR(INDEX(Sheep!$R$330:$R$337,CZ51,1),0)</f>
        <v>43900</v>
      </c>
      <c r="DA52" s="505">
        <f>IFERROR(INDEX(Sheep!$R$330:$R$337,DA51,1),0)</f>
        <v>43900</v>
      </c>
      <c r="DB52" s="505">
        <f>IFERROR(INDEX(Sheep!$R$330:$R$337,DB51,1),0)</f>
        <v>43900</v>
      </c>
      <c r="DC52" s="505">
        <f>IFERROR(INDEX(Sheep!$R$330:$R$337,DC51,1),0)</f>
        <v>43900</v>
      </c>
      <c r="DD52" s="505">
        <f>IFERROR(INDEX(Sheep!$R$330:$R$337,DD51,1),0)</f>
        <v>43900</v>
      </c>
      <c r="DE52" s="505">
        <f>IFERROR(INDEX(Sheep!$R$330:$R$337,DE51,1),0)</f>
        <v>43900</v>
      </c>
      <c r="DF52" s="505">
        <f>IFERROR(INDEX(Sheep!$R$330:$R$337,DF51,1),0)</f>
        <v>43900</v>
      </c>
      <c r="DG52" s="505">
        <f>IFERROR(INDEX(Sheep!$R$330:$R$337,DG51,1),0)</f>
        <v>43900</v>
      </c>
      <c r="DH52" s="505">
        <f>IFERROR(INDEX(Sheep!$R$330:$R$337,DH51,1),0)</f>
        <v>43900</v>
      </c>
      <c r="DI52" s="505">
        <f>IFERROR(INDEX(Sheep!$R$330:$R$337,DI51,1),0)</f>
        <v>43900</v>
      </c>
      <c r="DJ52" s="505">
        <f>IFERROR(INDEX(Sheep!$R$330:$R$337,DJ51,1),0)</f>
        <v>43900</v>
      </c>
      <c r="DK52" s="505">
        <f>IFERROR(INDEX(Sheep!$R$330:$R$337,DK51,1),0)</f>
        <v>43900</v>
      </c>
      <c r="DL52" s="505">
        <f>IFERROR(INDEX(Sheep!$R$330:$R$337,DL51,1),0)</f>
        <v>43900</v>
      </c>
      <c r="DM52" s="505">
        <f>IFERROR(INDEX(Sheep!$R$330:$R$337,DM51,1),0)</f>
        <v>43900</v>
      </c>
      <c r="DN52" s="505">
        <f>IFERROR(INDEX(Sheep!$R$330:$R$337,DN51,1),0)</f>
        <v>43900</v>
      </c>
      <c r="DO52" s="505">
        <f>IFERROR(INDEX(Sheep!$R$330:$R$337,DO51,1),0)</f>
        <v>43900</v>
      </c>
      <c r="DP52" s="505">
        <f>IFERROR(INDEX(Sheep!$R$330:$R$337,DP51,1),0)</f>
        <v>43900</v>
      </c>
      <c r="DQ52" s="505">
        <f>IFERROR(INDEX(Sheep!$R$330:$R$337,DQ51,1),0)</f>
        <v>43900</v>
      </c>
      <c r="DR52" s="505">
        <f>IFERROR(INDEX(Sheep!$R$330:$R$337,DR51,1),0)</f>
        <v>43900</v>
      </c>
      <c r="DS52" s="505">
        <f>IFERROR(INDEX(Sheep!$R$330:$R$337,DS51,1),0)</f>
        <v>43900</v>
      </c>
      <c r="DT52" s="505">
        <f>IFERROR(INDEX(Sheep!$R$330:$R$337,DT51,1),0)</f>
        <v>44265</v>
      </c>
      <c r="DU52" s="505">
        <f>IFERROR(INDEX(Sheep!$R$330:$R$337,DU51,1),0)</f>
        <v>44265</v>
      </c>
      <c r="DV52" s="505">
        <f>IFERROR(INDEX(Sheep!$R$330:$R$337,DV51,1),0)</f>
        <v>44265</v>
      </c>
      <c r="DW52" s="505">
        <f>IFERROR(INDEX(Sheep!$R$330:$R$337,DW51,1),0)</f>
        <v>44265</v>
      </c>
      <c r="DX52" s="505">
        <f>IFERROR(INDEX(Sheep!$R$330:$R$337,DX51,1),0)</f>
        <v>44265</v>
      </c>
      <c r="DY52" s="505">
        <f>IFERROR(INDEX(Sheep!$R$330:$R$337,DY51,1),0)</f>
        <v>44265</v>
      </c>
      <c r="DZ52" s="505">
        <f>IFERROR(INDEX(Sheep!$R$330:$R$337,DZ51,1),0)</f>
        <v>44265</v>
      </c>
      <c r="EA52" s="505">
        <f>IFERROR(INDEX(Sheep!$R$330:$R$337,EA51,1),0)</f>
        <v>44265</v>
      </c>
      <c r="EB52" s="505">
        <f>IFERROR(INDEX(Sheep!$R$330:$R$337,EB51,1),0)</f>
        <v>44265</v>
      </c>
      <c r="EC52" s="505">
        <f>IFERROR(INDEX(Sheep!$R$330:$R$337,EC51,1),0)</f>
        <v>44265</v>
      </c>
      <c r="ED52" s="505">
        <f>IFERROR(INDEX(Sheep!$R$330:$R$337,ED51,1),0)</f>
        <v>44265</v>
      </c>
      <c r="EE52" s="505">
        <f>IFERROR(INDEX(Sheep!$R$330:$R$337,EE51,1),0)</f>
        <v>44265</v>
      </c>
      <c r="EF52" s="505">
        <f>IFERROR(INDEX(Sheep!$R$330:$R$337,EF51,1),0)</f>
        <v>44265</v>
      </c>
      <c r="EG52" s="505">
        <f>IFERROR(INDEX(Sheep!$R$330:$R$337,EG51,1),0)</f>
        <v>44265</v>
      </c>
      <c r="EH52" s="505">
        <f>IFERROR(INDEX(Sheep!$R$330:$R$337,EH51,1),0)</f>
        <v>44265</v>
      </c>
      <c r="EI52" s="505">
        <f>IFERROR(INDEX(Sheep!$R$330:$R$337,EI51,1),0)</f>
        <v>44265</v>
      </c>
      <c r="EJ52" s="505">
        <f>IFERROR(INDEX(Sheep!$R$330:$R$337,EJ51,1),0)</f>
        <v>44265</v>
      </c>
      <c r="EK52" s="505">
        <f>IFERROR(INDEX(Sheep!$R$330:$R$337,EK51,1),0)</f>
        <v>44265</v>
      </c>
      <c r="EL52" s="505">
        <f>IFERROR(INDEX(Sheep!$R$330:$R$337,EL51,1),0)</f>
        <v>44265</v>
      </c>
      <c r="EM52" s="505">
        <f>IFERROR(INDEX(Sheep!$R$330:$R$337,EM51,1),0)</f>
        <v>44265</v>
      </c>
      <c r="EN52" s="505">
        <f>IFERROR(INDEX(Sheep!$R$330:$R$337,EN51,1),0)</f>
        <v>44265</v>
      </c>
      <c r="EO52" s="505">
        <f>IFERROR(INDEX(Sheep!$R$330:$R$337,EO51,1),0)</f>
        <v>44265</v>
      </c>
      <c r="EP52" s="505">
        <f>IFERROR(INDEX(Sheep!$R$330:$R$337,EP51,1),0)</f>
        <v>44265</v>
      </c>
      <c r="EQ52" s="505">
        <f>IFERROR(INDEX(Sheep!$R$330:$R$337,EQ51,1),0)</f>
        <v>44265</v>
      </c>
      <c r="ER52" s="505">
        <f>IFERROR(INDEX(Sheep!$R$330:$R$337,ER51,1),0)</f>
        <v>44265</v>
      </c>
      <c r="ES52" s="505">
        <f>IFERROR(INDEX(Sheep!$R$330:$R$337,ES51,1),0)</f>
        <v>44265</v>
      </c>
      <c r="ET52" s="505">
        <f>IFERROR(INDEX(Sheep!$R$330:$R$337,ET51,1),0)</f>
        <v>44265</v>
      </c>
      <c r="EU52" s="505">
        <f>IFERROR(INDEX(Sheep!$R$330:$R$337,EU51,1),0)</f>
        <v>44265</v>
      </c>
      <c r="EV52" s="505">
        <f>IFERROR(INDEX(Sheep!$R$330:$R$337,EV51,1),0)</f>
        <v>44265</v>
      </c>
      <c r="EW52" s="505">
        <f>IFERROR(INDEX(Sheep!$R$330:$R$337,EW51,1),0)</f>
        <v>44265</v>
      </c>
      <c r="EX52" s="505">
        <f>IFERROR(INDEX(Sheep!$R$330:$R$337,EX51,1),0)</f>
        <v>44265</v>
      </c>
      <c r="EY52" s="505">
        <f>IFERROR(INDEX(Sheep!$R$330:$R$337,EY51,1),0)</f>
        <v>44265</v>
      </c>
      <c r="EZ52" s="505">
        <f>IFERROR(INDEX(Sheep!$R$330:$R$337,EZ51,1),0)</f>
        <v>44265</v>
      </c>
      <c r="FA52" s="505">
        <f>IFERROR(INDEX(Sheep!$R$330:$R$337,FA51,1),0)</f>
        <v>44265</v>
      </c>
      <c r="FB52" s="505">
        <f>IFERROR(INDEX(Sheep!$R$330:$R$337,FB51,1),0)</f>
        <v>44265</v>
      </c>
      <c r="FC52" s="505">
        <f>IFERROR(INDEX(Sheep!$R$330:$R$337,FC51,1),0)</f>
        <v>44265</v>
      </c>
      <c r="FD52" s="505">
        <f>IFERROR(INDEX(Sheep!$R$330:$R$337,FD51,1),0)</f>
        <v>44265</v>
      </c>
      <c r="FE52" s="505">
        <f>IFERROR(INDEX(Sheep!$R$330:$R$337,FE51,1),0)</f>
        <v>44265</v>
      </c>
      <c r="FF52" s="505">
        <f>IFERROR(INDEX(Sheep!$R$330:$R$337,FF51,1),0)</f>
        <v>44265</v>
      </c>
      <c r="FG52" s="505">
        <f>IFERROR(INDEX(Sheep!$R$330:$R$337,FG51,1),0)</f>
        <v>44265</v>
      </c>
      <c r="FH52" s="505">
        <f>IFERROR(INDEX(Sheep!$R$330:$R$337,FH51,1),0)</f>
        <v>44265</v>
      </c>
      <c r="FI52" s="505">
        <f>IFERROR(INDEX(Sheep!$R$330:$R$337,FI51,1),0)</f>
        <v>44265</v>
      </c>
      <c r="FJ52" s="505">
        <f>IFERROR(INDEX(Sheep!$R$330:$R$337,FJ51,1),0)</f>
        <v>44265</v>
      </c>
      <c r="FK52" s="505">
        <f>IFERROR(INDEX(Sheep!$R$330:$R$337,FK51,1),0)</f>
        <v>44265</v>
      </c>
      <c r="FL52" s="505">
        <f>IFERROR(INDEX(Sheep!$R$330:$R$337,FL51,1),0)</f>
        <v>44265</v>
      </c>
      <c r="FM52" s="505">
        <f>IFERROR(INDEX(Sheep!$R$330:$R$337,FM51,1),0)</f>
        <v>44265</v>
      </c>
      <c r="FN52" s="505">
        <f>IFERROR(INDEX(Sheep!$R$330:$R$337,FN51,1),0)</f>
        <v>44265</v>
      </c>
      <c r="FO52" s="505">
        <f>IFERROR(INDEX(Sheep!$R$330:$R$337,FO51,1),0)</f>
        <v>44265</v>
      </c>
      <c r="FP52" s="505">
        <f>IFERROR(INDEX(Sheep!$R$330:$R$337,FP51,1),0)</f>
        <v>44265</v>
      </c>
      <c r="FQ52" s="505">
        <f>IFERROR(INDEX(Sheep!$R$330:$R$337,FQ51,1),0)</f>
        <v>44265</v>
      </c>
      <c r="FR52" s="505">
        <f>IFERROR(INDEX(Sheep!$R$330:$R$337,FR51,1),0)</f>
        <v>44265</v>
      </c>
      <c r="FS52" s="505">
        <f>IFERROR(INDEX(Sheep!$R$330:$R$337,FS51,1),0)</f>
        <v>44265</v>
      </c>
      <c r="FT52" s="505">
        <f>IFERROR(INDEX(Sheep!$R$330:$R$337,FT51,1),0)</f>
        <v>44630</v>
      </c>
      <c r="FU52" s="505">
        <f>IFERROR(INDEX(Sheep!$R$330:$R$337,FU51,1),0)</f>
        <v>44630</v>
      </c>
      <c r="FV52" s="505">
        <f>IFERROR(INDEX(Sheep!$R$330:$R$337,FV51,1),0)</f>
        <v>44630</v>
      </c>
      <c r="FW52" s="505">
        <f>IFERROR(INDEX(Sheep!$R$330:$R$337,FW51,1),0)</f>
        <v>44630</v>
      </c>
      <c r="FX52" s="505">
        <f>IFERROR(INDEX(Sheep!$R$330:$R$337,FX51,1),0)</f>
        <v>44630</v>
      </c>
      <c r="FY52" s="505">
        <f>IFERROR(INDEX(Sheep!$R$330:$R$337,FY51,1),0)</f>
        <v>44630</v>
      </c>
      <c r="FZ52" s="505">
        <f>IFERROR(INDEX(Sheep!$R$330:$R$337,FZ51,1),0)</f>
        <v>44630</v>
      </c>
      <c r="GA52" s="505">
        <f>IFERROR(INDEX(Sheep!$R$330:$R$337,GA51,1),0)</f>
        <v>44630</v>
      </c>
      <c r="GB52" s="505">
        <f>IFERROR(INDEX(Sheep!$R$330:$R$337,GB51,1),0)</f>
        <v>44630</v>
      </c>
      <c r="GC52" s="505">
        <f>IFERROR(INDEX(Sheep!$R$330:$R$337,GC51,1),0)</f>
        <v>44630</v>
      </c>
      <c r="GD52" s="505">
        <f>IFERROR(INDEX(Sheep!$R$330:$R$337,GD51,1),0)</f>
        <v>44630</v>
      </c>
      <c r="GE52" s="505">
        <f>IFERROR(INDEX(Sheep!$R$330:$R$337,GE51,1),0)</f>
        <v>44630</v>
      </c>
      <c r="GF52" s="505">
        <f>IFERROR(INDEX(Sheep!$R$330:$R$337,GF51,1),0)</f>
        <v>44630</v>
      </c>
      <c r="GG52" s="505">
        <f>IFERROR(INDEX(Sheep!$R$330:$R$337,GG51,1),0)</f>
        <v>44630</v>
      </c>
      <c r="GH52" s="505">
        <f>IFERROR(INDEX(Sheep!$R$330:$R$337,GH51,1),0)</f>
        <v>44630</v>
      </c>
      <c r="GI52" s="505">
        <f>IFERROR(INDEX(Sheep!$R$330:$R$337,GI51,1),0)</f>
        <v>44630</v>
      </c>
      <c r="GJ52" s="505">
        <f>IFERROR(INDEX(Sheep!$R$330:$R$337,GJ51,1),0)</f>
        <v>44630</v>
      </c>
      <c r="GK52" s="505">
        <f>IFERROR(INDEX(Sheep!$R$330:$R$337,GK51,1),0)</f>
        <v>44630</v>
      </c>
      <c r="GL52" s="505">
        <f>IFERROR(INDEX(Sheep!$R$330:$R$337,GL51,1),0)</f>
        <v>44630</v>
      </c>
      <c r="GM52" s="505">
        <f>IFERROR(INDEX(Sheep!$R$330:$R$337,GM51,1),0)</f>
        <v>44630</v>
      </c>
      <c r="GN52" s="505">
        <f>IFERROR(INDEX(Sheep!$R$330:$R$337,GN51,1),0)</f>
        <v>44630</v>
      </c>
      <c r="GO52" s="505">
        <f>IFERROR(INDEX(Sheep!$R$330:$R$337,GO51,1),0)</f>
        <v>44630</v>
      </c>
      <c r="GP52" s="505">
        <f>IFERROR(INDEX(Sheep!$R$330:$R$337,GP51,1),0)</f>
        <v>44630</v>
      </c>
      <c r="GQ52" s="505">
        <f>IFERROR(INDEX(Sheep!$R$330:$R$337,GQ51,1),0)</f>
        <v>44630</v>
      </c>
      <c r="GR52" s="505">
        <f>IFERROR(INDEX(Sheep!$R$330:$R$337,GR51,1),0)</f>
        <v>44630</v>
      </c>
      <c r="GS52" s="505">
        <f>IFERROR(INDEX(Sheep!$R$330:$R$337,GS51,1),0)</f>
        <v>44630</v>
      </c>
      <c r="GT52" s="505">
        <f>IFERROR(INDEX(Sheep!$R$330:$R$337,GT51,1),0)</f>
        <v>44630</v>
      </c>
      <c r="GU52" s="505">
        <f>IFERROR(INDEX(Sheep!$R$330:$R$337,GU51,1),0)</f>
        <v>44630</v>
      </c>
      <c r="GV52" s="505">
        <f>IFERROR(INDEX(Sheep!$R$330:$R$337,GV51,1),0)</f>
        <v>44630</v>
      </c>
      <c r="GW52" s="505">
        <f>IFERROR(INDEX(Sheep!$R$330:$R$337,GW51,1),0)</f>
        <v>44630</v>
      </c>
      <c r="GX52" s="505">
        <f>IFERROR(INDEX(Sheep!$R$330:$R$337,GX51,1),0)</f>
        <v>44630</v>
      </c>
      <c r="GY52" s="505">
        <f>IFERROR(INDEX(Sheep!$R$330:$R$337,GY51,1),0)</f>
        <v>44630</v>
      </c>
      <c r="GZ52" s="505">
        <f>IFERROR(INDEX(Sheep!$R$330:$R$337,GZ51,1),0)</f>
        <v>44630</v>
      </c>
      <c r="HA52" s="505">
        <f>IFERROR(INDEX(Sheep!$R$330:$R$337,HA51,1),0)</f>
        <v>44630</v>
      </c>
      <c r="HB52" s="505">
        <f>IFERROR(INDEX(Sheep!$R$330:$R$337,HB51,1),0)</f>
        <v>44630</v>
      </c>
      <c r="HC52" s="505">
        <f>IFERROR(INDEX(Sheep!$R$330:$R$337,HC51,1),0)</f>
        <v>44630</v>
      </c>
      <c r="HD52" s="505">
        <f>IFERROR(INDEX(Sheep!$R$330:$R$337,HD51,1),0)</f>
        <v>44630</v>
      </c>
      <c r="HE52" s="505">
        <f>IFERROR(INDEX(Sheep!$R$330:$R$337,HE51,1),0)</f>
        <v>44630</v>
      </c>
      <c r="HF52" s="505">
        <f>IFERROR(INDEX(Sheep!$R$330:$R$337,HF51,1),0)</f>
        <v>44630</v>
      </c>
      <c r="HG52" s="505">
        <f>IFERROR(INDEX(Sheep!$R$330:$R$337,HG51,1),0)</f>
        <v>44630</v>
      </c>
      <c r="HH52" s="505">
        <f>IFERROR(INDEX(Sheep!$R$330:$R$337,HH51,1),0)</f>
        <v>44630</v>
      </c>
      <c r="HI52" s="505">
        <f>IFERROR(INDEX(Sheep!$R$330:$R$337,HI51,1),0)</f>
        <v>44630</v>
      </c>
      <c r="HJ52" s="505">
        <f>IFERROR(INDEX(Sheep!$R$330:$R$337,HJ51,1),0)</f>
        <v>44630</v>
      </c>
      <c r="HK52" s="505">
        <f>IFERROR(INDEX(Sheep!$R$330:$R$337,HK51,1),0)</f>
        <v>44630</v>
      </c>
      <c r="HL52" s="505">
        <f>IFERROR(INDEX(Sheep!$R$330:$R$337,HL51,1),0)</f>
        <v>44630</v>
      </c>
      <c r="HM52" s="505">
        <f>IFERROR(INDEX(Sheep!$R$330:$R$337,HM51,1),0)</f>
        <v>44630</v>
      </c>
      <c r="HN52" s="505">
        <f>IFERROR(INDEX(Sheep!$R$330:$R$337,HN51,1),0)</f>
        <v>44630</v>
      </c>
      <c r="HO52" s="505">
        <f>IFERROR(INDEX(Sheep!$R$330:$R$337,HO51,1),0)</f>
        <v>44630</v>
      </c>
      <c r="HP52" s="505">
        <f>IFERROR(INDEX(Sheep!$R$330:$R$337,HP51,1),0)</f>
        <v>44630</v>
      </c>
      <c r="HQ52" s="505">
        <f>IFERROR(INDEX(Sheep!$R$330:$R$337,HQ51,1),0)</f>
        <v>44630</v>
      </c>
      <c r="HR52" s="505">
        <f>IFERROR(INDEX(Sheep!$R$330:$R$337,HR51,1),0)</f>
        <v>44630</v>
      </c>
      <c r="HS52" s="505">
        <f>IFERROR(INDEX(Sheep!$R$330:$R$337,HS51,1),0)</f>
        <v>44630</v>
      </c>
      <c r="HT52" s="505">
        <f>IFERROR(INDEX(Sheep!$R$330:$R$337,HT51,1),0)</f>
        <v>44995</v>
      </c>
      <c r="HU52" s="505">
        <f>IFERROR(INDEX(Sheep!$R$330:$R$337,HU51,1),0)</f>
        <v>44995</v>
      </c>
      <c r="HV52" s="505">
        <f>IFERROR(INDEX(Sheep!$R$330:$R$337,HV51,1),0)</f>
        <v>44995</v>
      </c>
      <c r="HW52" s="505">
        <f>IFERROR(INDEX(Sheep!$R$330:$R$337,HW51,1),0)</f>
        <v>44995</v>
      </c>
      <c r="HX52" s="505">
        <f>IFERROR(INDEX(Sheep!$R$330:$R$337,HX51,1),0)</f>
        <v>44995</v>
      </c>
      <c r="HY52" s="505">
        <f>IFERROR(INDEX(Sheep!$R$330:$R$337,HY51,1),0)</f>
        <v>44995</v>
      </c>
      <c r="HZ52" s="505">
        <f>IFERROR(INDEX(Sheep!$R$330:$R$337,HZ51,1),0)</f>
        <v>44995</v>
      </c>
      <c r="IA52" s="505">
        <f>IFERROR(INDEX(Sheep!$R$330:$R$337,IA51,1),0)</f>
        <v>44995</v>
      </c>
      <c r="IB52" s="505">
        <f>IFERROR(INDEX(Sheep!$R$330:$R$337,IB51,1),0)</f>
        <v>44995</v>
      </c>
      <c r="IC52" s="505">
        <f>IFERROR(INDEX(Sheep!$R$330:$R$337,IC51,1),0)</f>
        <v>44995</v>
      </c>
      <c r="ID52" s="505">
        <f>IFERROR(INDEX(Sheep!$R$330:$R$337,ID51,1),0)</f>
        <v>44995</v>
      </c>
      <c r="IE52" s="505">
        <f>IFERROR(INDEX(Sheep!$R$330:$R$337,IE51,1),0)</f>
        <v>44995</v>
      </c>
      <c r="IF52" s="505">
        <f>IFERROR(INDEX(Sheep!$R$330:$R$337,IF51,1),0)</f>
        <v>44995</v>
      </c>
      <c r="IG52" s="505">
        <f>IFERROR(INDEX(Sheep!$R$330:$R$337,IG51,1),0)</f>
        <v>44995</v>
      </c>
      <c r="IH52" s="505">
        <f>IFERROR(INDEX(Sheep!$R$330:$R$337,IH51,1),0)</f>
        <v>44995</v>
      </c>
      <c r="II52" s="505">
        <f>IFERROR(INDEX(Sheep!$R$330:$R$337,II51,1),0)</f>
        <v>44995</v>
      </c>
      <c r="IJ52" s="505">
        <f>IFERROR(INDEX(Sheep!$R$330:$R$337,IJ51,1),0)</f>
        <v>44995</v>
      </c>
      <c r="IK52" s="505">
        <f>IFERROR(INDEX(Sheep!$R$330:$R$337,IK51,1),0)</f>
        <v>44995</v>
      </c>
      <c r="IL52" s="505">
        <f>IFERROR(INDEX(Sheep!$R$330:$R$337,IL51,1),0)</f>
        <v>44995</v>
      </c>
      <c r="IM52" s="505">
        <f>IFERROR(INDEX(Sheep!$R$330:$R$337,IM51,1),0)</f>
        <v>44995</v>
      </c>
      <c r="IN52" s="505">
        <f>IFERROR(INDEX(Sheep!$R$330:$R$337,IN51,1),0)</f>
        <v>44995</v>
      </c>
      <c r="IO52" s="505">
        <f>IFERROR(INDEX(Sheep!$R$330:$R$337,IO51,1),0)</f>
        <v>44995</v>
      </c>
      <c r="IP52" s="505">
        <f>IFERROR(INDEX(Sheep!$R$330:$R$337,IP51,1),0)</f>
        <v>44995</v>
      </c>
      <c r="IQ52" s="505">
        <f>IFERROR(INDEX(Sheep!$R$330:$R$337,IQ51,1),0)</f>
        <v>44995</v>
      </c>
      <c r="IR52" s="505">
        <f>IFERROR(INDEX(Sheep!$R$330:$R$337,IR51,1),0)</f>
        <v>44995</v>
      </c>
      <c r="IS52" s="505">
        <f>IFERROR(INDEX(Sheep!$R$330:$R$337,IS51,1),0)</f>
        <v>44995</v>
      </c>
      <c r="IT52" s="505">
        <f>IFERROR(INDEX(Sheep!$R$330:$R$337,IT51,1),0)</f>
        <v>44995</v>
      </c>
      <c r="IU52" s="505">
        <f>IFERROR(INDEX(Sheep!$R$330:$R$337,IU51,1),0)</f>
        <v>44995</v>
      </c>
      <c r="IV52" s="505">
        <f>IFERROR(INDEX(Sheep!$R$330:$R$337,IV51,1),0)</f>
        <v>44995</v>
      </c>
      <c r="IW52" s="505">
        <f>IFERROR(INDEX(Sheep!$R$330:$R$337,IW51,1),0)</f>
        <v>44995</v>
      </c>
      <c r="IX52" s="505">
        <f>IFERROR(INDEX(Sheep!$R$330:$R$337,IX51,1),0)</f>
        <v>44995</v>
      </c>
      <c r="IY52" s="505">
        <f>IFERROR(INDEX(Sheep!$R$330:$R$337,IY51,1),0)</f>
        <v>44995</v>
      </c>
      <c r="IZ52" s="505">
        <f>IFERROR(INDEX(Sheep!$R$330:$R$337,IZ51,1),0)</f>
        <v>44995</v>
      </c>
      <c r="JA52" s="505">
        <f>IFERROR(INDEX(Sheep!$R$330:$R$337,JA51,1),0)</f>
        <v>44995</v>
      </c>
      <c r="JB52" s="505">
        <f>IFERROR(INDEX(Sheep!$R$330:$R$337,JB51,1),0)</f>
        <v>44995</v>
      </c>
      <c r="JC52" s="505">
        <f>IFERROR(INDEX(Sheep!$R$330:$R$337,JC51,1),0)</f>
        <v>44995</v>
      </c>
      <c r="JD52" s="505">
        <f>IFERROR(INDEX(Sheep!$R$330:$R$337,JD51,1),0)</f>
        <v>44995</v>
      </c>
      <c r="JE52" s="505">
        <f>IFERROR(INDEX(Sheep!$R$330:$R$337,JE51,1),0)</f>
        <v>44995</v>
      </c>
      <c r="JF52" s="505">
        <f>IFERROR(INDEX(Sheep!$R$330:$R$337,JF51,1),0)</f>
        <v>44995</v>
      </c>
      <c r="JG52" s="505">
        <f>IFERROR(INDEX(Sheep!$R$330:$R$337,JG51,1),0)</f>
        <v>44995</v>
      </c>
      <c r="JH52" s="505">
        <f>IFERROR(INDEX(Sheep!$R$330:$R$337,JH51,1),0)</f>
        <v>44995</v>
      </c>
      <c r="JI52" s="505">
        <f>IFERROR(INDEX(Sheep!$R$330:$R$337,JI51,1),0)</f>
        <v>44995</v>
      </c>
      <c r="JJ52" s="505">
        <f>IFERROR(INDEX(Sheep!$R$330:$R$337,JJ51,1),0)</f>
        <v>44995</v>
      </c>
      <c r="JK52" s="505">
        <f>IFERROR(INDEX(Sheep!$R$330:$R$337,JK51,1),0)</f>
        <v>44995</v>
      </c>
      <c r="JL52" s="505">
        <f>IFERROR(INDEX(Sheep!$R$330:$R$337,JL51,1),0)</f>
        <v>44995</v>
      </c>
      <c r="JM52" s="505">
        <f>IFERROR(INDEX(Sheep!$R$330:$R$337,JM51,1),0)</f>
        <v>44995</v>
      </c>
      <c r="JN52" s="505">
        <f>IFERROR(INDEX(Sheep!$R$330:$R$337,JN51,1),0)</f>
        <v>44995</v>
      </c>
      <c r="JO52" s="505">
        <f>IFERROR(INDEX(Sheep!$R$330:$R$337,JO51,1),0)</f>
        <v>44995</v>
      </c>
      <c r="JP52" s="505">
        <f>IFERROR(INDEX(Sheep!$R$330:$R$337,JP51,1),0)</f>
        <v>44995</v>
      </c>
      <c r="JQ52" s="505">
        <f>IFERROR(INDEX(Sheep!$R$330:$R$337,JQ51,1),0)</f>
        <v>44995</v>
      </c>
      <c r="JR52" s="505">
        <f>IFERROR(INDEX(Sheep!$R$330:$R$337,JR51,1),0)</f>
        <v>44995</v>
      </c>
      <c r="JS52" s="505">
        <f>IFERROR(INDEX(Sheep!$R$330:$R$337,JS51,1),0)</f>
        <v>44995</v>
      </c>
      <c r="JT52" s="505">
        <f>IFERROR(INDEX(Sheep!$R$330:$R$337,JT51,1),0)</f>
        <v>45361</v>
      </c>
      <c r="JU52" s="505">
        <f>IFERROR(INDEX(Sheep!$R$330:$R$337,JU51,1),0)</f>
        <v>45361</v>
      </c>
      <c r="JV52" s="505">
        <f>IFERROR(INDEX(Sheep!$R$330:$R$337,JV51,1),0)</f>
        <v>45361</v>
      </c>
      <c r="JW52" s="505">
        <f>IFERROR(INDEX(Sheep!$R$330:$R$337,JW51,1),0)</f>
        <v>45361</v>
      </c>
      <c r="JX52" s="505">
        <f>IFERROR(INDEX(Sheep!$R$330:$R$337,JX51,1),0)</f>
        <v>45361</v>
      </c>
      <c r="JY52" s="505">
        <f>IFERROR(INDEX(Sheep!$R$330:$R$337,JY51,1),0)</f>
        <v>45361</v>
      </c>
      <c r="JZ52" s="505">
        <f>IFERROR(INDEX(Sheep!$R$330:$R$337,JZ51,1),0)</f>
        <v>45361</v>
      </c>
      <c r="KA52" s="505">
        <f>IFERROR(INDEX(Sheep!$R$330:$R$337,KA51,1),0)</f>
        <v>45361</v>
      </c>
      <c r="KB52" s="505">
        <f>IFERROR(INDEX(Sheep!$R$330:$R$337,KB51,1),0)</f>
        <v>45361</v>
      </c>
      <c r="KC52" s="505">
        <f>IFERROR(INDEX(Sheep!$R$330:$R$337,KC51,1),0)</f>
        <v>45361</v>
      </c>
      <c r="KD52" s="505">
        <f>IFERROR(INDEX(Sheep!$R$330:$R$337,KD51,1),0)</f>
        <v>45361</v>
      </c>
      <c r="KE52" s="505">
        <f>IFERROR(INDEX(Sheep!$R$330:$R$337,KE51,1),0)</f>
        <v>45361</v>
      </c>
      <c r="KF52" s="505">
        <f>IFERROR(INDEX(Sheep!$R$330:$R$337,KF51,1),0)</f>
        <v>45361</v>
      </c>
      <c r="KG52" s="505">
        <f>IFERROR(INDEX(Sheep!$R$330:$R$337,KG51,1),0)</f>
        <v>45361</v>
      </c>
      <c r="KH52" s="505">
        <f>IFERROR(INDEX(Sheep!$R$330:$R$337,KH51,1),0)</f>
        <v>45361</v>
      </c>
      <c r="KI52" s="505">
        <f>IFERROR(INDEX(Sheep!$R$330:$R$337,KI51,1),0)</f>
        <v>45361</v>
      </c>
      <c r="KJ52" s="505">
        <f>IFERROR(INDEX(Sheep!$R$330:$R$337,KJ51,1),0)</f>
        <v>45361</v>
      </c>
      <c r="KK52" s="505">
        <f>IFERROR(INDEX(Sheep!$R$330:$R$337,KK51,1),0)</f>
        <v>45361</v>
      </c>
      <c r="KL52" s="505">
        <f>IFERROR(INDEX(Sheep!$R$330:$R$337,KL51,1),0)</f>
        <v>45361</v>
      </c>
      <c r="KM52" s="505">
        <f>IFERROR(INDEX(Sheep!$R$330:$R$337,KM51,1),0)</f>
        <v>45361</v>
      </c>
      <c r="KN52" s="505">
        <f>IFERROR(INDEX(Sheep!$R$330:$R$337,KN51,1),0)</f>
        <v>45361</v>
      </c>
      <c r="KO52" s="505">
        <f>IFERROR(INDEX(Sheep!$R$330:$R$337,KO51,1),0)</f>
        <v>45361</v>
      </c>
      <c r="KP52" s="505">
        <f>IFERROR(INDEX(Sheep!$R$330:$R$337,KP51,1),0)</f>
        <v>45361</v>
      </c>
      <c r="KQ52" s="505">
        <f>IFERROR(INDEX(Sheep!$R$330:$R$337,KQ51,1),0)</f>
        <v>45361</v>
      </c>
      <c r="KR52" s="505">
        <f>IFERROR(INDEX(Sheep!$R$330:$R$337,KR51,1),0)</f>
        <v>45361</v>
      </c>
      <c r="KS52" s="505">
        <f>IFERROR(INDEX(Sheep!$R$330:$R$337,KS51,1),0)</f>
        <v>45361</v>
      </c>
      <c r="KT52" s="505">
        <f>IFERROR(INDEX(Sheep!$R$330:$R$337,KT51,1),0)</f>
        <v>45361</v>
      </c>
      <c r="KU52" s="505">
        <f>IFERROR(INDEX(Sheep!$R$330:$R$337,KU51,1),0)</f>
        <v>45361</v>
      </c>
      <c r="KV52" s="505">
        <f>IFERROR(INDEX(Sheep!$R$330:$R$337,KV51,1),0)</f>
        <v>45361</v>
      </c>
      <c r="KW52" s="505">
        <f>IFERROR(INDEX(Sheep!$R$330:$R$337,KW51,1),0)</f>
        <v>45361</v>
      </c>
      <c r="KX52" s="505">
        <f>IFERROR(INDEX(Sheep!$R$330:$R$337,KX51,1),0)</f>
        <v>45361</v>
      </c>
      <c r="KY52" s="505">
        <f>IFERROR(INDEX(Sheep!$R$330:$R$337,KY51,1),0)</f>
        <v>45361</v>
      </c>
      <c r="KZ52" s="505">
        <f>IFERROR(INDEX(Sheep!$R$330:$R$337,KZ51,1),0)</f>
        <v>45361</v>
      </c>
      <c r="LA52" s="505">
        <f>IFERROR(INDEX(Sheep!$R$330:$R$337,LA51,1),0)</f>
        <v>45361</v>
      </c>
      <c r="LB52" s="505">
        <f>IFERROR(INDEX(Sheep!$R$330:$R$337,LB51,1),0)</f>
        <v>45361</v>
      </c>
      <c r="LC52" s="505">
        <f>IFERROR(INDEX(Sheep!$R$330:$R$337,LC51,1),0)</f>
        <v>45361</v>
      </c>
      <c r="LD52" s="505">
        <f>IFERROR(INDEX(Sheep!$R$330:$R$337,LD51,1),0)</f>
        <v>45361</v>
      </c>
      <c r="LE52" s="505">
        <f>IFERROR(INDEX(Sheep!$R$330:$R$337,LE51,1),0)</f>
        <v>45361</v>
      </c>
      <c r="LF52" s="505">
        <f>IFERROR(INDEX(Sheep!$R$330:$R$337,LF51,1),0)</f>
        <v>45361</v>
      </c>
      <c r="LG52" s="505">
        <f>IFERROR(INDEX(Sheep!$R$330:$R$337,LG51,1),0)</f>
        <v>45361</v>
      </c>
      <c r="LH52" s="505">
        <f>IFERROR(INDEX(Sheep!$R$330:$R$337,LH51,1),0)</f>
        <v>45361</v>
      </c>
      <c r="LI52" s="505">
        <f>IFERROR(INDEX(Sheep!$R$330:$R$337,LI51,1),0)</f>
        <v>45361</v>
      </c>
      <c r="LJ52" s="505">
        <f>IFERROR(INDEX(Sheep!$R$330:$R$337,LJ51,1),0)</f>
        <v>45361</v>
      </c>
      <c r="LK52" s="505">
        <f>IFERROR(INDEX(Sheep!$R$330:$R$337,LK51,1),0)</f>
        <v>45361</v>
      </c>
      <c r="LL52" s="505">
        <f>IFERROR(INDEX(Sheep!$R$330:$R$337,LL51,1),0)</f>
        <v>45361</v>
      </c>
      <c r="LM52" s="505">
        <f>IFERROR(INDEX(Sheep!$R$330:$R$337,LM51,1),0)</f>
        <v>45361</v>
      </c>
      <c r="LN52" s="505">
        <f>IFERROR(INDEX(Sheep!$R$330:$R$337,LN51,1),0)</f>
        <v>45361</v>
      </c>
      <c r="LO52" s="505">
        <f>IFERROR(INDEX(Sheep!$R$330:$R$337,LO51,1),0)</f>
        <v>45361</v>
      </c>
      <c r="LP52" s="505">
        <f>IFERROR(INDEX(Sheep!$R$330:$R$337,LP51,1),0)</f>
        <v>45361</v>
      </c>
      <c r="LQ52" s="505">
        <f>IFERROR(INDEX(Sheep!$R$330:$R$337,LQ51,1),0)</f>
        <v>45361</v>
      </c>
      <c r="LR52" s="505">
        <f>IFERROR(INDEX(Sheep!$R$330:$R$337,LR51,1),0)</f>
        <v>45361</v>
      </c>
      <c r="LS52" s="505">
        <f>IFERROR(INDEX(Sheep!$R$330:$R$337,LS51,1),0)</f>
        <v>45361</v>
      </c>
      <c r="LT52" s="505">
        <f>IFERROR(INDEX(Sheep!$R$330:$R$337,LT51,1),0)</f>
        <v>45726</v>
      </c>
      <c r="LU52" s="505">
        <f>IFERROR(INDEX(Sheep!$R$330:$R$337,LU51,1),0)</f>
        <v>45726</v>
      </c>
      <c r="LV52" s="505">
        <f>IFERROR(INDEX(Sheep!$R$330:$R$337,LV51,1),0)</f>
        <v>45726</v>
      </c>
      <c r="LW52" s="505">
        <f>IFERROR(INDEX(Sheep!$R$330:$R$337,LW51,1),0)</f>
        <v>45726</v>
      </c>
      <c r="LX52" s="505">
        <f>IFERROR(INDEX(Sheep!$R$330:$R$337,LX51,1),0)</f>
        <v>45726</v>
      </c>
      <c r="LY52" s="505">
        <f>IFERROR(INDEX(Sheep!$R$330:$R$337,LY51,1),0)</f>
        <v>45726</v>
      </c>
      <c r="LZ52" s="505">
        <f>IFERROR(INDEX(Sheep!$R$330:$R$337,LZ51,1),0)</f>
        <v>45726</v>
      </c>
      <c r="MA52" s="505">
        <f>IFERROR(INDEX(Sheep!$R$330:$R$337,MA51,1),0)</f>
        <v>45726</v>
      </c>
      <c r="MB52" s="505">
        <f>IFERROR(INDEX(Sheep!$R$330:$R$337,MB51,1),0)</f>
        <v>45726</v>
      </c>
      <c r="MC52" s="505">
        <f>IFERROR(INDEX(Sheep!$R$330:$R$337,MC51,1),0)</f>
        <v>45726</v>
      </c>
      <c r="MD52" s="505">
        <f>IFERROR(INDEX(Sheep!$R$330:$R$337,MD51,1),0)</f>
        <v>45726</v>
      </c>
      <c r="ME52" s="505">
        <f>IFERROR(INDEX(Sheep!$R$330:$R$337,ME51,1),0)</f>
        <v>45726</v>
      </c>
      <c r="MF52" s="505">
        <f>IFERROR(INDEX(Sheep!$R$330:$R$337,MF51,1),0)</f>
        <v>45726</v>
      </c>
      <c r="MG52" s="505">
        <f>IFERROR(INDEX(Sheep!$R$330:$R$337,MG51,1),0)</f>
        <v>45726</v>
      </c>
      <c r="MH52" s="505">
        <f>IFERROR(INDEX(Sheep!$R$330:$R$337,MH51,1),0)</f>
        <v>45726</v>
      </c>
      <c r="MI52" s="505">
        <f>IFERROR(INDEX(Sheep!$R$330:$R$337,MI51,1),0)</f>
        <v>45726</v>
      </c>
      <c r="MJ52" s="505">
        <f>IFERROR(INDEX(Sheep!$R$330:$R$337,MJ51,1),0)</f>
        <v>45726</v>
      </c>
      <c r="MK52" s="505">
        <f>IFERROR(INDEX(Sheep!$R$330:$R$337,MK51,1),0)</f>
        <v>45726</v>
      </c>
      <c r="ML52" s="505">
        <f>IFERROR(INDEX(Sheep!$R$330:$R$337,ML51,1),0)</f>
        <v>45726</v>
      </c>
      <c r="MM52" s="505">
        <f>IFERROR(INDEX(Sheep!$R$330:$R$337,MM51,1),0)</f>
        <v>45726</v>
      </c>
      <c r="MN52" s="505">
        <f>IFERROR(INDEX(Sheep!$R$330:$R$337,MN51,1),0)</f>
        <v>45726</v>
      </c>
      <c r="MO52" s="505">
        <f>IFERROR(INDEX(Sheep!$R$330:$R$337,MO51,1),0)</f>
        <v>45726</v>
      </c>
      <c r="MP52" s="505">
        <f>IFERROR(INDEX(Sheep!$R$330:$R$337,MP51,1),0)</f>
        <v>45726</v>
      </c>
      <c r="MQ52" s="505">
        <f>IFERROR(INDEX(Sheep!$R$330:$R$337,MQ51,1),0)</f>
        <v>45726</v>
      </c>
      <c r="MR52" s="505">
        <f>IFERROR(INDEX(Sheep!$R$330:$R$337,MR51,1),0)</f>
        <v>45726</v>
      </c>
      <c r="MS52" s="505">
        <f>IFERROR(INDEX(Sheep!$R$330:$R$337,MS51,1),0)</f>
        <v>45726</v>
      </c>
      <c r="MT52" s="505">
        <f>IFERROR(INDEX(Sheep!$R$330:$R$337,MT51,1),0)</f>
        <v>45726</v>
      </c>
      <c r="MU52" s="505">
        <f>IFERROR(INDEX(Sheep!$R$330:$R$337,MU51,1),0)</f>
        <v>45726</v>
      </c>
      <c r="MV52" s="505">
        <f>IFERROR(INDEX(Sheep!$R$330:$R$337,MV51,1),0)</f>
        <v>45726</v>
      </c>
      <c r="MW52" s="505">
        <f>IFERROR(INDEX(Sheep!$R$330:$R$337,MW51,1),0)</f>
        <v>45726</v>
      </c>
      <c r="MX52" s="505">
        <f>IFERROR(INDEX(Sheep!$R$330:$R$337,MX51,1),0)</f>
        <v>45726</v>
      </c>
      <c r="MY52" s="505">
        <f>IFERROR(INDEX(Sheep!$R$330:$R$337,MY51,1),0)</f>
        <v>45726</v>
      </c>
      <c r="MZ52" s="505">
        <f>IFERROR(INDEX(Sheep!$R$330:$R$337,MZ51,1),0)</f>
        <v>45726</v>
      </c>
      <c r="NA52" s="505">
        <f>IFERROR(INDEX(Sheep!$R$330:$R$337,NA51,1),0)</f>
        <v>45726</v>
      </c>
      <c r="NB52" s="505">
        <f>IFERROR(INDEX(Sheep!$R$330:$R$337,NB51,1),0)</f>
        <v>45726</v>
      </c>
      <c r="NC52" s="505">
        <f>IFERROR(INDEX(Sheep!$R$330:$R$337,NC51,1),0)</f>
        <v>45726</v>
      </c>
      <c r="ND52" s="505">
        <f>IFERROR(INDEX(Sheep!$R$330:$R$337,ND51,1),0)</f>
        <v>45726</v>
      </c>
      <c r="NE52" s="505">
        <f>IFERROR(INDEX(Sheep!$R$330:$R$337,NE51,1),0)</f>
        <v>45726</v>
      </c>
      <c r="NF52" s="505">
        <f>IFERROR(INDEX(Sheep!$R$330:$R$337,NF51,1),0)</f>
        <v>45726</v>
      </c>
      <c r="NG52" s="505">
        <f>IFERROR(INDEX(Sheep!$R$330:$R$337,NG51,1),0)</f>
        <v>45726</v>
      </c>
      <c r="NH52" s="505">
        <f>IFERROR(INDEX(Sheep!$R$330:$R$337,NH51,1),0)</f>
        <v>45726</v>
      </c>
      <c r="NI52" s="505">
        <f>IFERROR(INDEX(Sheep!$R$330:$R$337,NI51,1),0)</f>
        <v>45726</v>
      </c>
      <c r="NJ52" s="505">
        <f>IFERROR(INDEX(Sheep!$R$330:$R$337,NJ51,1),0)</f>
        <v>45726</v>
      </c>
      <c r="NK52" s="505">
        <f>IFERROR(INDEX(Sheep!$R$330:$R$337,NK51,1),0)</f>
        <v>45726</v>
      </c>
      <c r="NL52" s="505">
        <f>IFERROR(INDEX(Sheep!$R$330:$R$337,NL51,1),0)</f>
        <v>45726</v>
      </c>
      <c r="NM52" s="505">
        <f>IFERROR(INDEX(Sheep!$R$330:$R$337,NM51,1),0)</f>
        <v>45726</v>
      </c>
      <c r="NN52" s="505">
        <f>IFERROR(INDEX(Sheep!$R$330:$R$337,NN51,1),0)</f>
        <v>45726</v>
      </c>
      <c r="NO52" s="505">
        <f>IFERROR(INDEX(Sheep!$R$330:$R$337,NO51,1),0)</f>
        <v>45726</v>
      </c>
      <c r="NP52" s="505">
        <f>IFERROR(INDEX(Sheep!$R$330:$R$337,NP51,1),0)</f>
        <v>45726</v>
      </c>
      <c r="NQ52" s="505">
        <f>IFERROR(INDEX(Sheep!$R$330:$R$337,NQ51,1),0)</f>
        <v>45726</v>
      </c>
      <c r="NR52" s="505">
        <f>IFERROR(INDEX(Sheep!$R$330:$R$337,NR51,1),0)</f>
        <v>45726</v>
      </c>
      <c r="NS52" s="505">
        <f>IFERROR(INDEX(Sheep!$R$330:$R$337,NS51,1),0)</f>
        <v>45726</v>
      </c>
      <c r="NT52" s="505">
        <f>IFERROR(INDEX(Sheep!$R$330:$R$337,NT51,1),0)</f>
        <v>46091</v>
      </c>
      <c r="NU52" s="505">
        <f>IFERROR(INDEX(Sheep!$R$330:$R$337,NU51,1),0)</f>
        <v>46091</v>
      </c>
      <c r="NV52" s="505">
        <f>IFERROR(INDEX(Sheep!$R$330:$R$337,NV51,1),0)</f>
        <v>46091</v>
      </c>
      <c r="NW52" s="505">
        <f>IFERROR(INDEX(Sheep!$R$330:$R$337,NW51,1),0)</f>
        <v>46091</v>
      </c>
      <c r="NX52" s="505">
        <f>IFERROR(INDEX(Sheep!$R$330:$R$337,NX51,1),0)</f>
        <v>46091</v>
      </c>
      <c r="NY52" s="505">
        <f>IFERROR(INDEX(Sheep!$R$330:$R$337,NY51,1),0)</f>
        <v>46091</v>
      </c>
      <c r="NZ52" s="505">
        <f>IFERROR(INDEX(Sheep!$R$330:$R$337,NZ51,1),0)</f>
        <v>46091</v>
      </c>
      <c r="OA52" s="505">
        <f>IFERROR(INDEX(Sheep!$R$330:$R$337,OA51,1),0)</f>
        <v>46091</v>
      </c>
      <c r="OB52" s="505">
        <f>IFERROR(INDEX(Sheep!$R$330:$R$337,OB51,1),0)</f>
        <v>46091</v>
      </c>
      <c r="OC52" s="505">
        <f>IFERROR(INDEX(Sheep!$R$330:$R$337,OC51,1),0)</f>
        <v>46091</v>
      </c>
      <c r="OD52" s="505">
        <f>IFERROR(INDEX(Sheep!$R$330:$R$337,OD51,1),0)</f>
        <v>46091</v>
      </c>
      <c r="OE52" s="505">
        <f>IFERROR(INDEX(Sheep!$R$330:$R$337,OE51,1),0)</f>
        <v>46091</v>
      </c>
      <c r="OF52" s="505">
        <f>IFERROR(INDEX(Sheep!$R$330:$R$337,OF51,1),0)</f>
        <v>46091</v>
      </c>
      <c r="OG52" s="505">
        <f>IFERROR(INDEX(Sheep!$R$330:$R$337,OG51,1),0)</f>
        <v>46091</v>
      </c>
      <c r="OH52" s="505">
        <f>IFERROR(INDEX(Sheep!$R$330:$R$337,OH51,1),0)</f>
        <v>46091</v>
      </c>
      <c r="OI52" s="505">
        <f>IFERROR(INDEX(Sheep!$R$330:$R$337,OI51,1),0)</f>
        <v>46091</v>
      </c>
      <c r="OJ52" s="505">
        <f>IFERROR(INDEX(Sheep!$R$330:$R$337,OJ51,1),0)</f>
        <v>46091</v>
      </c>
      <c r="OK52" s="505">
        <f>IFERROR(INDEX(Sheep!$R$330:$R$337,OK51,1),0)</f>
        <v>46091</v>
      </c>
      <c r="OL52" s="505">
        <f>IFERROR(INDEX(Sheep!$R$330:$R$337,OL51,1),0)</f>
        <v>46091</v>
      </c>
      <c r="OM52" s="505">
        <f>IFERROR(INDEX(Sheep!$R$330:$R$337,OM51,1),0)</f>
        <v>46091</v>
      </c>
      <c r="ON52" s="505">
        <f>IFERROR(INDEX(Sheep!$R$330:$R$337,ON51,1),0)</f>
        <v>46091</v>
      </c>
      <c r="OO52" s="505">
        <f>IFERROR(INDEX(Sheep!$R$330:$R$337,OO51,1),0)</f>
        <v>46091</v>
      </c>
      <c r="OP52" s="505">
        <f>IFERROR(INDEX(Sheep!$R$330:$R$337,OP51,1),0)</f>
        <v>46091</v>
      </c>
      <c r="OQ52" s="505">
        <f>IFERROR(INDEX(Sheep!$R$330:$R$337,OQ51,1),0)</f>
        <v>46091</v>
      </c>
      <c r="OR52" s="505">
        <f>IFERROR(INDEX(Sheep!$R$330:$R$337,OR51,1),0)</f>
        <v>46091</v>
      </c>
      <c r="OS52" s="505">
        <f>IFERROR(INDEX(Sheep!$R$330:$R$337,OS51,1),0)</f>
        <v>46091</v>
      </c>
      <c r="OT52" s="505">
        <f>IFERROR(INDEX(Sheep!$R$330:$R$337,OT51,1),0)</f>
        <v>46091</v>
      </c>
      <c r="OU52" s="505">
        <f>IFERROR(INDEX(Sheep!$R$330:$R$337,OU51,1),0)</f>
        <v>46091</v>
      </c>
      <c r="OV52" s="505">
        <f>IFERROR(INDEX(Sheep!$R$330:$R$337,OV51,1),0)</f>
        <v>46091</v>
      </c>
      <c r="OW52" s="505">
        <f>IFERROR(INDEX(Sheep!$R$330:$R$337,OW51,1),0)</f>
        <v>46091</v>
      </c>
      <c r="OX52" s="505">
        <f>IFERROR(INDEX(Sheep!$R$330:$R$337,OX51,1),0)</f>
        <v>46091</v>
      </c>
      <c r="OY52" s="505">
        <f>IFERROR(INDEX(Sheep!$R$330:$R$337,OY51,1),0)</f>
        <v>46091</v>
      </c>
      <c r="OZ52" s="505">
        <f>IFERROR(INDEX(Sheep!$R$330:$R$337,OZ51,1),0)</f>
        <v>46091</v>
      </c>
      <c r="PA52" s="505">
        <f>IFERROR(INDEX(Sheep!$R$330:$R$337,PA51,1),0)</f>
        <v>46091</v>
      </c>
      <c r="PB52" s="505">
        <f>IFERROR(INDEX(Sheep!$R$330:$R$337,PB51,1),0)</f>
        <v>46091</v>
      </c>
      <c r="PC52" s="505">
        <f>IFERROR(INDEX(Sheep!$R$330:$R$337,PC51,1),0)</f>
        <v>46091</v>
      </c>
      <c r="PD52" s="505">
        <f>IFERROR(INDEX(Sheep!$R$330:$R$337,PD51,1),0)</f>
        <v>46091</v>
      </c>
      <c r="PE52" s="505">
        <f>IFERROR(INDEX(Sheep!$R$330:$R$337,PE51,1),0)</f>
        <v>46091</v>
      </c>
      <c r="PF52" s="505">
        <f>IFERROR(INDEX(Sheep!$R$330:$R$337,PF51,1),0)</f>
        <v>46091</v>
      </c>
      <c r="PG52" s="505">
        <f>IFERROR(INDEX(Sheep!$R$330:$R$337,PG51,1),0)</f>
        <v>46091</v>
      </c>
      <c r="PH52" s="505">
        <f>IFERROR(INDEX(Sheep!$R$330:$R$337,PH51,1),0)</f>
        <v>46091</v>
      </c>
      <c r="PI52" s="505">
        <f>IFERROR(INDEX(Sheep!$R$330:$R$337,PI51,1),0)</f>
        <v>46091</v>
      </c>
      <c r="PJ52" s="505">
        <f>IFERROR(INDEX(Sheep!$R$330:$R$337,PJ51,1),0)</f>
        <v>46091</v>
      </c>
      <c r="PK52" s="505">
        <f>IFERROR(INDEX(Sheep!$R$330:$R$337,PK51,1),0)</f>
        <v>46091</v>
      </c>
      <c r="PL52" s="505">
        <f>IFERROR(INDEX(Sheep!$R$330:$R$337,PL51,1),0)</f>
        <v>46091</v>
      </c>
      <c r="PM52" s="505">
        <f>IFERROR(INDEX(Sheep!$R$330:$R$337,PM51,1),0)</f>
        <v>46091</v>
      </c>
      <c r="PN52" s="505">
        <f>IFERROR(INDEX(Sheep!$R$330:$R$337,PN51,1),0)</f>
        <v>46091</v>
      </c>
      <c r="PO52" s="505">
        <f>IFERROR(INDEX(Sheep!$R$330:$R$337,PO51,1),0)</f>
        <v>46091</v>
      </c>
      <c r="PP52" s="505">
        <f>IFERROR(INDEX(Sheep!$R$330:$R$337,PP51,1),0)</f>
        <v>46091</v>
      </c>
      <c r="PQ52" s="505">
        <f>IFERROR(INDEX(Sheep!$R$330:$R$337,PQ51,1),0)</f>
        <v>46091</v>
      </c>
      <c r="PR52" s="505">
        <f>IFERROR(INDEX(Sheep!$R$330:$R$337,PR51,1),0)</f>
        <v>46091</v>
      </c>
      <c r="PS52" s="505">
        <f>IFERROR(INDEX(Sheep!$R$330:$R$337,PS51,1),0)</f>
        <v>46091</v>
      </c>
      <c r="PT52" s="505">
        <f>IFERROR(INDEX(Sheep!$R$330:$R$337,PT51,1),0)</f>
        <v>46456</v>
      </c>
      <c r="PU52" s="505">
        <f>IFERROR(INDEX(Sheep!$R$330:$R$337,PU51,1),0)</f>
        <v>46456</v>
      </c>
      <c r="PV52" s="505">
        <f>IFERROR(INDEX(Sheep!$R$330:$R$337,PV51,1),0)</f>
        <v>46456</v>
      </c>
      <c r="PW52" s="505">
        <f>IFERROR(INDEX(Sheep!$R$330:$R$337,PW51,1),0)</f>
        <v>46456</v>
      </c>
      <c r="PX52" s="505">
        <f>IFERROR(INDEX(Sheep!$R$330:$R$337,PX51,1),0)</f>
        <v>46456</v>
      </c>
      <c r="PY52" s="505">
        <f>IFERROR(INDEX(Sheep!$R$330:$R$337,PY51,1),0)</f>
        <v>46456</v>
      </c>
      <c r="PZ52" s="505">
        <f>IFERROR(INDEX(Sheep!$R$330:$R$337,PZ51,1),0)</f>
        <v>46456</v>
      </c>
      <c r="QA52" s="505">
        <f>IFERROR(INDEX(Sheep!$R$330:$R$337,QA51,1),0)</f>
        <v>46456</v>
      </c>
      <c r="QB52" s="505">
        <f>IFERROR(INDEX(Sheep!$R$330:$R$337,QB51,1),0)</f>
        <v>46456</v>
      </c>
      <c r="QC52" s="505">
        <f>IFERROR(INDEX(Sheep!$R$330:$R$337,QC51,1),0)</f>
        <v>46456</v>
      </c>
      <c r="QD52" s="505">
        <f>IFERROR(INDEX(Sheep!$R$330:$R$337,QD51,1),0)</f>
        <v>46456</v>
      </c>
      <c r="QE52" s="505">
        <f>IFERROR(INDEX(Sheep!$R$330:$R$337,QE51,1),0)</f>
        <v>46456</v>
      </c>
      <c r="QF52" s="505">
        <f>IFERROR(INDEX(Sheep!$R$330:$R$337,QF51,1),0)</f>
        <v>46456</v>
      </c>
      <c r="QG52" s="505">
        <f>IFERROR(INDEX(Sheep!$R$330:$R$337,QG51,1),0)</f>
        <v>46456</v>
      </c>
      <c r="QH52" s="505">
        <f>IFERROR(INDEX(Sheep!$R$330:$R$337,QH51,1),0)</f>
        <v>46456</v>
      </c>
      <c r="QI52" s="505">
        <f>IFERROR(INDEX(Sheep!$R$330:$R$337,QI51,1),0)</f>
        <v>46456</v>
      </c>
      <c r="QJ52" s="505">
        <f>IFERROR(INDEX(Sheep!$R$330:$R$337,QJ51,1),0)</f>
        <v>46456</v>
      </c>
      <c r="QK52" s="505">
        <f>IFERROR(INDEX(Sheep!$R$330:$R$337,QK51,1),0)</f>
        <v>46456</v>
      </c>
      <c r="QL52" s="505">
        <f>IFERROR(INDEX(Sheep!$R$330:$R$337,QL51,1),0)</f>
        <v>46456</v>
      </c>
      <c r="QM52" s="505">
        <f>IFERROR(INDEX(Sheep!$R$330:$R$337,QM51,1),0)</f>
        <v>46456</v>
      </c>
      <c r="QN52" s="505">
        <f>IFERROR(INDEX(Sheep!$R$330:$R$337,QN51,1),0)</f>
        <v>46456</v>
      </c>
      <c r="QO52" s="505">
        <f>IFERROR(INDEX(Sheep!$R$330:$R$337,QO51,1),0)</f>
        <v>46456</v>
      </c>
      <c r="QP52" s="505">
        <f>IFERROR(INDEX(Sheep!$R$330:$R$337,QP51,1),0)</f>
        <v>46456</v>
      </c>
      <c r="QQ52" s="505">
        <f>IFERROR(INDEX(Sheep!$R$330:$R$337,QQ51,1),0)</f>
        <v>46456</v>
      </c>
      <c r="QR52" s="505">
        <f>IFERROR(INDEX(Sheep!$R$330:$R$337,QR51,1),0)</f>
        <v>46456</v>
      </c>
      <c r="QS52" s="505">
        <f>IFERROR(INDEX(Sheep!$R$330:$R$337,QS51,1),0)</f>
        <v>46456</v>
      </c>
      <c r="QT52" s="505">
        <f>IFERROR(INDEX(Sheep!$R$330:$R$337,QT51,1),0)</f>
        <v>46456</v>
      </c>
      <c r="QU52" s="505">
        <f>IFERROR(INDEX(Sheep!$R$330:$R$337,QU51,1),0)</f>
        <v>46456</v>
      </c>
      <c r="QV52" s="505">
        <f>IFERROR(INDEX(Sheep!$R$330:$R$337,QV51,1),0)</f>
        <v>46456</v>
      </c>
      <c r="QW52" s="505">
        <f>IFERROR(INDEX(Sheep!$R$330:$R$337,QW51,1),0)</f>
        <v>46456</v>
      </c>
      <c r="QX52" s="505">
        <f>IFERROR(INDEX(Sheep!$R$330:$R$337,QX51,1),0)</f>
        <v>46456</v>
      </c>
      <c r="QY52" s="505">
        <f>IFERROR(INDEX(Sheep!$R$330:$R$337,QY51,1),0)</f>
        <v>46456</v>
      </c>
      <c r="QZ52" s="505">
        <f>IFERROR(INDEX(Sheep!$R$330:$R$337,QZ51,1),0)</f>
        <v>46456</v>
      </c>
      <c r="RA52" s="505">
        <f>IFERROR(INDEX(Sheep!$R$330:$R$337,RA51,1),0)</f>
        <v>46456</v>
      </c>
      <c r="RB52" s="505">
        <f>IFERROR(INDEX(Sheep!$R$330:$R$337,RB51,1),0)</f>
        <v>46456</v>
      </c>
      <c r="RC52" s="505">
        <f>IFERROR(INDEX(Sheep!$R$330:$R$337,RC51,1),0)</f>
        <v>46456</v>
      </c>
      <c r="RD52" s="505">
        <f>IFERROR(INDEX(Sheep!$R$330:$R$337,RD51,1),0)</f>
        <v>46456</v>
      </c>
      <c r="RE52" s="505">
        <f>IFERROR(INDEX(Sheep!$R$330:$R$337,RE51,1),0)</f>
        <v>46456</v>
      </c>
      <c r="RF52" s="505">
        <f>IFERROR(INDEX(Sheep!$R$330:$R$337,RF51,1),0)</f>
        <v>46456</v>
      </c>
      <c r="RG52" s="505">
        <f>IFERROR(INDEX(Sheep!$R$330:$R$337,RG51,1),0)</f>
        <v>46456</v>
      </c>
      <c r="RH52" s="505">
        <f>IFERROR(INDEX(Sheep!$R$330:$R$337,RH51,1),0)</f>
        <v>46456</v>
      </c>
      <c r="RI52" s="505">
        <f>IFERROR(INDEX(Sheep!$R$330:$R$337,RI51,1),0)</f>
        <v>46456</v>
      </c>
      <c r="RJ52" s="505">
        <f>IFERROR(INDEX(Sheep!$R$330:$R$337,RJ51,1),0)</f>
        <v>46456</v>
      </c>
      <c r="RK52" s="505">
        <f>IFERROR(INDEX(Sheep!$R$330:$R$337,RK51,1),0)</f>
        <v>46456</v>
      </c>
      <c r="RL52" s="505">
        <f>IFERROR(INDEX(Sheep!$R$330:$R$337,RL51,1),0)</f>
        <v>46456</v>
      </c>
      <c r="RM52" s="505">
        <f>IFERROR(INDEX(Sheep!$R$330:$R$337,RM51,1),0)</f>
        <v>46456</v>
      </c>
      <c r="RN52" s="505">
        <f>IFERROR(INDEX(Sheep!$R$330:$R$337,RN51,1),0)</f>
        <v>46456</v>
      </c>
      <c r="RO52" s="505">
        <f>IFERROR(INDEX(Sheep!$R$330:$R$337,RO51,1),0)</f>
        <v>46456</v>
      </c>
      <c r="RP52" s="505">
        <f>IFERROR(INDEX(Sheep!$R$330:$R$337,RP51,1),0)</f>
        <v>46456</v>
      </c>
      <c r="RQ52" s="505">
        <f>IFERROR(INDEX(Sheep!$R$330:$R$337,RQ51,1),0)</f>
        <v>46456</v>
      </c>
      <c r="RR52" s="505">
        <f>IFERROR(INDEX(Sheep!$R$330:$R$337,RR51,1),0)</f>
        <v>46456</v>
      </c>
      <c r="RS52" s="505">
        <f>IFERROR(INDEX(Sheep!$R$330:$R$337,RS51,1),0)</f>
        <v>46456</v>
      </c>
      <c r="RT52" s="505">
        <f>IFERROR(INDEX(Sheep!$R$330:$R$337,RT51,1),0)</f>
        <v>46456</v>
      </c>
      <c r="RU52" s="505">
        <f>IFERROR(INDEX(Sheep!$R$330:$R$337,RU51,1),0)</f>
        <v>46456</v>
      </c>
      <c r="RV52" s="505">
        <f>IFERROR(INDEX(Sheep!$R$330:$R$337,RV51,1),0)</f>
        <v>46456</v>
      </c>
      <c r="RW52" s="505">
        <f>IFERROR(INDEX(Sheep!$R$330:$R$337,RW51,1),0)</f>
        <v>46456</v>
      </c>
      <c r="RX52" s="505">
        <f>IFERROR(INDEX(Sheep!$R$330:$R$337,RX51,1),0)</f>
        <v>46456</v>
      </c>
      <c r="RY52" s="505">
        <f>IFERROR(INDEX(Sheep!$R$330:$R$337,RY51,1),0)</f>
        <v>46456</v>
      </c>
      <c r="RZ52" s="505">
        <f>IFERROR(INDEX(Sheep!$R$330:$R$337,RZ51,1),0)</f>
        <v>46456</v>
      </c>
      <c r="SA52" s="505">
        <f>IFERROR(INDEX(Sheep!$R$330:$R$337,SA51,1),0)</f>
        <v>46456</v>
      </c>
      <c r="SB52" s="505">
        <f>IFERROR(INDEX(Sheep!$R$330:$R$337,SB51,1),0)</f>
        <v>46456</v>
      </c>
      <c r="SC52" s="505">
        <f>IFERROR(INDEX(Sheep!$R$330:$R$337,SC51,1),0)</f>
        <v>46456</v>
      </c>
      <c r="SD52" s="505">
        <f>IFERROR(INDEX(Sheep!$R$330:$R$337,SD51,1),0)</f>
        <v>46456</v>
      </c>
      <c r="SE52" s="505">
        <f>IFERROR(INDEX(Sheep!$R$330:$R$337,SE51,1),0)</f>
        <v>46456</v>
      </c>
      <c r="SF52" s="505">
        <f>IFERROR(INDEX(Sheep!$R$330:$R$337,SF51,1),0)</f>
        <v>46456</v>
      </c>
      <c r="SG52" s="505">
        <f>IFERROR(INDEX(Sheep!$R$330:$R$337,SG51,1),0)</f>
        <v>46456</v>
      </c>
      <c r="SH52" s="505">
        <f>IFERROR(INDEX(Sheep!$R$330:$R$337,SH51,1),0)</f>
        <v>46456</v>
      </c>
      <c r="SI52" s="505">
        <f>IFERROR(INDEX(Sheep!$R$330:$R$337,SI51,1),0)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Sheep!$H253</f>
        <v>Spr</v>
      </c>
      <c r="K53" s="274"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4"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4"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4"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4"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4"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4"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4"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4"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4"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4"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4"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4"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4"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4"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4"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4"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4"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4"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4"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4"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4"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4"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4"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4"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4"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4"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4"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
      </c>
      <c r="AM53" s="274"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4"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4"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4"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Born</v>
      </c>
      <c r="AQ53" s="274"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4"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4"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4"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4"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4"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4"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4"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4"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
      </c>
      <c r="AZ53" s="274"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4"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4"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4"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WeanStd</v>
      </c>
      <c r="BD53" s="274"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4"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4"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4"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WeanAlt1</v>
      </c>
      <c r="BH53" s="274"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4"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4"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4"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WeanAlt2</v>
      </c>
      <c r="BL53" s="274"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4"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4"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4"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4"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
      </c>
      <c r="BQ53" s="274"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4"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4"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4"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Join-1</v>
      </c>
      <c r="BU53" s="274"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4"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4"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4"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4"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4"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
      </c>
      <c r="CA53" s="274"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4"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4"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4"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Scan-1</v>
      </c>
      <c r="CE53" s="274"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4"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4"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4"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4"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4"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4"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4"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
      </c>
      <c r="CM53" s="274"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4"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4"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4"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Birth-1</v>
      </c>
      <c r="CQ53" s="274"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4"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4"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4"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4"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4"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4"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4"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4"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
      </c>
      <c r="CZ53" s="274"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4"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4"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4"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Wean-1</v>
      </c>
      <c r="DD53" s="274"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4"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4"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4"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Alt1-1</v>
      </c>
      <c r="DH53" s="274"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4"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4"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4"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Alt2-1</v>
      </c>
      <c r="DL53" s="274"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4"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4"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4"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4"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
      </c>
      <c r="DQ53" s="274"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4"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4"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4"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Join-2</v>
      </c>
      <c r="DU53" s="274"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4"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4"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4"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4"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4"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
      </c>
      <c r="EA53" s="274"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4"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4"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4"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Scan-2</v>
      </c>
      <c r="EE53" s="274"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4"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4"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4"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4"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4"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4"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4"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
      </c>
      <c r="EM53" s="274"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4"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4"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4"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Birth-2</v>
      </c>
      <c r="EQ53" s="274"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4"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4"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4"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4"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4"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4"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4"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4"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
      </c>
      <c r="EZ53" s="274"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4"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4"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4"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Wean-2</v>
      </c>
      <c r="FD53" s="274"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4"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4"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4"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Alt1-2</v>
      </c>
      <c r="FH53" s="274"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4"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4"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4"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Alt2-2</v>
      </c>
      <c r="FL53" s="274"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4"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4"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4"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4"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
      </c>
      <c r="FQ53" s="274"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4"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4"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4"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Join-3</v>
      </c>
      <c r="FU53" s="274"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4"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4"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4"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4"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4"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
      </c>
      <c r="GA53" s="274"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4"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4"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4"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Scan-3</v>
      </c>
      <c r="GE53" s="274"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4"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4"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4"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4"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4"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4"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4"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
      </c>
      <c r="GM53" s="274"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4"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4"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4"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Birth-3</v>
      </c>
      <c r="GQ53" s="274"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4"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4"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4"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4"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4"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4"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4"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4"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
      </c>
      <c r="GZ53" s="274"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4"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4"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4"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Wean-3</v>
      </c>
      <c r="HD53" s="274"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4"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4"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4"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Alt1-3</v>
      </c>
      <c r="HH53" s="274"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4"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4"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4"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Alt2-3</v>
      </c>
      <c r="HL53" s="274"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4"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4"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4"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4"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
      </c>
      <c r="HQ53" s="274"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4"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4"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4"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Join-4</v>
      </c>
      <c r="HU53" s="274"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4"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4"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4"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4"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4"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
      </c>
      <c r="IA53" s="274"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4"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4"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4"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Scan-4</v>
      </c>
      <c r="IE53" s="274"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4"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4"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4"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4"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4"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4"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4"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
      </c>
      <c r="IM53" s="274"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4"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4"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4"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Birth-4</v>
      </c>
      <c r="IQ53" s="274"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4"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4"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4"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4"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4"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4"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4"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4"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
      </c>
      <c r="IZ53" s="274"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4"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4"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4"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Wean-4</v>
      </c>
      <c r="JD53" s="274"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4"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4"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4"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Alt1-4</v>
      </c>
      <c r="JH53" s="274"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4"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4"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4"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Alt2-4</v>
      </c>
      <c r="JL53" s="274"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4"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4"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4"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4"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
      </c>
      <c r="JQ53" s="274"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4"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4"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4"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Join-5</v>
      </c>
      <c r="JU53" s="274"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4"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4"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4"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4"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4"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
      </c>
      <c r="KA53" s="274"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4"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4"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4"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Scan-5</v>
      </c>
      <c r="KE53" s="274"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4"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4"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4"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4"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4"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4"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4"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
      </c>
      <c r="KM53" s="274"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4"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4"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4"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Birth-5</v>
      </c>
      <c r="KQ53" s="274"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4"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4"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4"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4"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4"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4"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4"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4"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
      </c>
      <c r="KZ53" s="274"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4"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4"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4"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Wean-5</v>
      </c>
      <c r="LD53" s="274"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4"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4"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4"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Alt1-5</v>
      </c>
      <c r="LH53" s="274"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4"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4"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4"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Alt2-5</v>
      </c>
      <c r="LL53" s="274"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4"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4"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4"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4"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
      </c>
      <c r="LQ53" s="274"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4"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4"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4"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Join-6</v>
      </c>
      <c r="LU53" s="274"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4"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4"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4"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4"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4"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
      </c>
      <c r="MA53" s="274"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4"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4"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4"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Scan-6</v>
      </c>
      <c r="ME53" s="274"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4"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4"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4"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4"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4"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4"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4"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
      </c>
      <c r="MM53" s="274"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4"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4"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4"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Birth-6</v>
      </c>
      <c r="MQ53" s="274"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4"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4"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4"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4"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4"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4"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4"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4"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
      </c>
      <c r="MZ53" s="274"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4"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4"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4"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Wean-6</v>
      </c>
      <c r="ND53" s="274"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4"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4"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4"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Alt1-6</v>
      </c>
      <c r="NH53" s="274"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4"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4"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4"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Alt2-6</v>
      </c>
      <c r="NL53" s="274"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4"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4"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4"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4"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
      </c>
      <c r="NQ53" s="274"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4"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4"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4"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Join-7</v>
      </c>
      <c r="NU53" s="274"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4"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4"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4"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4"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4"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
      </c>
      <c r="OA53" s="274"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4"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4"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4"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Scan-7</v>
      </c>
      <c r="OE53" s="274"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4"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4"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4"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4"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4"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4"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4"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
      </c>
      <c r="OM53" s="274"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4"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4"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4"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Birth-7</v>
      </c>
      <c r="OQ53" s="274"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4"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4"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4"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4"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4"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4"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4"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4"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
      </c>
      <c r="OZ53" s="274"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4"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4"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4"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Wean-7</v>
      </c>
      <c r="PD53" s="274"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4"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4"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4"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Alt1-7</v>
      </c>
      <c r="PH53" s="274"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4"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4"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4"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Alt2-7</v>
      </c>
      <c r="PL53" s="274"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4"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4"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4"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4"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
      </c>
      <c r="PQ53" s="274"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4"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4"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4"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Join-8</v>
      </c>
      <c r="PU53" s="274"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4"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4"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4"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4"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4"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
      </c>
      <c r="QA53" s="274"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4"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4"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4"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Scan-8</v>
      </c>
      <c r="QE53" s="274"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4"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4"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4"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4"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4"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4"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4"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
      </c>
      <c r="QM53" s="274"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4"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4"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4"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Birth-8</v>
      </c>
      <c r="QQ53" s="274"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4"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4"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4"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4"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4"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4"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4"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4"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
      </c>
      <c r="QZ53" s="274"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4"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4"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4"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Wean-8</v>
      </c>
      <c r="RD53" s="274"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4"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4"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4"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Alt1-8</v>
      </c>
      <c r="RH53" s="274"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4"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4"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4"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Alt2-8</v>
      </c>
      <c r="RL53" s="274"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4"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4"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4"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4"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4"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4"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4"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4"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4"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4"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4"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4"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4"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4"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4"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4"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4"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4"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4"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4"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4"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4"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4"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0"/>
      <c r="SK53" s="262"/>
      <c r="SL53" s="250"/>
      <c r="SM53" s="250"/>
      <c r="SN53" s="250"/>
    </row>
    <row r="54" spans="1:508" ht="11.9" customHeight="1" outlineLevel="2" x14ac:dyDescent="0.35">
      <c r="A54" s="250"/>
      <c r="B54" s="259" t="s">
        <v>396</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715</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397</v>
      </c>
      <c r="C56" s="447">
        <f>INT(MAX($C$59:$C$123))+1</f>
        <v>5</v>
      </c>
      <c r="D56" s="275" t="s">
        <v>398</v>
      </c>
      <c r="E56" s="332"/>
      <c r="F56" s="332"/>
      <c r="G56" s="275"/>
      <c r="H56" s="332" t="s">
        <v>716</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718</v>
      </c>
      <c r="I57" s="293" t="s">
        <v>955</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395</v>
      </c>
      <c r="I58" s="462" t="s">
        <v>176</v>
      </c>
      <c r="J58" s="265" t="s">
        <v>801</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399</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851</v>
      </c>
      <c r="I60" s="296" t="s">
        <v>717</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200</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201</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854</v>
      </c>
      <c r="I63" s="464" t="s">
        <v>717</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200</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201</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855</v>
      </c>
      <c r="I66" s="296" t="s">
        <v>717</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200</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201</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856</v>
      </c>
      <c r="I69" s="296" t="s">
        <v>717</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200</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201</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853</v>
      </c>
      <c r="I72" s="296" t="s">
        <v>717</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200</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201</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857</v>
      </c>
      <c r="I75" s="296" t="s">
        <v>717</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200</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201</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852</v>
      </c>
      <c r="I78" s="296" t="s">
        <v>717</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200</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201</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858</v>
      </c>
      <c r="I81" s="464" t="s">
        <v>717</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200</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201</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859</v>
      </c>
      <c r="I84" s="296" t="s">
        <v>717</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200</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201</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860</v>
      </c>
      <c r="I87" s="296" t="s">
        <v>717</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200</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201</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861</v>
      </c>
      <c r="I90" s="296" t="s">
        <v>717</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200</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201</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862</v>
      </c>
      <c r="I93" s="296" t="s">
        <v>717</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200</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201</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863</v>
      </c>
      <c r="I96" s="296" t="s">
        <v>717</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200</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201</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864</v>
      </c>
      <c r="I99" s="464" t="s">
        <v>717</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200</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201</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865</v>
      </c>
      <c r="I102" s="296" t="s">
        <v>717</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200</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201</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866</v>
      </c>
      <c r="I105" s="296" t="s">
        <v>717</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200</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201</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867</v>
      </c>
      <c r="I108" s="296" t="s">
        <v>717</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200</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201</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868</v>
      </c>
      <c r="I111" s="296" t="s">
        <v>717</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200</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201</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869</v>
      </c>
      <c r="I114" s="296" t="s">
        <v>717</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200</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201</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870</v>
      </c>
      <c r="I117" s="296" t="s">
        <v>717</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200</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201</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871</v>
      </c>
      <c r="I120" s="296" t="s">
        <v>717</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200</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201</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403</v>
      </c>
      <c r="SK123" s="262"/>
      <c r="SL123" s="250"/>
      <c r="SM123" s="250"/>
      <c r="SN123" s="250"/>
    </row>
    <row r="124" spans="1:508" outlineLevel="1" x14ac:dyDescent="0.35">
      <c r="A124" s="250"/>
      <c r="B124" s="259"/>
      <c r="C124" s="447">
        <f>INT($C$40)+1</f>
        <v>2</v>
      </c>
      <c r="D124" s="275"/>
      <c r="E124" s="332"/>
      <c r="F124" s="332"/>
      <c r="G124" s="275"/>
      <c r="H124" s="335" t="s">
        <v>950</v>
      </c>
      <c r="I124" s="642" t="s">
        <v>952</v>
      </c>
      <c r="J124" s="641" t="s">
        <v>743</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395</v>
      </c>
      <c r="I125" s="462" t="s">
        <v>176</v>
      </c>
      <c r="J125" s="641" t="s">
        <v>801</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399</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851</v>
      </c>
      <c r="I127" s="296" t="s">
        <v>717</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854</v>
      </c>
      <c r="I128" s="464" t="s">
        <v>717</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855</v>
      </c>
      <c r="I129" s="296" t="s">
        <v>717</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856</v>
      </c>
      <c r="I130" s="296" t="s">
        <v>717</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853</v>
      </c>
      <c r="I131" s="296" t="s">
        <v>717</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857</v>
      </c>
      <c r="I132" s="296" t="s">
        <v>717</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852</v>
      </c>
      <c r="I133" s="296" t="s">
        <v>717</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858</v>
      </c>
      <c r="I134" s="464" t="s">
        <v>717</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859</v>
      </c>
      <c r="I135" s="296" t="s">
        <v>717</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860</v>
      </c>
      <c r="I136" s="296" t="s">
        <v>717</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861</v>
      </c>
      <c r="I137" s="296" t="s">
        <v>717</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862</v>
      </c>
      <c r="I138" s="296" t="s">
        <v>717</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863</v>
      </c>
      <c r="I139" s="296" t="s">
        <v>717</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864</v>
      </c>
      <c r="I140" s="464" t="s">
        <v>717</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865</v>
      </c>
      <c r="I141" s="296" t="s">
        <v>717</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866</v>
      </c>
      <c r="I142" s="296" t="s">
        <v>717</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867</v>
      </c>
      <c r="I143" s="296" t="s">
        <v>717</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868</v>
      </c>
      <c r="I144" s="296" t="s">
        <v>717</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869</v>
      </c>
      <c r="I145" s="296" t="s">
        <v>717</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870</v>
      </c>
      <c r="I146" s="296" t="s">
        <v>717</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871</v>
      </c>
      <c r="I147" s="296" t="s">
        <v>717</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403</v>
      </c>
      <c r="SK148" s="262"/>
      <c r="SL148" s="250"/>
      <c r="SM148" s="250"/>
      <c r="SN148" s="250"/>
    </row>
    <row r="149" spans="1:508" outlineLevel="1" x14ac:dyDescent="0.35">
      <c r="A149" s="250"/>
      <c r="B149" s="259"/>
      <c r="C149" s="447">
        <f>INT($C$40)+1</f>
        <v>2</v>
      </c>
      <c r="D149" s="275"/>
      <c r="E149" s="332"/>
      <c r="F149" s="332"/>
      <c r="G149" s="275"/>
      <c r="H149" s="335" t="s">
        <v>719</v>
      </c>
      <c r="I149" s="293"/>
      <c r="J149" s="293" t="s">
        <v>728</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578</v>
      </c>
      <c r="I150" s="462" t="s">
        <v>720</v>
      </c>
      <c r="J150" s="265" t="s">
        <v>801</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399</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895</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Sheep!$H$251&amp;" Merino BBB"</f>
        <v>Aut Merino BBB</v>
      </c>
      <c r="I153" s="555" t="s">
        <v>886</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887</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889</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888</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890</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893</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894</v>
      </c>
      <c r="J159" s="558"/>
      <c r="K159" s="859">
        <f>K156</f>
        <v>0</v>
      </c>
      <c r="L159" s="859">
        <f t="shared" ref="L159:BW161" si="155">L156</f>
        <v>0</v>
      </c>
      <c r="M159" s="859">
        <f t="shared" si="155"/>
        <v>0</v>
      </c>
      <c r="N159" s="859">
        <f t="shared" si="155"/>
        <v>0</v>
      </c>
      <c r="O159" s="859">
        <f t="shared" si="155"/>
        <v>0</v>
      </c>
      <c r="P159" s="859">
        <f t="shared" si="155"/>
        <v>0</v>
      </c>
      <c r="Q159" s="859">
        <f t="shared" si="155"/>
        <v>0</v>
      </c>
      <c r="R159" s="859">
        <f t="shared" si="155"/>
        <v>0</v>
      </c>
      <c r="S159" s="859">
        <f t="shared" si="155"/>
        <v>0</v>
      </c>
      <c r="T159" s="859">
        <f t="shared" si="155"/>
        <v>0</v>
      </c>
      <c r="U159" s="859">
        <f t="shared" si="155"/>
        <v>0</v>
      </c>
      <c r="V159" s="859">
        <f t="shared" si="155"/>
        <v>0</v>
      </c>
      <c r="W159" s="859">
        <f t="shared" si="155"/>
        <v>0</v>
      </c>
      <c r="X159" s="859">
        <f t="shared" si="155"/>
        <v>0</v>
      </c>
      <c r="Y159" s="859">
        <f t="shared" si="155"/>
        <v>0</v>
      </c>
      <c r="Z159" s="859">
        <f t="shared" si="155"/>
        <v>0</v>
      </c>
      <c r="AA159" s="859">
        <f t="shared" si="155"/>
        <v>0</v>
      </c>
      <c r="AB159" s="859">
        <f t="shared" si="155"/>
        <v>0</v>
      </c>
      <c r="AC159" s="859">
        <f t="shared" si="155"/>
        <v>0</v>
      </c>
      <c r="AD159" s="859">
        <f t="shared" si="155"/>
        <v>0</v>
      </c>
      <c r="AE159" s="859">
        <f t="shared" si="155"/>
        <v>0</v>
      </c>
      <c r="AF159" s="859">
        <f t="shared" si="155"/>
        <v>0</v>
      </c>
      <c r="AG159" s="859">
        <f t="shared" si="155"/>
        <v>0</v>
      </c>
      <c r="AH159" s="859">
        <f t="shared" si="155"/>
        <v>0</v>
      </c>
      <c r="AI159" s="859">
        <f t="shared" si="155"/>
        <v>0</v>
      </c>
      <c r="AJ159" s="859">
        <f t="shared" si="155"/>
        <v>0</v>
      </c>
      <c r="AK159" s="859">
        <f t="shared" si="155"/>
        <v>0</v>
      </c>
      <c r="AL159" s="859">
        <f t="shared" si="155"/>
        <v>0</v>
      </c>
      <c r="AM159" s="859">
        <f t="shared" si="155"/>
        <v>0</v>
      </c>
      <c r="AN159" s="859">
        <f t="shared" si="155"/>
        <v>0</v>
      </c>
      <c r="AO159" s="859">
        <f t="shared" si="155"/>
        <v>0</v>
      </c>
      <c r="AP159" s="859">
        <f t="shared" si="155"/>
        <v>-9.1376029800631642E-2</v>
      </c>
      <c r="AQ159" s="859">
        <f t="shared" si="155"/>
        <v>-9.1376029800631642E-2</v>
      </c>
      <c r="AR159" s="859">
        <f t="shared" si="155"/>
        <v>-9.1376029800631642E-2</v>
      </c>
      <c r="AS159" s="859">
        <f t="shared" si="155"/>
        <v>-9.1376029800631642E-2</v>
      </c>
      <c r="AT159" s="859">
        <f t="shared" si="155"/>
        <v>-9.1376029800631642E-2</v>
      </c>
      <c r="AU159" s="859">
        <f t="shared" si="155"/>
        <v>-9.1376029800631642E-2</v>
      </c>
      <c r="AV159" s="859">
        <f t="shared" si="155"/>
        <v>-9.1376029800631642E-2</v>
      </c>
      <c r="AW159" s="859">
        <f t="shared" si="155"/>
        <v>-0.10654326673810921</v>
      </c>
      <c r="AX159" s="859">
        <f t="shared" si="155"/>
        <v>-0.10654326673810921</v>
      </c>
      <c r="AY159" s="859">
        <f t="shared" si="155"/>
        <v>-0.10654326673810921</v>
      </c>
      <c r="AZ159" s="859">
        <f t="shared" si="155"/>
        <v>-0.10654326673810921</v>
      </c>
      <c r="BA159" s="859">
        <f t="shared" si="155"/>
        <v>-0.10654326673810921</v>
      </c>
      <c r="BB159" s="859">
        <f t="shared" si="155"/>
        <v>-0.10063123637849625</v>
      </c>
      <c r="BC159" s="859">
        <f t="shared" si="155"/>
        <v>-0.10063123637849625</v>
      </c>
      <c r="BD159" s="859">
        <f t="shared" si="155"/>
        <v>-0.10063123637849625</v>
      </c>
      <c r="BE159" s="859">
        <f t="shared" si="155"/>
        <v>-0.10063123637849625</v>
      </c>
      <c r="BF159" s="859">
        <f t="shared" si="155"/>
        <v>-7.3884078804304032E-2</v>
      </c>
      <c r="BG159" s="859">
        <f t="shared" si="155"/>
        <v>-7.3884078804304032E-2</v>
      </c>
      <c r="BH159" s="859">
        <f t="shared" si="155"/>
        <v>-7.3884078804304032E-2</v>
      </c>
      <c r="BI159" s="859">
        <f t="shared" si="155"/>
        <v>-7.3884078804304032E-2</v>
      </c>
      <c r="BJ159" s="859">
        <f t="shared" si="155"/>
        <v>-7.3884078804304032E-2</v>
      </c>
      <c r="BK159" s="859">
        <f t="shared" si="155"/>
        <v>-7.3884078804304032E-2</v>
      </c>
      <c r="BL159" s="859">
        <f t="shared" si="155"/>
        <v>-7.3884078804304032E-2</v>
      </c>
      <c r="BM159" s="859">
        <f t="shared" si="155"/>
        <v>-7.3884078804304032E-2</v>
      </c>
      <c r="BN159" s="859">
        <f t="shared" si="155"/>
        <v>1.323946747047966E-2</v>
      </c>
      <c r="BO159" s="859">
        <f t="shared" si="155"/>
        <v>1.323946747047966E-2</v>
      </c>
      <c r="BP159" s="859">
        <f t="shared" si="155"/>
        <v>1.323946747047966E-2</v>
      </c>
      <c r="BQ159" s="859">
        <f t="shared" si="155"/>
        <v>1.323946747047966E-2</v>
      </c>
      <c r="BR159" s="859">
        <f t="shared" si="155"/>
        <v>1.323946747047966E-2</v>
      </c>
      <c r="BS159" s="859">
        <f t="shared" si="155"/>
        <v>1.323946747047966E-2</v>
      </c>
      <c r="BT159" s="859">
        <f t="shared" si="155"/>
        <v>1.323946747047966E-2</v>
      </c>
      <c r="BU159" s="859">
        <f t="shared" si="155"/>
        <v>2.9886847986642984E-2</v>
      </c>
      <c r="BV159" s="859">
        <f t="shared" si="155"/>
        <v>2.9886847986642984E-2</v>
      </c>
      <c r="BW159" s="859">
        <f t="shared" si="155"/>
        <v>2.9886847986642984E-2</v>
      </c>
      <c r="BX159" s="859">
        <f t="shared" ref="BX159:EI161" si="156">BX156</f>
        <v>2.9886847986642984E-2</v>
      </c>
      <c r="BY159" s="859">
        <f t="shared" si="156"/>
        <v>2.3068393412549071E-2</v>
      </c>
      <c r="BZ159" s="859">
        <f t="shared" si="156"/>
        <v>2.3068393412549071E-2</v>
      </c>
      <c r="CA159" s="859">
        <f t="shared" si="156"/>
        <v>-9.8476194310790355E-3</v>
      </c>
      <c r="CB159" s="859">
        <f t="shared" si="156"/>
        <v>-9.8476194310790355E-3</v>
      </c>
      <c r="CC159" s="859">
        <f t="shared" si="156"/>
        <v>-9.8476194310790355E-3</v>
      </c>
      <c r="CD159" s="859">
        <f t="shared" si="156"/>
        <v>0</v>
      </c>
      <c r="CE159" s="859">
        <f t="shared" si="156"/>
        <v>0</v>
      </c>
      <c r="CF159" s="859">
        <f t="shared" si="156"/>
        <v>0</v>
      </c>
      <c r="CG159" s="859">
        <f t="shared" si="156"/>
        <v>0</v>
      </c>
      <c r="CH159" s="859">
        <f t="shared" si="156"/>
        <v>0.14810003831740826</v>
      </c>
      <c r="CI159" s="859">
        <f t="shared" si="156"/>
        <v>0.19665341278732207</v>
      </c>
      <c r="CJ159" s="859">
        <f t="shared" si="156"/>
        <v>0.19665341278732207</v>
      </c>
      <c r="CK159" s="859">
        <f t="shared" si="156"/>
        <v>0.19665341278732207</v>
      </c>
      <c r="CL159" s="859">
        <f t="shared" si="156"/>
        <v>0.19665341278732207</v>
      </c>
      <c r="CM159" s="859">
        <f t="shared" si="156"/>
        <v>0.19665341278732207</v>
      </c>
      <c r="CN159" s="859">
        <f t="shared" si="156"/>
        <v>0.19665341278732207</v>
      </c>
      <c r="CO159" s="859">
        <f t="shared" si="156"/>
        <v>0.19665341278732207</v>
      </c>
      <c r="CP159" s="859">
        <f t="shared" si="156"/>
        <v>5.4952114960929777E-2</v>
      </c>
      <c r="CQ159" s="859">
        <f t="shared" si="156"/>
        <v>5.4952114960929777E-2</v>
      </c>
      <c r="CR159" s="859">
        <f t="shared" si="156"/>
        <v>5.4952114960929777E-2</v>
      </c>
      <c r="CS159" s="859">
        <f t="shared" si="156"/>
        <v>5.4952114960929777E-2</v>
      </c>
      <c r="CT159" s="859">
        <f t="shared" si="156"/>
        <v>5.4952114960929777E-2</v>
      </c>
      <c r="CU159" s="859">
        <f t="shared" si="156"/>
        <v>5.4952114960929777E-2</v>
      </c>
      <c r="CV159" s="859">
        <f t="shared" si="156"/>
        <v>5.4952114960929777E-2</v>
      </c>
      <c r="CW159" s="859">
        <f t="shared" si="156"/>
        <v>1.645145898683964E-2</v>
      </c>
      <c r="CX159" s="859">
        <f t="shared" si="156"/>
        <v>1.645145898683964E-2</v>
      </c>
      <c r="CY159" s="859">
        <f t="shared" si="156"/>
        <v>1.645145898683964E-2</v>
      </c>
      <c r="CZ159" s="859">
        <f t="shared" si="156"/>
        <v>1.645145898683964E-2</v>
      </c>
      <c r="DA159" s="859">
        <f t="shared" si="156"/>
        <v>1.645145898683964E-2</v>
      </c>
      <c r="DB159" s="859">
        <f t="shared" si="156"/>
        <v>0</v>
      </c>
      <c r="DC159" s="859">
        <f t="shared" si="156"/>
        <v>0</v>
      </c>
      <c r="DD159" s="859">
        <f t="shared" si="156"/>
        <v>0</v>
      </c>
      <c r="DE159" s="859">
        <f t="shared" si="156"/>
        <v>0</v>
      </c>
      <c r="DF159" s="859">
        <f t="shared" si="156"/>
        <v>0.11762408816332215</v>
      </c>
      <c r="DG159" s="859">
        <f t="shared" si="156"/>
        <v>0.12232359876442178</v>
      </c>
      <c r="DH159" s="859">
        <f t="shared" si="156"/>
        <v>0.12232359876442178</v>
      </c>
      <c r="DI159" s="859">
        <f t="shared" si="156"/>
        <v>0.12232359876442178</v>
      </c>
      <c r="DJ159" s="859">
        <f t="shared" si="156"/>
        <v>0.12232359876442178</v>
      </c>
      <c r="DK159" s="859">
        <f t="shared" si="156"/>
        <v>0.12232359876442178</v>
      </c>
      <c r="DL159" s="859">
        <f t="shared" si="156"/>
        <v>0.12232359876442178</v>
      </c>
      <c r="DM159" s="859">
        <f t="shared" si="156"/>
        <v>0.12232359876442178</v>
      </c>
      <c r="DN159" s="859">
        <f t="shared" si="156"/>
        <v>0.15283600825210542</v>
      </c>
      <c r="DO159" s="859">
        <f t="shared" si="156"/>
        <v>0.15283600825210542</v>
      </c>
      <c r="DP159" s="859">
        <f t="shared" si="156"/>
        <v>0.15283600825210542</v>
      </c>
      <c r="DQ159" s="859">
        <f t="shared" si="156"/>
        <v>0.15283600825210542</v>
      </c>
      <c r="DR159" s="859">
        <f t="shared" si="156"/>
        <v>0.15283600825210542</v>
      </c>
      <c r="DS159" s="859">
        <f t="shared" si="156"/>
        <v>0.15283600825210542</v>
      </c>
      <c r="DT159" s="859">
        <f t="shared" si="156"/>
        <v>0.15283600825210542</v>
      </c>
      <c r="DU159" s="859">
        <f t="shared" si="156"/>
        <v>-2.2016644683493274</v>
      </c>
      <c r="DV159" s="859">
        <f t="shared" si="156"/>
        <v>-2.2016644683493274</v>
      </c>
      <c r="DW159" s="859">
        <f t="shared" si="156"/>
        <v>-2.2016644683493274</v>
      </c>
      <c r="DX159" s="859">
        <f t="shared" si="156"/>
        <v>-2.2016644683493274</v>
      </c>
      <c r="DY159" s="859">
        <f t="shared" si="156"/>
        <v>-2.2953051445489141</v>
      </c>
      <c r="DZ159" s="859">
        <f t="shared" si="156"/>
        <v>-2.2953051445489141</v>
      </c>
      <c r="EA159" s="859">
        <f t="shared" si="156"/>
        <v>-2.7573334407012107</v>
      </c>
      <c r="EB159" s="859">
        <f t="shared" si="156"/>
        <v>-2.7573334407012107</v>
      </c>
      <c r="EC159" s="859">
        <f t="shared" si="156"/>
        <v>-2.7573334407012107</v>
      </c>
      <c r="ED159" s="859">
        <f t="shared" si="156"/>
        <v>-4.1667906699346711</v>
      </c>
      <c r="EE159" s="859">
        <f t="shared" si="156"/>
        <v>-4.1667906699346711</v>
      </c>
      <c r="EF159" s="859">
        <f t="shared" si="156"/>
        <v>-4.1667906699346711</v>
      </c>
      <c r="EG159" s="859">
        <f t="shared" si="156"/>
        <v>-4.1667906699346711</v>
      </c>
      <c r="EH159" s="859">
        <f t="shared" si="156"/>
        <v>-2.9983127097270321</v>
      </c>
      <c r="EI159" s="859">
        <f t="shared" si="156"/>
        <v>-2.9983127097270321</v>
      </c>
      <c r="EJ159" s="859">
        <f t="shared" ref="EJ159:GU161" si="157">EJ156</f>
        <v>-2.9983127097270321</v>
      </c>
      <c r="EK159" s="859">
        <f t="shared" si="157"/>
        <v>-2.9983127097270321</v>
      </c>
      <c r="EL159" s="859">
        <f t="shared" si="157"/>
        <v>-2.9983127097270321</v>
      </c>
      <c r="EM159" s="859">
        <f t="shared" si="157"/>
        <v>-2.9983127097270321</v>
      </c>
      <c r="EN159" s="859">
        <f t="shared" si="157"/>
        <v>-2.9983127097270321</v>
      </c>
      <c r="EO159" s="859">
        <f t="shared" si="157"/>
        <v>-2.9983127097270321</v>
      </c>
      <c r="EP159" s="859">
        <f t="shared" si="157"/>
        <v>-1.5104347805135117</v>
      </c>
      <c r="EQ159" s="859">
        <f t="shared" si="157"/>
        <v>-1.5104347805135117</v>
      </c>
      <c r="ER159" s="859">
        <f t="shared" si="157"/>
        <v>-1.5104347805135117</v>
      </c>
      <c r="ES159" s="859">
        <f t="shared" si="157"/>
        <v>-1.5104347805135117</v>
      </c>
      <c r="ET159" s="859">
        <f t="shared" si="157"/>
        <v>-1.5104347805135117</v>
      </c>
      <c r="EU159" s="859">
        <f t="shared" si="157"/>
        <v>-1.5104347805135117</v>
      </c>
      <c r="EV159" s="859">
        <f t="shared" si="157"/>
        <v>-1.5104347805135117</v>
      </c>
      <c r="EW159" s="859">
        <f t="shared" si="157"/>
        <v>-8.6245364661769131E-2</v>
      </c>
      <c r="EX159" s="859">
        <f t="shared" si="157"/>
        <v>-8.6245364661769131E-2</v>
      </c>
      <c r="EY159" s="859">
        <f t="shared" si="157"/>
        <v>-8.6245364661769131E-2</v>
      </c>
      <c r="EZ159" s="859">
        <f t="shared" si="157"/>
        <v>-8.6245364661769131E-2</v>
      </c>
      <c r="FA159" s="859">
        <f t="shared" si="157"/>
        <v>-8.6245364661769131E-2</v>
      </c>
      <c r="FB159" s="859">
        <f t="shared" si="157"/>
        <v>-5.8120097309000585E-2</v>
      </c>
      <c r="FC159" s="859">
        <f t="shared" si="157"/>
        <v>-5.8120097309000585E-2</v>
      </c>
      <c r="FD159" s="859">
        <f t="shared" si="157"/>
        <v>-5.8120097309000585E-2</v>
      </c>
      <c r="FE159" s="859">
        <f t="shared" si="157"/>
        <v>-5.8120097309000585E-2</v>
      </c>
      <c r="FF159" s="859">
        <f t="shared" si="157"/>
        <v>0.18554637768220772</v>
      </c>
      <c r="FG159" s="859">
        <f t="shared" si="157"/>
        <v>0.19223806624519302</v>
      </c>
      <c r="FH159" s="859">
        <f t="shared" si="157"/>
        <v>0.19223806624519302</v>
      </c>
      <c r="FI159" s="859">
        <f t="shared" si="157"/>
        <v>0.19223806624519302</v>
      </c>
      <c r="FJ159" s="859">
        <f t="shared" si="157"/>
        <v>0.19223806624519302</v>
      </c>
      <c r="FK159" s="859">
        <f t="shared" si="157"/>
        <v>0.19223806624519302</v>
      </c>
      <c r="FL159" s="859">
        <f t="shared" si="157"/>
        <v>0.19223806624519302</v>
      </c>
      <c r="FM159" s="859">
        <f t="shared" si="157"/>
        <v>0.19223806624519302</v>
      </c>
      <c r="FN159" s="859">
        <f t="shared" si="157"/>
        <v>0.2717084591148522</v>
      </c>
      <c r="FO159" s="859">
        <f t="shared" si="157"/>
        <v>0.2717084591148522</v>
      </c>
      <c r="FP159" s="859">
        <f t="shared" si="157"/>
        <v>0.2717084591148522</v>
      </c>
      <c r="FQ159" s="859">
        <f t="shared" si="157"/>
        <v>0.2717084591148522</v>
      </c>
      <c r="FR159" s="859">
        <f t="shared" si="157"/>
        <v>0.2717084591148522</v>
      </c>
      <c r="FS159" s="859">
        <f t="shared" si="157"/>
        <v>0.2717084591148522</v>
      </c>
      <c r="FT159" s="859">
        <f t="shared" si="157"/>
        <v>0.2717084591148522</v>
      </c>
      <c r="FU159" s="859">
        <f t="shared" si="157"/>
        <v>-2.6599294708111758</v>
      </c>
      <c r="FV159" s="859">
        <f t="shared" si="157"/>
        <v>-2.6599294708111758</v>
      </c>
      <c r="FW159" s="859">
        <f t="shared" si="157"/>
        <v>-2.6599294708111758</v>
      </c>
      <c r="FX159" s="859">
        <f t="shared" si="157"/>
        <v>-2.6599294708111758</v>
      </c>
      <c r="FY159" s="859">
        <f t="shared" si="157"/>
        <v>-3.7832165196585126</v>
      </c>
      <c r="FZ159" s="859">
        <f t="shared" si="157"/>
        <v>-3.7832165196585126</v>
      </c>
      <c r="GA159" s="859">
        <f t="shared" si="157"/>
        <v>-3.9587430112924524</v>
      </c>
      <c r="GB159" s="859">
        <f t="shared" si="157"/>
        <v>-3.9587430112924524</v>
      </c>
      <c r="GC159" s="859">
        <f t="shared" si="157"/>
        <v>-3.9587430112924524</v>
      </c>
      <c r="GD159" s="859">
        <f t="shared" si="157"/>
        <v>-4.8342850396971251</v>
      </c>
      <c r="GE159" s="859">
        <f t="shared" si="157"/>
        <v>-4.8342850396971251</v>
      </c>
      <c r="GF159" s="859">
        <f t="shared" si="157"/>
        <v>-4.8342850396971251</v>
      </c>
      <c r="GG159" s="859">
        <f t="shared" si="157"/>
        <v>-4.8342850396971251</v>
      </c>
      <c r="GH159" s="859">
        <f t="shared" si="157"/>
        <v>-0.66859312085466982</v>
      </c>
      <c r="GI159" s="859">
        <f t="shared" si="157"/>
        <v>-0.66859312085466982</v>
      </c>
      <c r="GJ159" s="859">
        <f t="shared" si="157"/>
        <v>-0.66859312085466982</v>
      </c>
      <c r="GK159" s="859">
        <f t="shared" si="157"/>
        <v>-0.66859312085466982</v>
      </c>
      <c r="GL159" s="859">
        <f t="shared" si="157"/>
        <v>-0.66859312085466982</v>
      </c>
      <c r="GM159" s="859">
        <f t="shared" si="157"/>
        <v>-0.66859312085466982</v>
      </c>
      <c r="GN159" s="859">
        <f t="shared" si="157"/>
        <v>-0.66859312085466982</v>
      </c>
      <c r="GO159" s="859">
        <f t="shared" si="157"/>
        <v>-0.66859312085466982</v>
      </c>
      <c r="GP159" s="859">
        <f t="shared" si="157"/>
        <v>-0.84850069120644456</v>
      </c>
      <c r="GQ159" s="859">
        <f t="shared" si="157"/>
        <v>-0.84850069120644456</v>
      </c>
      <c r="GR159" s="859">
        <f t="shared" si="157"/>
        <v>-0.84850069120644456</v>
      </c>
      <c r="GS159" s="859">
        <f t="shared" si="157"/>
        <v>-0.84850069120644456</v>
      </c>
      <c r="GT159" s="859">
        <f t="shared" si="157"/>
        <v>-0.84850069120644456</v>
      </c>
      <c r="GU159" s="859">
        <f t="shared" si="157"/>
        <v>-0.84850069120644456</v>
      </c>
      <c r="GV159" s="859">
        <f t="shared" ref="GV159:JG161" si="158">GV156</f>
        <v>-0.84850069120644456</v>
      </c>
      <c r="GW159" s="859">
        <f t="shared" si="158"/>
        <v>-2.9641263205029134E-2</v>
      </c>
      <c r="GX159" s="859">
        <f t="shared" si="158"/>
        <v>-2.9641263205029134E-2</v>
      </c>
      <c r="GY159" s="859">
        <f t="shared" si="158"/>
        <v>-2.9641263205029134E-2</v>
      </c>
      <c r="GZ159" s="859">
        <f t="shared" si="158"/>
        <v>-2.9641263205029134E-2</v>
      </c>
      <c r="HA159" s="859">
        <f t="shared" si="158"/>
        <v>-2.9641263205029134E-2</v>
      </c>
      <c r="HB159" s="859">
        <f t="shared" si="158"/>
        <v>5.5501822543009283E-3</v>
      </c>
      <c r="HC159" s="859">
        <f t="shared" si="158"/>
        <v>5.5501822543009283E-3</v>
      </c>
      <c r="HD159" s="859">
        <f t="shared" si="158"/>
        <v>5.5501822543009283E-3</v>
      </c>
      <c r="HE159" s="859">
        <f t="shared" si="158"/>
        <v>5.5501822543009283E-3</v>
      </c>
      <c r="HF159" s="859">
        <f t="shared" si="158"/>
        <v>4.2464498441828979E-2</v>
      </c>
      <c r="HG159" s="859">
        <f t="shared" si="158"/>
        <v>3.7751217510219703E-2</v>
      </c>
      <c r="HH159" s="859">
        <f t="shared" si="158"/>
        <v>3.7751217510219703E-2</v>
      </c>
      <c r="HI159" s="859">
        <f t="shared" si="158"/>
        <v>3.7751217510219703E-2</v>
      </c>
      <c r="HJ159" s="859">
        <f t="shared" si="158"/>
        <v>3.7751217510219703E-2</v>
      </c>
      <c r="HK159" s="859">
        <f t="shared" si="158"/>
        <v>3.7751217510219703E-2</v>
      </c>
      <c r="HL159" s="859">
        <f t="shared" si="158"/>
        <v>3.7751217510219703E-2</v>
      </c>
      <c r="HM159" s="859">
        <f t="shared" si="158"/>
        <v>3.7751217510219703E-2</v>
      </c>
      <c r="HN159" s="859">
        <f t="shared" si="158"/>
        <v>-8.4908893473389924E-3</v>
      </c>
      <c r="HO159" s="859">
        <f t="shared" si="158"/>
        <v>-8.4908893473389924E-3</v>
      </c>
      <c r="HP159" s="859">
        <f t="shared" si="158"/>
        <v>-8.4908893473389924E-3</v>
      </c>
      <c r="HQ159" s="859">
        <f t="shared" si="158"/>
        <v>-8.4908893473389924E-3</v>
      </c>
      <c r="HR159" s="859">
        <f t="shared" si="158"/>
        <v>-8.4908893473389924E-3</v>
      </c>
      <c r="HS159" s="859">
        <f t="shared" si="158"/>
        <v>-8.4908893473389924E-3</v>
      </c>
      <c r="HT159" s="859">
        <f t="shared" si="158"/>
        <v>-8.4908893473389924E-3</v>
      </c>
      <c r="HU159" s="859">
        <f t="shared" si="158"/>
        <v>-2.7495900147711012</v>
      </c>
      <c r="HV159" s="859">
        <f t="shared" si="158"/>
        <v>-2.7495900147711012</v>
      </c>
      <c r="HW159" s="859">
        <f t="shared" si="158"/>
        <v>-2.7495900147711012</v>
      </c>
      <c r="HX159" s="859">
        <f t="shared" si="158"/>
        <v>-2.7495900147711012</v>
      </c>
      <c r="HY159" s="859">
        <f t="shared" si="158"/>
        <v>-3.3449170448200292</v>
      </c>
      <c r="HZ159" s="859">
        <f t="shared" si="158"/>
        <v>-3.3449170448200292</v>
      </c>
      <c r="IA159" s="859">
        <f t="shared" si="158"/>
        <v>-3.6534668089291049</v>
      </c>
      <c r="IB159" s="859">
        <f t="shared" si="158"/>
        <v>-3.6534668089291049</v>
      </c>
      <c r="IC159" s="859">
        <f t="shared" si="158"/>
        <v>-3.6534668089291049</v>
      </c>
      <c r="ID159" s="859">
        <f t="shared" si="158"/>
        <v>-4.3054549598128391</v>
      </c>
      <c r="IE159" s="859">
        <f t="shared" si="158"/>
        <v>-4.3054549598128391</v>
      </c>
      <c r="IF159" s="859">
        <f t="shared" si="158"/>
        <v>-4.3054549598128391</v>
      </c>
      <c r="IG159" s="859">
        <f t="shared" si="158"/>
        <v>-4.3054549598128391</v>
      </c>
      <c r="IH159" s="859">
        <f t="shared" si="158"/>
        <v>-1.6238104176964789</v>
      </c>
      <c r="II159" s="859">
        <f t="shared" si="158"/>
        <v>-1.6238104176964789</v>
      </c>
      <c r="IJ159" s="859">
        <f t="shared" si="158"/>
        <v>-1.6238104176964789</v>
      </c>
      <c r="IK159" s="859">
        <f t="shared" si="158"/>
        <v>-1.6238104176964789</v>
      </c>
      <c r="IL159" s="859">
        <f t="shared" si="158"/>
        <v>-1.6238104176964789</v>
      </c>
      <c r="IM159" s="859">
        <f t="shared" si="158"/>
        <v>-1.6238104176964789</v>
      </c>
      <c r="IN159" s="859">
        <f t="shared" si="158"/>
        <v>-1.6238104176964789</v>
      </c>
      <c r="IO159" s="859">
        <f t="shared" si="158"/>
        <v>-1.6238104176964789</v>
      </c>
      <c r="IP159" s="859">
        <f t="shared" si="158"/>
        <v>-0.35644898338851938</v>
      </c>
      <c r="IQ159" s="859">
        <f t="shared" si="158"/>
        <v>-0.35644898338851938</v>
      </c>
      <c r="IR159" s="859">
        <f t="shared" si="158"/>
        <v>-0.35644898338851938</v>
      </c>
      <c r="IS159" s="859">
        <f t="shared" si="158"/>
        <v>-0.35644898338851938</v>
      </c>
      <c r="IT159" s="859">
        <f t="shared" si="158"/>
        <v>-0.35644898338851938</v>
      </c>
      <c r="IU159" s="859">
        <f t="shared" si="158"/>
        <v>-0.35644898338851938</v>
      </c>
      <c r="IV159" s="859">
        <f t="shared" si="158"/>
        <v>-0.35644898338851938</v>
      </c>
      <c r="IW159" s="859">
        <f t="shared" si="158"/>
        <v>-0.12898764354265069</v>
      </c>
      <c r="IX159" s="859">
        <f t="shared" si="158"/>
        <v>-0.12898764354265069</v>
      </c>
      <c r="IY159" s="859">
        <f t="shared" si="158"/>
        <v>-0.12898764354265069</v>
      </c>
      <c r="IZ159" s="859">
        <f t="shared" si="158"/>
        <v>-0.12898764354265069</v>
      </c>
      <c r="JA159" s="859">
        <f t="shared" si="158"/>
        <v>-0.12898764354265069</v>
      </c>
      <c r="JB159" s="859">
        <f t="shared" si="158"/>
        <v>9.4039334487066029E-2</v>
      </c>
      <c r="JC159" s="859">
        <f t="shared" si="158"/>
        <v>9.4039334487066029E-2</v>
      </c>
      <c r="JD159" s="859">
        <f t="shared" si="158"/>
        <v>9.4039334487066029E-2</v>
      </c>
      <c r="JE159" s="859">
        <f t="shared" si="158"/>
        <v>9.4039334487066029E-2</v>
      </c>
      <c r="JF159" s="859">
        <f t="shared" si="158"/>
        <v>0.16473199869669664</v>
      </c>
      <c r="JG159" s="859">
        <f t="shared" si="158"/>
        <v>0.17180333504633882</v>
      </c>
      <c r="JH159" s="859">
        <f t="shared" ref="JH159:LS161" si="159">JH156</f>
        <v>0.17180333504633882</v>
      </c>
      <c r="JI159" s="859">
        <f t="shared" si="159"/>
        <v>0.17180333504633882</v>
      </c>
      <c r="JJ159" s="859">
        <f t="shared" si="159"/>
        <v>0.17180333504633882</v>
      </c>
      <c r="JK159" s="859">
        <f t="shared" si="159"/>
        <v>0.17180333504633882</v>
      </c>
      <c r="JL159" s="859">
        <f t="shared" si="159"/>
        <v>0.17180333504633882</v>
      </c>
      <c r="JM159" s="859">
        <f t="shared" si="159"/>
        <v>0.17180333504633882</v>
      </c>
      <c r="JN159" s="859">
        <f t="shared" si="159"/>
        <v>0.28637630992491658</v>
      </c>
      <c r="JO159" s="859">
        <f t="shared" si="159"/>
        <v>0.28637630992491658</v>
      </c>
      <c r="JP159" s="859">
        <f t="shared" si="159"/>
        <v>0.28637630992491658</v>
      </c>
      <c r="JQ159" s="859">
        <f t="shared" si="159"/>
        <v>0.28637630992491658</v>
      </c>
      <c r="JR159" s="859">
        <f t="shared" si="159"/>
        <v>0.28637630992491658</v>
      </c>
      <c r="JS159" s="859">
        <f t="shared" si="159"/>
        <v>0.28637630992491658</v>
      </c>
      <c r="JT159" s="859">
        <f t="shared" si="159"/>
        <v>0.28637630992491658</v>
      </c>
      <c r="JU159" s="859">
        <f t="shared" si="159"/>
        <v>-2.4009101215936086</v>
      </c>
      <c r="JV159" s="859">
        <f t="shared" si="159"/>
        <v>-2.4009101215936086</v>
      </c>
      <c r="JW159" s="859">
        <f t="shared" si="159"/>
        <v>-2.4009101215936086</v>
      </c>
      <c r="JX159" s="859">
        <f t="shared" si="159"/>
        <v>-2.4009101215936086</v>
      </c>
      <c r="JY159" s="859">
        <f t="shared" si="159"/>
        <v>-3.471793208589065</v>
      </c>
      <c r="JZ159" s="859">
        <f t="shared" si="159"/>
        <v>-3.471793208589065</v>
      </c>
      <c r="KA159" s="859">
        <f t="shared" si="159"/>
        <v>-3.5451429951872724</v>
      </c>
      <c r="KB159" s="859">
        <f t="shared" si="159"/>
        <v>-3.5451429951872724</v>
      </c>
      <c r="KC159" s="859">
        <f t="shared" si="159"/>
        <v>-3.5451429951872724</v>
      </c>
      <c r="KD159" s="859">
        <f t="shared" si="159"/>
        <v>-4.0943829244474088</v>
      </c>
      <c r="KE159" s="859">
        <f t="shared" si="159"/>
        <v>-4.0943829244474088</v>
      </c>
      <c r="KF159" s="859">
        <f t="shared" si="159"/>
        <v>-4.0943829244474088</v>
      </c>
      <c r="KG159" s="859">
        <f t="shared" si="159"/>
        <v>-4.0943829244474088</v>
      </c>
      <c r="KH159" s="859">
        <f t="shared" si="159"/>
        <v>-0.67149183802515111</v>
      </c>
      <c r="KI159" s="859">
        <f t="shared" si="159"/>
        <v>-0.67149183802515111</v>
      </c>
      <c r="KJ159" s="859">
        <f t="shared" si="159"/>
        <v>-0.67149183802515111</v>
      </c>
      <c r="KK159" s="859">
        <f t="shared" si="159"/>
        <v>-0.67149183802515111</v>
      </c>
      <c r="KL159" s="859">
        <f t="shared" si="159"/>
        <v>-0.67149183802515111</v>
      </c>
      <c r="KM159" s="859">
        <f t="shared" si="159"/>
        <v>-0.67149183802515111</v>
      </c>
      <c r="KN159" s="859">
        <f t="shared" si="159"/>
        <v>-0.67149183802515111</v>
      </c>
      <c r="KO159" s="859">
        <f t="shared" si="159"/>
        <v>-0.67149183802515111</v>
      </c>
      <c r="KP159" s="859">
        <f t="shared" si="159"/>
        <v>-0.3475581328544699</v>
      </c>
      <c r="KQ159" s="859">
        <f t="shared" si="159"/>
        <v>-0.3475581328544699</v>
      </c>
      <c r="KR159" s="859">
        <f t="shared" si="159"/>
        <v>-0.3475581328544699</v>
      </c>
      <c r="KS159" s="859">
        <f t="shared" si="159"/>
        <v>-0.3475581328544699</v>
      </c>
      <c r="KT159" s="859">
        <f t="shared" si="159"/>
        <v>-0.3475581328544699</v>
      </c>
      <c r="KU159" s="859">
        <f t="shared" si="159"/>
        <v>-0.3475581328544699</v>
      </c>
      <c r="KV159" s="859">
        <f t="shared" si="159"/>
        <v>-0.3475581328544699</v>
      </c>
      <c r="KW159" s="859">
        <f t="shared" si="159"/>
        <v>-0.26604257655696983</v>
      </c>
      <c r="KX159" s="859">
        <f t="shared" si="159"/>
        <v>-0.26604257655696983</v>
      </c>
      <c r="KY159" s="859">
        <f t="shared" si="159"/>
        <v>-0.26604257655696983</v>
      </c>
      <c r="KZ159" s="859">
        <f t="shared" si="159"/>
        <v>-0.26604257655696983</v>
      </c>
      <c r="LA159" s="859">
        <f t="shared" si="159"/>
        <v>-0.26604257655696983</v>
      </c>
      <c r="LB159" s="859">
        <f t="shared" si="159"/>
        <v>-6.105200479731554E-2</v>
      </c>
      <c r="LC159" s="859">
        <f t="shared" si="159"/>
        <v>-6.105200479731554E-2</v>
      </c>
      <c r="LD159" s="859">
        <f t="shared" si="159"/>
        <v>-6.105200479731554E-2</v>
      </c>
      <c r="LE159" s="859">
        <f t="shared" si="159"/>
        <v>-6.105200479731554E-2</v>
      </c>
      <c r="LF159" s="859">
        <f t="shared" si="159"/>
        <v>0.14838024479701328</v>
      </c>
      <c r="LG159" s="859">
        <f t="shared" si="159"/>
        <v>0.15310424084147378</v>
      </c>
      <c r="LH159" s="859">
        <f t="shared" si="159"/>
        <v>0.15310424084147378</v>
      </c>
      <c r="LI159" s="859">
        <f t="shared" si="159"/>
        <v>0.15310424084147378</v>
      </c>
      <c r="LJ159" s="859">
        <f t="shared" si="159"/>
        <v>0.15310424084147378</v>
      </c>
      <c r="LK159" s="859">
        <f t="shared" si="159"/>
        <v>0.15310424084147378</v>
      </c>
      <c r="LL159" s="859">
        <f t="shared" si="159"/>
        <v>0.15310424084147378</v>
      </c>
      <c r="LM159" s="859">
        <f t="shared" si="159"/>
        <v>0.15310424084147378</v>
      </c>
      <c r="LN159" s="859">
        <f t="shared" si="159"/>
        <v>0.26321756976750876</v>
      </c>
      <c r="LO159" s="859">
        <f t="shared" si="159"/>
        <v>0.26321756976750876</v>
      </c>
      <c r="LP159" s="859">
        <f t="shared" si="159"/>
        <v>0.26321756976750876</v>
      </c>
      <c r="LQ159" s="859">
        <f t="shared" si="159"/>
        <v>0.26321756976750876</v>
      </c>
      <c r="LR159" s="859">
        <f t="shared" si="159"/>
        <v>0.26321756976750876</v>
      </c>
      <c r="LS159" s="859">
        <f t="shared" si="159"/>
        <v>0.26321756976750876</v>
      </c>
      <c r="LT159" s="859">
        <f t="shared" ref="LT159:OE161" si="160">LT156</f>
        <v>0.26321756976750876</v>
      </c>
      <c r="LU159" s="859">
        <f t="shared" si="160"/>
        <v>-2.988684798664246</v>
      </c>
      <c r="LV159" s="859">
        <f t="shared" si="160"/>
        <v>-2.988684798664246</v>
      </c>
      <c r="LW159" s="859">
        <f t="shared" si="160"/>
        <v>-2.988684798664246</v>
      </c>
      <c r="LX159" s="859">
        <f t="shared" si="160"/>
        <v>-2.988684798664246</v>
      </c>
      <c r="LY159" s="859">
        <f t="shared" si="160"/>
        <v>-3.6102035690643768</v>
      </c>
      <c r="LZ159" s="859">
        <f t="shared" si="160"/>
        <v>-3.6102035690643768</v>
      </c>
      <c r="MA159" s="859">
        <f t="shared" si="160"/>
        <v>-3.8799620558438495</v>
      </c>
      <c r="MB159" s="859">
        <f t="shared" si="160"/>
        <v>-3.8799620558438495</v>
      </c>
      <c r="MC159" s="859">
        <f t="shared" si="160"/>
        <v>-3.8799620558438495</v>
      </c>
      <c r="MD159" s="859">
        <f t="shared" si="160"/>
        <v>-3.1971505186785034</v>
      </c>
      <c r="ME159" s="859">
        <f t="shared" si="160"/>
        <v>-3.1971505186785034</v>
      </c>
      <c r="MF159" s="859">
        <f t="shared" si="160"/>
        <v>-3.1971505186785034</v>
      </c>
      <c r="MG159" s="859">
        <f t="shared" si="160"/>
        <v>-3.1971505186785034</v>
      </c>
      <c r="MH159" s="859">
        <f t="shared" si="160"/>
        <v>0.25126023298227018</v>
      </c>
      <c r="MI159" s="859">
        <f t="shared" si="160"/>
        <v>0.25126023298227018</v>
      </c>
      <c r="MJ159" s="859">
        <f t="shared" si="160"/>
        <v>0.25126023298227018</v>
      </c>
      <c r="MK159" s="859">
        <f t="shared" si="160"/>
        <v>0.25126023298227018</v>
      </c>
      <c r="ML159" s="859">
        <f t="shared" si="160"/>
        <v>0.25126023298227018</v>
      </c>
      <c r="MM159" s="859">
        <f t="shared" si="160"/>
        <v>0.25126023298227018</v>
      </c>
      <c r="MN159" s="859">
        <f t="shared" si="160"/>
        <v>0.25126023298227018</v>
      </c>
      <c r="MO159" s="859">
        <f t="shared" si="160"/>
        <v>0.25126023298227018</v>
      </c>
      <c r="MP159" s="859">
        <f t="shared" si="160"/>
        <v>-0.28125900089501066</v>
      </c>
      <c r="MQ159" s="859">
        <f t="shared" si="160"/>
        <v>-0.28125900089501066</v>
      </c>
      <c r="MR159" s="859">
        <f t="shared" si="160"/>
        <v>-0.28125900089501066</v>
      </c>
      <c r="MS159" s="859">
        <f t="shared" si="160"/>
        <v>-0.28125900089501066</v>
      </c>
      <c r="MT159" s="859">
        <f t="shared" si="160"/>
        <v>-0.28125900089501066</v>
      </c>
      <c r="MU159" s="859">
        <f t="shared" si="160"/>
        <v>-0.28125900089501066</v>
      </c>
      <c r="MV159" s="859">
        <f t="shared" si="160"/>
        <v>-0.28125900089501066</v>
      </c>
      <c r="MW159" s="859">
        <f t="shared" si="160"/>
        <v>-0.75243642942445099</v>
      </c>
      <c r="MX159" s="859">
        <f t="shared" si="160"/>
        <v>-0.75243642942445099</v>
      </c>
      <c r="MY159" s="859">
        <f t="shared" si="160"/>
        <v>-0.75243642942445099</v>
      </c>
      <c r="MZ159" s="859">
        <f t="shared" si="160"/>
        <v>-0.75243642942445099</v>
      </c>
      <c r="NA159" s="859">
        <f t="shared" si="160"/>
        <v>-0.75243642942445099</v>
      </c>
      <c r="NB159" s="859">
        <f t="shared" si="160"/>
        <v>-6.105200479731554E-2</v>
      </c>
      <c r="NC159" s="859">
        <f t="shared" si="160"/>
        <v>-6.105200479731554E-2</v>
      </c>
      <c r="ND159" s="859">
        <f t="shared" si="160"/>
        <v>-6.105200479731554E-2</v>
      </c>
      <c r="NE159" s="859">
        <f t="shared" si="160"/>
        <v>-6.105200479731554E-2</v>
      </c>
      <c r="NF159" s="859">
        <f t="shared" si="160"/>
        <v>0.14838024479701328</v>
      </c>
      <c r="NG159" s="859">
        <f t="shared" si="160"/>
        <v>0.15310424084147378</v>
      </c>
      <c r="NH159" s="859">
        <f t="shared" si="160"/>
        <v>0.15310424084147378</v>
      </c>
      <c r="NI159" s="859">
        <f t="shared" si="160"/>
        <v>0.15310424084147378</v>
      </c>
      <c r="NJ159" s="859">
        <f t="shared" si="160"/>
        <v>0.15310424084147378</v>
      </c>
      <c r="NK159" s="859">
        <f t="shared" si="160"/>
        <v>0.15310424084147378</v>
      </c>
      <c r="NL159" s="859">
        <f t="shared" si="160"/>
        <v>0.15310424084147378</v>
      </c>
      <c r="NM159" s="859">
        <f t="shared" si="160"/>
        <v>0.15310424084147378</v>
      </c>
      <c r="NN159" s="859">
        <f t="shared" si="160"/>
        <v>0.26321756976750876</v>
      </c>
      <c r="NO159" s="859">
        <f t="shared" si="160"/>
        <v>0.26321756976750876</v>
      </c>
      <c r="NP159" s="859">
        <f t="shared" si="160"/>
        <v>0.26321756976750876</v>
      </c>
      <c r="NQ159" s="859">
        <f t="shared" si="160"/>
        <v>0.26321756976750876</v>
      </c>
      <c r="NR159" s="859">
        <f t="shared" si="160"/>
        <v>0.26321756976750876</v>
      </c>
      <c r="NS159" s="859">
        <f t="shared" si="160"/>
        <v>0.26321756976750876</v>
      </c>
      <c r="NT159" s="859">
        <f t="shared" si="160"/>
        <v>0.26321756976750876</v>
      </c>
      <c r="NU159" s="859">
        <f t="shared" si="160"/>
        <v>-2.988684798664246</v>
      </c>
      <c r="NV159" s="859">
        <f t="shared" si="160"/>
        <v>-2.988684798664246</v>
      </c>
      <c r="NW159" s="859">
        <f t="shared" si="160"/>
        <v>-2.988684798664246</v>
      </c>
      <c r="NX159" s="859">
        <f t="shared" si="160"/>
        <v>-2.988684798664246</v>
      </c>
      <c r="NY159" s="859">
        <f t="shared" si="160"/>
        <v>-3.6102035690643768</v>
      </c>
      <c r="NZ159" s="859">
        <f t="shared" si="160"/>
        <v>-3.6102035690643768</v>
      </c>
      <c r="OA159" s="859">
        <f t="shared" si="160"/>
        <v>-3.8799620558438495</v>
      </c>
      <c r="OB159" s="859">
        <f t="shared" si="160"/>
        <v>-3.8799620558438495</v>
      </c>
      <c r="OC159" s="859">
        <f t="shared" si="160"/>
        <v>-3.8799620558438495</v>
      </c>
      <c r="OD159" s="859">
        <f t="shared" si="160"/>
        <v>-3.1971505186785034</v>
      </c>
      <c r="OE159" s="859">
        <f t="shared" si="160"/>
        <v>-3.1971505186785034</v>
      </c>
      <c r="OF159" s="859">
        <f t="shared" ref="OF159:QQ161" si="161">OF156</f>
        <v>-3.1971505186785034</v>
      </c>
      <c r="OG159" s="859">
        <f t="shared" si="161"/>
        <v>-3.1971505186785034</v>
      </c>
      <c r="OH159" s="859">
        <f t="shared" si="161"/>
        <v>0.25126023298227018</v>
      </c>
      <c r="OI159" s="859">
        <f t="shared" si="161"/>
        <v>0.25126023298227018</v>
      </c>
      <c r="OJ159" s="859">
        <f t="shared" si="161"/>
        <v>0.25126023298227018</v>
      </c>
      <c r="OK159" s="859">
        <f t="shared" si="161"/>
        <v>0.25126023298227018</v>
      </c>
      <c r="OL159" s="859">
        <f t="shared" si="161"/>
        <v>0.25126023298227018</v>
      </c>
      <c r="OM159" s="859">
        <f t="shared" si="161"/>
        <v>0.25126023298227018</v>
      </c>
      <c r="ON159" s="859">
        <f t="shared" si="161"/>
        <v>0.25126023298227018</v>
      </c>
      <c r="OO159" s="859">
        <f t="shared" si="161"/>
        <v>0.25126023298227018</v>
      </c>
      <c r="OP159" s="859">
        <f t="shared" si="161"/>
        <v>-0.28125900089501066</v>
      </c>
      <c r="OQ159" s="859">
        <f t="shared" si="161"/>
        <v>-0.28125900089501066</v>
      </c>
      <c r="OR159" s="859">
        <f t="shared" si="161"/>
        <v>-0.28125900089501066</v>
      </c>
      <c r="OS159" s="859">
        <f t="shared" si="161"/>
        <v>-0.28125900089501066</v>
      </c>
      <c r="OT159" s="859">
        <f t="shared" si="161"/>
        <v>-0.28125900089501066</v>
      </c>
      <c r="OU159" s="859">
        <f t="shared" si="161"/>
        <v>-0.28125900089501066</v>
      </c>
      <c r="OV159" s="859">
        <f t="shared" si="161"/>
        <v>-0.28125900089501066</v>
      </c>
      <c r="OW159" s="859">
        <f t="shared" si="161"/>
        <v>-0.75243642942445099</v>
      </c>
      <c r="OX159" s="859">
        <f t="shared" si="161"/>
        <v>-0.75243642942445099</v>
      </c>
      <c r="OY159" s="859">
        <f t="shared" si="161"/>
        <v>-0.75243642942445099</v>
      </c>
      <c r="OZ159" s="859">
        <f t="shared" si="161"/>
        <v>-0.75243642942445099</v>
      </c>
      <c r="PA159" s="859">
        <f t="shared" si="161"/>
        <v>-0.75243642942445099</v>
      </c>
      <c r="PB159" s="859">
        <f t="shared" si="161"/>
        <v>-6.105200479731554E-2</v>
      </c>
      <c r="PC159" s="859">
        <f t="shared" si="161"/>
        <v>-6.105200479731554E-2</v>
      </c>
      <c r="PD159" s="859">
        <f t="shared" si="161"/>
        <v>-6.105200479731554E-2</v>
      </c>
      <c r="PE159" s="859">
        <f t="shared" si="161"/>
        <v>-6.105200479731554E-2</v>
      </c>
      <c r="PF159" s="859">
        <f t="shared" si="161"/>
        <v>0.14838024479701328</v>
      </c>
      <c r="PG159" s="859">
        <f t="shared" si="161"/>
        <v>0.15310424084147378</v>
      </c>
      <c r="PH159" s="859">
        <f t="shared" si="161"/>
        <v>0.15310424084147378</v>
      </c>
      <c r="PI159" s="859">
        <f t="shared" si="161"/>
        <v>0.15310424084147378</v>
      </c>
      <c r="PJ159" s="859">
        <f t="shared" si="161"/>
        <v>0.15310424084147378</v>
      </c>
      <c r="PK159" s="859">
        <f t="shared" si="161"/>
        <v>0.15310424084147378</v>
      </c>
      <c r="PL159" s="859">
        <f t="shared" si="161"/>
        <v>0.15310424084147378</v>
      </c>
      <c r="PM159" s="859">
        <f t="shared" si="161"/>
        <v>0.15310424084147378</v>
      </c>
      <c r="PN159" s="859">
        <f t="shared" si="161"/>
        <v>0.26321756976750876</v>
      </c>
      <c r="PO159" s="859">
        <f t="shared" si="161"/>
        <v>0.26321756976750876</v>
      </c>
      <c r="PP159" s="859">
        <f t="shared" si="161"/>
        <v>0.26321756976750876</v>
      </c>
      <c r="PQ159" s="859">
        <f t="shared" si="161"/>
        <v>0.26321756976750876</v>
      </c>
      <c r="PR159" s="859">
        <f t="shared" si="161"/>
        <v>0.26321756976750876</v>
      </c>
      <c r="PS159" s="859">
        <f t="shared" si="161"/>
        <v>0.26321756976750876</v>
      </c>
      <c r="PT159" s="859">
        <f t="shared" si="161"/>
        <v>0.26321756976750876</v>
      </c>
      <c r="PU159" s="859">
        <f t="shared" si="161"/>
        <v>-2.988684798664246</v>
      </c>
      <c r="PV159" s="859">
        <f t="shared" si="161"/>
        <v>-2.988684798664246</v>
      </c>
      <c r="PW159" s="859">
        <f t="shared" si="161"/>
        <v>-2.988684798664246</v>
      </c>
      <c r="PX159" s="859">
        <f t="shared" si="161"/>
        <v>-2.988684798664246</v>
      </c>
      <c r="PY159" s="859">
        <f t="shared" si="161"/>
        <v>-3.6102035690643768</v>
      </c>
      <c r="PZ159" s="859">
        <f t="shared" si="161"/>
        <v>-3.6102035690643768</v>
      </c>
      <c r="QA159" s="859">
        <f t="shared" si="161"/>
        <v>-3.8799620558438495</v>
      </c>
      <c r="QB159" s="859">
        <f t="shared" si="161"/>
        <v>-3.8799620558438495</v>
      </c>
      <c r="QC159" s="859">
        <f t="shared" si="161"/>
        <v>-3.8799620558438495</v>
      </c>
      <c r="QD159" s="859">
        <f t="shared" si="161"/>
        <v>-3.1971505186785034</v>
      </c>
      <c r="QE159" s="859">
        <f t="shared" si="161"/>
        <v>-3.1971505186785034</v>
      </c>
      <c r="QF159" s="859">
        <f t="shared" si="161"/>
        <v>-3.1971505186785034</v>
      </c>
      <c r="QG159" s="859">
        <f t="shared" si="161"/>
        <v>-3.1971505186785034</v>
      </c>
      <c r="QH159" s="859">
        <f t="shared" si="161"/>
        <v>0.25126023298227018</v>
      </c>
      <c r="QI159" s="859">
        <f t="shared" si="161"/>
        <v>0.25126023298227018</v>
      </c>
      <c r="QJ159" s="859">
        <f t="shared" si="161"/>
        <v>0.25126023298227018</v>
      </c>
      <c r="QK159" s="859">
        <f t="shared" si="161"/>
        <v>0.25126023298227018</v>
      </c>
      <c r="QL159" s="859">
        <f t="shared" si="161"/>
        <v>0.25126023298227018</v>
      </c>
      <c r="QM159" s="859">
        <f t="shared" si="161"/>
        <v>0.25126023298227018</v>
      </c>
      <c r="QN159" s="859">
        <f t="shared" si="161"/>
        <v>0.25126023298227018</v>
      </c>
      <c r="QO159" s="859">
        <f t="shared" si="161"/>
        <v>0.25126023298227018</v>
      </c>
      <c r="QP159" s="859">
        <f t="shared" si="161"/>
        <v>-0.28125900089501066</v>
      </c>
      <c r="QQ159" s="859">
        <f t="shared" si="161"/>
        <v>-0.28125900089501066</v>
      </c>
      <c r="QR159" s="859">
        <f t="shared" ref="QR159:SI161" si="162">QR156</f>
        <v>-0.28125900089501066</v>
      </c>
      <c r="QS159" s="859">
        <f t="shared" si="162"/>
        <v>-0.28125900089501066</v>
      </c>
      <c r="QT159" s="859">
        <f t="shared" si="162"/>
        <v>-0.28125900089501066</v>
      </c>
      <c r="QU159" s="859">
        <f t="shared" si="162"/>
        <v>-0.28125900089501066</v>
      </c>
      <c r="QV159" s="859">
        <f t="shared" si="162"/>
        <v>-0.28125900089501066</v>
      </c>
      <c r="QW159" s="859">
        <f t="shared" si="162"/>
        <v>-0.75243642942445099</v>
      </c>
      <c r="QX159" s="859">
        <f t="shared" si="162"/>
        <v>-0.75243642942445099</v>
      </c>
      <c r="QY159" s="859">
        <f t="shared" si="162"/>
        <v>-0.75243642942445099</v>
      </c>
      <c r="QZ159" s="859">
        <f t="shared" si="162"/>
        <v>-0.75243642942445099</v>
      </c>
      <c r="RA159" s="859">
        <f t="shared" si="162"/>
        <v>-0.75243642942445099</v>
      </c>
      <c r="RB159" s="859">
        <f t="shared" si="162"/>
        <v>-6.105200479731554E-2</v>
      </c>
      <c r="RC159" s="859">
        <f t="shared" si="162"/>
        <v>-6.105200479731554E-2</v>
      </c>
      <c r="RD159" s="859">
        <f t="shared" si="162"/>
        <v>-6.105200479731554E-2</v>
      </c>
      <c r="RE159" s="859">
        <f t="shared" si="162"/>
        <v>-6.105200479731554E-2</v>
      </c>
      <c r="RF159" s="859">
        <f t="shared" si="162"/>
        <v>0.14838024479701328</v>
      </c>
      <c r="RG159" s="859">
        <f t="shared" si="162"/>
        <v>0.15310424084147378</v>
      </c>
      <c r="RH159" s="859">
        <f t="shared" si="162"/>
        <v>0.15310424084147378</v>
      </c>
      <c r="RI159" s="859">
        <f t="shared" si="162"/>
        <v>0.15310424084147378</v>
      </c>
      <c r="RJ159" s="859">
        <f t="shared" si="162"/>
        <v>0.15310424084147378</v>
      </c>
      <c r="RK159" s="859">
        <f t="shared" si="162"/>
        <v>0.15310424084147378</v>
      </c>
      <c r="RL159" s="859">
        <f t="shared" si="162"/>
        <v>0.15310424084147378</v>
      </c>
      <c r="RM159" s="859">
        <f t="shared" si="162"/>
        <v>0.15310424084147378</v>
      </c>
      <c r="RN159" s="859">
        <f t="shared" si="162"/>
        <v>0.26321756976750876</v>
      </c>
      <c r="RO159" s="859">
        <f t="shared" si="162"/>
        <v>0.26321756976750876</v>
      </c>
      <c r="RP159" s="859">
        <f t="shared" si="162"/>
        <v>0.26321756976750876</v>
      </c>
      <c r="RQ159" s="859">
        <f t="shared" si="162"/>
        <v>0.26321756976750876</v>
      </c>
      <c r="RR159" s="859">
        <f t="shared" si="162"/>
        <v>0.26321756976750876</v>
      </c>
      <c r="RS159" s="859">
        <f t="shared" si="162"/>
        <v>0.26321756976750876</v>
      </c>
      <c r="RT159" s="859">
        <f t="shared" si="162"/>
        <v>0.26321756976750876</v>
      </c>
      <c r="RU159" s="859">
        <f t="shared" si="162"/>
        <v>-2.988684798664246</v>
      </c>
      <c r="RV159" s="859">
        <f t="shared" si="162"/>
        <v>-2.988684798664246</v>
      </c>
      <c r="RW159" s="859">
        <f t="shared" si="162"/>
        <v>-2.988684798664246</v>
      </c>
      <c r="RX159" s="859">
        <f t="shared" si="162"/>
        <v>-2.988684798664246</v>
      </c>
      <c r="RY159" s="859">
        <f t="shared" si="162"/>
        <v>-3.6102035690643768</v>
      </c>
      <c r="RZ159" s="859">
        <f t="shared" si="162"/>
        <v>-3.6102035690643768</v>
      </c>
      <c r="SA159" s="859">
        <f t="shared" si="162"/>
        <v>-3.8799620558438495</v>
      </c>
      <c r="SB159" s="859">
        <f t="shared" si="162"/>
        <v>-3.8799620558438495</v>
      </c>
      <c r="SC159" s="859">
        <f t="shared" si="162"/>
        <v>-3.8799620558438495</v>
      </c>
      <c r="SD159" s="859">
        <f t="shared" si="162"/>
        <v>-3.1971505186785034</v>
      </c>
      <c r="SE159" s="859">
        <f t="shared" si="162"/>
        <v>-3.1971505186785034</v>
      </c>
      <c r="SF159" s="859">
        <f t="shared" si="162"/>
        <v>-3.1971505186785034</v>
      </c>
      <c r="SG159" s="859">
        <f t="shared" si="162"/>
        <v>-3.1971505186785034</v>
      </c>
      <c r="SH159" s="859">
        <f t="shared" si="162"/>
        <v>0.25126023298227018</v>
      </c>
      <c r="SI159" s="859">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890</v>
      </c>
      <c r="J160" s="558"/>
      <c r="K160" s="859">
        <f t="shared" ref="K160:Z161" si="163">K157</f>
        <v>0</v>
      </c>
      <c r="L160" s="859">
        <f t="shared" si="163"/>
        <v>0</v>
      </c>
      <c r="M160" s="859">
        <f t="shared" si="163"/>
        <v>0</v>
      </c>
      <c r="N160" s="859">
        <f t="shared" si="163"/>
        <v>0</v>
      </c>
      <c r="O160" s="859">
        <f t="shared" si="163"/>
        <v>0</v>
      </c>
      <c r="P160" s="859">
        <f t="shared" si="163"/>
        <v>0</v>
      </c>
      <c r="Q160" s="859">
        <f t="shared" si="163"/>
        <v>0</v>
      </c>
      <c r="R160" s="859">
        <f t="shared" si="163"/>
        <v>0</v>
      </c>
      <c r="S160" s="859">
        <f t="shared" si="163"/>
        <v>0</v>
      </c>
      <c r="T160" s="859">
        <f t="shared" si="163"/>
        <v>0</v>
      </c>
      <c r="U160" s="859">
        <f t="shared" si="163"/>
        <v>0</v>
      </c>
      <c r="V160" s="859">
        <f t="shared" si="163"/>
        <v>0</v>
      </c>
      <c r="W160" s="859">
        <f t="shared" si="163"/>
        <v>0</v>
      </c>
      <c r="X160" s="859">
        <f t="shared" si="163"/>
        <v>0</v>
      </c>
      <c r="Y160" s="859">
        <f t="shared" si="163"/>
        <v>0</v>
      </c>
      <c r="Z160" s="859">
        <f t="shared" si="163"/>
        <v>0</v>
      </c>
      <c r="AA160" s="859">
        <f t="shared" si="155"/>
        <v>0</v>
      </c>
      <c r="AB160" s="859">
        <f t="shared" si="155"/>
        <v>0</v>
      </c>
      <c r="AC160" s="859">
        <f t="shared" si="155"/>
        <v>0</v>
      </c>
      <c r="AD160" s="859">
        <f t="shared" si="155"/>
        <v>0</v>
      </c>
      <c r="AE160" s="859">
        <f t="shared" si="155"/>
        <v>0</v>
      </c>
      <c r="AF160" s="859">
        <f t="shared" si="155"/>
        <v>0</v>
      </c>
      <c r="AG160" s="859">
        <f t="shared" si="155"/>
        <v>0</v>
      </c>
      <c r="AH160" s="859">
        <f t="shared" si="155"/>
        <v>0</v>
      </c>
      <c r="AI160" s="859">
        <f t="shared" si="155"/>
        <v>0</v>
      </c>
      <c r="AJ160" s="859">
        <f t="shared" si="155"/>
        <v>0</v>
      </c>
      <c r="AK160" s="859">
        <f t="shared" si="155"/>
        <v>0</v>
      </c>
      <c r="AL160" s="859">
        <f t="shared" si="155"/>
        <v>0</v>
      </c>
      <c r="AM160" s="859">
        <f t="shared" si="155"/>
        <v>0</v>
      </c>
      <c r="AN160" s="859">
        <f t="shared" si="155"/>
        <v>0</v>
      </c>
      <c r="AO160" s="859">
        <f t="shared" si="155"/>
        <v>0</v>
      </c>
      <c r="AP160" s="859">
        <f t="shared" si="155"/>
        <v>-9.1376029800631642E-2</v>
      </c>
      <c r="AQ160" s="859">
        <f t="shared" si="155"/>
        <v>-9.1376029800631642E-2</v>
      </c>
      <c r="AR160" s="859">
        <f t="shared" si="155"/>
        <v>-9.1376029800631642E-2</v>
      </c>
      <c r="AS160" s="859">
        <f t="shared" si="155"/>
        <v>-9.1376029800631642E-2</v>
      </c>
      <c r="AT160" s="859">
        <f t="shared" si="155"/>
        <v>-9.1376029800631642E-2</v>
      </c>
      <c r="AU160" s="859">
        <f t="shared" si="155"/>
        <v>-9.1376029800631642E-2</v>
      </c>
      <c r="AV160" s="859">
        <f t="shared" si="155"/>
        <v>-9.1376029800631642E-2</v>
      </c>
      <c r="AW160" s="859">
        <f t="shared" si="155"/>
        <v>-0.10654326673810921</v>
      </c>
      <c r="AX160" s="859">
        <f t="shared" si="155"/>
        <v>-0.10654326673810921</v>
      </c>
      <c r="AY160" s="859">
        <f t="shared" si="155"/>
        <v>-0.10654326673810921</v>
      </c>
      <c r="AZ160" s="859">
        <f t="shared" si="155"/>
        <v>-0.10654326673810921</v>
      </c>
      <c r="BA160" s="859">
        <f t="shared" si="155"/>
        <v>-0.10654326673810921</v>
      </c>
      <c r="BB160" s="859">
        <f t="shared" si="155"/>
        <v>-0.10063123637849625</v>
      </c>
      <c r="BC160" s="859">
        <f t="shared" si="155"/>
        <v>-0.10063123637849625</v>
      </c>
      <c r="BD160" s="859">
        <f t="shared" si="155"/>
        <v>-0.10063123637849625</v>
      </c>
      <c r="BE160" s="859">
        <f t="shared" si="155"/>
        <v>-0.10063123637849625</v>
      </c>
      <c r="BF160" s="859">
        <f t="shared" si="155"/>
        <v>-7.3884078804304032E-2</v>
      </c>
      <c r="BG160" s="859">
        <f t="shared" si="155"/>
        <v>-7.3884078804304032E-2</v>
      </c>
      <c r="BH160" s="859">
        <f t="shared" si="155"/>
        <v>-7.3884078804304032E-2</v>
      </c>
      <c r="BI160" s="859">
        <f t="shared" si="155"/>
        <v>-7.3884078804304032E-2</v>
      </c>
      <c r="BJ160" s="859">
        <f t="shared" si="155"/>
        <v>-7.3884078804304032E-2</v>
      </c>
      <c r="BK160" s="859">
        <f t="shared" si="155"/>
        <v>-7.3884078804304032E-2</v>
      </c>
      <c r="BL160" s="859">
        <f t="shared" si="155"/>
        <v>-7.3884078804304032E-2</v>
      </c>
      <c r="BM160" s="859">
        <f t="shared" si="155"/>
        <v>-7.3884078804304032E-2</v>
      </c>
      <c r="BN160" s="859">
        <f t="shared" si="155"/>
        <v>1.323946747047966E-2</v>
      </c>
      <c r="BO160" s="859">
        <f t="shared" si="155"/>
        <v>1.323946747047966E-2</v>
      </c>
      <c r="BP160" s="859">
        <f t="shared" si="155"/>
        <v>1.323946747047966E-2</v>
      </c>
      <c r="BQ160" s="859">
        <f t="shared" si="155"/>
        <v>1.323946747047966E-2</v>
      </c>
      <c r="BR160" s="859">
        <f t="shared" si="155"/>
        <v>1.323946747047966E-2</v>
      </c>
      <c r="BS160" s="859">
        <f t="shared" si="155"/>
        <v>1.323946747047966E-2</v>
      </c>
      <c r="BT160" s="859">
        <f t="shared" si="155"/>
        <v>1.323946747047966E-2</v>
      </c>
      <c r="BU160" s="859">
        <f t="shared" si="155"/>
        <v>2.9886847986642984E-2</v>
      </c>
      <c r="BV160" s="859">
        <f t="shared" si="155"/>
        <v>2.9886847986642984E-2</v>
      </c>
      <c r="BW160" s="859">
        <f t="shared" si="155"/>
        <v>2.9886847986642984E-2</v>
      </c>
      <c r="BX160" s="859">
        <f t="shared" si="156"/>
        <v>2.9886847986642984E-2</v>
      </c>
      <c r="BY160" s="859">
        <f t="shared" si="156"/>
        <v>2.3068393412549071E-2</v>
      </c>
      <c r="BZ160" s="859">
        <f t="shared" si="156"/>
        <v>2.3068393412549071E-2</v>
      </c>
      <c r="CA160" s="859">
        <f t="shared" si="156"/>
        <v>-9.8476194310790355E-3</v>
      </c>
      <c r="CB160" s="859">
        <f t="shared" si="156"/>
        <v>-9.8476194310790355E-3</v>
      </c>
      <c r="CC160" s="859">
        <f t="shared" si="156"/>
        <v>-9.8476194310790355E-3</v>
      </c>
      <c r="CD160" s="859">
        <f t="shared" si="156"/>
        <v>0</v>
      </c>
      <c r="CE160" s="859">
        <f t="shared" si="156"/>
        <v>0</v>
      </c>
      <c r="CF160" s="859">
        <f t="shared" si="156"/>
        <v>0</v>
      </c>
      <c r="CG160" s="859">
        <f t="shared" si="156"/>
        <v>0</v>
      </c>
      <c r="CH160" s="859">
        <f t="shared" si="156"/>
        <v>0.14810003831740826</v>
      </c>
      <c r="CI160" s="859">
        <f t="shared" si="156"/>
        <v>0.19665341278732207</v>
      </c>
      <c r="CJ160" s="859">
        <f t="shared" si="156"/>
        <v>0.19665341278732207</v>
      </c>
      <c r="CK160" s="859">
        <f t="shared" si="156"/>
        <v>0.19665341278732207</v>
      </c>
      <c r="CL160" s="859">
        <f t="shared" si="156"/>
        <v>0.19665341278732207</v>
      </c>
      <c r="CM160" s="859">
        <f t="shared" si="156"/>
        <v>0.19665341278732207</v>
      </c>
      <c r="CN160" s="859">
        <f t="shared" si="156"/>
        <v>0.19665341278732207</v>
      </c>
      <c r="CO160" s="859">
        <f t="shared" si="156"/>
        <v>0.19665341278732207</v>
      </c>
      <c r="CP160" s="859">
        <f t="shared" si="156"/>
        <v>5.4952114960929777E-2</v>
      </c>
      <c r="CQ160" s="859">
        <f t="shared" si="156"/>
        <v>5.4952114960929777E-2</v>
      </c>
      <c r="CR160" s="859">
        <f t="shared" si="156"/>
        <v>5.4952114960929777E-2</v>
      </c>
      <c r="CS160" s="859">
        <f t="shared" si="156"/>
        <v>5.4952114960929777E-2</v>
      </c>
      <c r="CT160" s="859">
        <f t="shared" si="156"/>
        <v>5.4952114960929777E-2</v>
      </c>
      <c r="CU160" s="859">
        <f t="shared" si="156"/>
        <v>5.4952114960929777E-2</v>
      </c>
      <c r="CV160" s="859">
        <f t="shared" si="156"/>
        <v>5.4952114960929777E-2</v>
      </c>
      <c r="CW160" s="859">
        <f t="shared" si="156"/>
        <v>1.645145898683964E-2</v>
      </c>
      <c r="CX160" s="859">
        <f t="shared" si="156"/>
        <v>1.645145898683964E-2</v>
      </c>
      <c r="CY160" s="859">
        <f t="shared" si="156"/>
        <v>1.645145898683964E-2</v>
      </c>
      <c r="CZ160" s="859">
        <f t="shared" si="156"/>
        <v>1.645145898683964E-2</v>
      </c>
      <c r="DA160" s="859">
        <f t="shared" si="156"/>
        <v>1.645145898683964E-2</v>
      </c>
      <c r="DB160" s="859">
        <f t="shared" si="156"/>
        <v>0</v>
      </c>
      <c r="DC160" s="859">
        <f t="shared" si="156"/>
        <v>0</v>
      </c>
      <c r="DD160" s="859">
        <f t="shared" si="156"/>
        <v>0</v>
      </c>
      <c r="DE160" s="859">
        <f t="shared" si="156"/>
        <v>0</v>
      </c>
      <c r="DF160" s="859">
        <f t="shared" si="156"/>
        <v>0.11997922794994498</v>
      </c>
      <c r="DG160" s="859">
        <f t="shared" si="156"/>
        <v>0.12467873855104461</v>
      </c>
      <c r="DH160" s="859">
        <f t="shared" si="156"/>
        <v>0.12467873855104461</v>
      </c>
      <c r="DI160" s="859">
        <f t="shared" si="156"/>
        <v>0.12467873855104461</v>
      </c>
      <c r="DJ160" s="859">
        <f t="shared" si="156"/>
        <v>0.12467873855104461</v>
      </c>
      <c r="DK160" s="859">
        <f t="shared" si="156"/>
        <v>0.12467873855104461</v>
      </c>
      <c r="DL160" s="859">
        <f t="shared" si="156"/>
        <v>0.12467873855104461</v>
      </c>
      <c r="DM160" s="859">
        <f t="shared" si="156"/>
        <v>0.12467873855104461</v>
      </c>
      <c r="DN160" s="859">
        <f t="shared" si="156"/>
        <v>0.16132689759944441</v>
      </c>
      <c r="DO160" s="859">
        <f t="shared" si="156"/>
        <v>0.16132689759944441</v>
      </c>
      <c r="DP160" s="859">
        <f t="shared" si="156"/>
        <v>0.16132689759944441</v>
      </c>
      <c r="DQ160" s="859">
        <f t="shared" si="156"/>
        <v>0.16132689759944441</v>
      </c>
      <c r="DR160" s="859">
        <f t="shared" si="156"/>
        <v>0.16132689759944441</v>
      </c>
      <c r="DS160" s="859">
        <f t="shared" si="156"/>
        <v>0.16132689759944441</v>
      </c>
      <c r="DT160" s="859">
        <f t="shared" si="156"/>
        <v>0.16132689759944441</v>
      </c>
      <c r="DU160" s="859">
        <f t="shared" si="156"/>
        <v>-0.66747293836834931</v>
      </c>
      <c r="DV160" s="859">
        <f t="shared" si="156"/>
        <v>-0.66747293836834931</v>
      </c>
      <c r="DW160" s="859">
        <f t="shared" si="156"/>
        <v>-0.66747293836834931</v>
      </c>
      <c r="DX160" s="859">
        <f t="shared" si="156"/>
        <v>-0.66747293836834931</v>
      </c>
      <c r="DY160" s="859">
        <f t="shared" si="156"/>
        <v>-0.94580412991462737</v>
      </c>
      <c r="DZ160" s="859">
        <f t="shared" si="156"/>
        <v>-0.94580412991462737</v>
      </c>
      <c r="EA160" s="859">
        <f t="shared" si="156"/>
        <v>-1.0241524208318795</v>
      </c>
      <c r="EB160" s="859">
        <f t="shared" si="156"/>
        <v>-1.0241524208318795</v>
      </c>
      <c r="EC160" s="859">
        <f t="shared" si="156"/>
        <v>-1.0241524208318795</v>
      </c>
      <c r="ED160" s="859">
        <f t="shared" si="156"/>
        <v>-0.56884292254268054</v>
      </c>
      <c r="EE160" s="859">
        <f t="shared" si="156"/>
        <v>-0.56884292254268054</v>
      </c>
      <c r="EF160" s="859">
        <f t="shared" si="156"/>
        <v>-0.56884292254268054</v>
      </c>
      <c r="EG160" s="859">
        <f t="shared" si="156"/>
        <v>-0.56884292254268054</v>
      </c>
      <c r="EH160" s="859">
        <f t="shared" si="156"/>
        <v>-2.8265947011368198E-2</v>
      </c>
      <c r="EI160" s="859">
        <f t="shared" si="156"/>
        <v>-2.8265947011368198E-2</v>
      </c>
      <c r="EJ160" s="859">
        <f t="shared" si="157"/>
        <v>-2.8265947011368198E-2</v>
      </c>
      <c r="EK160" s="859">
        <f t="shared" si="157"/>
        <v>-2.8265947011368198E-2</v>
      </c>
      <c r="EL160" s="859">
        <f t="shared" si="157"/>
        <v>-2.8265947011368198E-2</v>
      </c>
      <c r="EM160" s="859">
        <f t="shared" si="157"/>
        <v>-2.8265947011368198E-2</v>
      </c>
      <c r="EN160" s="859">
        <f t="shared" si="157"/>
        <v>-2.8265947011368198E-2</v>
      </c>
      <c r="EO160" s="859">
        <f t="shared" si="157"/>
        <v>-2.8265947011368198E-2</v>
      </c>
      <c r="EP160" s="859">
        <f t="shared" si="157"/>
        <v>3.7140313114605306E-3</v>
      </c>
      <c r="EQ160" s="859">
        <f t="shared" si="157"/>
        <v>3.7140313114605306E-3</v>
      </c>
      <c r="ER160" s="859">
        <f t="shared" si="157"/>
        <v>3.7140313114605306E-3</v>
      </c>
      <c r="ES160" s="859">
        <f t="shared" si="157"/>
        <v>3.7140313114605306E-3</v>
      </c>
      <c r="ET160" s="859">
        <f t="shared" si="157"/>
        <v>3.7140313114605306E-3</v>
      </c>
      <c r="EU160" s="859">
        <f t="shared" si="157"/>
        <v>3.7140313114605306E-3</v>
      </c>
      <c r="EV160" s="859">
        <f t="shared" si="157"/>
        <v>3.7140313114605306E-3</v>
      </c>
      <c r="EW160" s="859">
        <f t="shared" si="157"/>
        <v>2.2476094951908721E-3</v>
      </c>
      <c r="EX160" s="859">
        <f t="shared" si="157"/>
        <v>2.2476094951908721E-3</v>
      </c>
      <c r="EY160" s="859">
        <f t="shared" si="157"/>
        <v>2.2476094951908721E-3</v>
      </c>
      <c r="EZ160" s="859">
        <f t="shared" si="157"/>
        <v>2.2476094951908721E-3</v>
      </c>
      <c r="FA160" s="859">
        <f t="shared" si="157"/>
        <v>2.2476094951908721E-3</v>
      </c>
      <c r="FB160" s="859">
        <f t="shared" si="157"/>
        <v>-4.9951640288711907E-2</v>
      </c>
      <c r="FC160" s="859">
        <f t="shared" si="157"/>
        <v>-4.9951640288711907E-2</v>
      </c>
      <c r="FD160" s="859">
        <f t="shared" si="157"/>
        <v>-4.9951640288711907E-2</v>
      </c>
      <c r="FE160" s="859">
        <f t="shared" si="157"/>
        <v>-4.9951640288711907E-2</v>
      </c>
      <c r="FF160" s="859">
        <f t="shared" si="157"/>
        <v>0.14539624630428882</v>
      </c>
      <c r="FG160" s="859">
        <f t="shared" si="157"/>
        <v>0.15877962343026386</v>
      </c>
      <c r="FH160" s="859">
        <f t="shared" si="157"/>
        <v>0.15877962343026386</v>
      </c>
      <c r="FI160" s="859">
        <f t="shared" si="157"/>
        <v>0.15877962343026386</v>
      </c>
      <c r="FJ160" s="859">
        <f t="shared" si="157"/>
        <v>0.15877962343026386</v>
      </c>
      <c r="FK160" s="859">
        <f t="shared" si="157"/>
        <v>0.15877962343026386</v>
      </c>
      <c r="FL160" s="859">
        <f t="shared" si="157"/>
        <v>0.15877962343026386</v>
      </c>
      <c r="FM160" s="859">
        <f t="shared" si="157"/>
        <v>0.15877962343026386</v>
      </c>
      <c r="FN160" s="859">
        <f t="shared" si="157"/>
        <v>0.2717084591148522</v>
      </c>
      <c r="FO160" s="859">
        <f t="shared" si="157"/>
        <v>0.2717084591148522</v>
      </c>
      <c r="FP160" s="859">
        <f t="shared" si="157"/>
        <v>0.2717084591148522</v>
      </c>
      <c r="FQ160" s="859">
        <f t="shared" si="157"/>
        <v>0.2717084591148522</v>
      </c>
      <c r="FR160" s="859">
        <f t="shared" si="157"/>
        <v>0.2717084591148522</v>
      </c>
      <c r="FS160" s="859">
        <f t="shared" si="157"/>
        <v>0.2717084591148522</v>
      </c>
      <c r="FT160" s="859">
        <f t="shared" si="157"/>
        <v>0.2717084591148522</v>
      </c>
      <c r="FU160" s="859">
        <f t="shared" si="157"/>
        <v>-1.1357002234924112</v>
      </c>
      <c r="FV160" s="859">
        <f t="shared" si="157"/>
        <v>-1.1357002234924112</v>
      </c>
      <c r="FW160" s="859">
        <f t="shared" si="157"/>
        <v>-1.1357002234924112</v>
      </c>
      <c r="FX160" s="859">
        <f t="shared" si="157"/>
        <v>-1.1357002234924112</v>
      </c>
      <c r="FY160" s="859">
        <f t="shared" si="157"/>
        <v>-1.3264326212217332</v>
      </c>
      <c r="FZ160" s="859">
        <f t="shared" si="157"/>
        <v>-1.3264326212217332</v>
      </c>
      <c r="GA160" s="859">
        <f t="shared" si="157"/>
        <v>-1.5460762506788921</v>
      </c>
      <c r="GB160" s="859">
        <f t="shared" si="157"/>
        <v>-1.5460762506788921</v>
      </c>
      <c r="GC160" s="859">
        <f t="shared" si="157"/>
        <v>-1.5460762506788921</v>
      </c>
      <c r="GD160" s="859">
        <f t="shared" si="157"/>
        <v>-1.1195060592637525</v>
      </c>
      <c r="GE160" s="859">
        <f t="shared" si="157"/>
        <v>-1.1195060592637525</v>
      </c>
      <c r="GF160" s="859">
        <f t="shared" si="157"/>
        <v>-1.1195060592637525</v>
      </c>
      <c r="GG160" s="859">
        <f t="shared" si="157"/>
        <v>-1.1195060592637525</v>
      </c>
      <c r="GH160" s="859">
        <f t="shared" si="157"/>
        <v>-2.4066928829761025E-2</v>
      </c>
      <c r="GI160" s="859">
        <f t="shared" si="157"/>
        <v>-2.4066928829761025E-2</v>
      </c>
      <c r="GJ160" s="859">
        <f t="shared" si="157"/>
        <v>-2.4066928829761025E-2</v>
      </c>
      <c r="GK160" s="859">
        <f t="shared" si="157"/>
        <v>-2.4066928829761025E-2</v>
      </c>
      <c r="GL160" s="859">
        <f t="shared" si="157"/>
        <v>-2.4066928829761025E-2</v>
      </c>
      <c r="GM160" s="859">
        <f t="shared" si="157"/>
        <v>-2.4066928829761025E-2</v>
      </c>
      <c r="GN160" s="859">
        <f t="shared" si="157"/>
        <v>-2.4066928829761025E-2</v>
      </c>
      <c r="GO160" s="859">
        <f t="shared" si="157"/>
        <v>-2.4066928829761025E-2</v>
      </c>
      <c r="GP160" s="859">
        <f t="shared" si="157"/>
        <v>-9.7444621396896025E-3</v>
      </c>
      <c r="GQ160" s="859">
        <f t="shared" si="157"/>
        <v>-9.7444621396896025E-3</v>
      </c>
      <c r="GR160" s="859">
        <f t="shared" si="157"/>
        <v>-9.7444621396896025E-3</v>
      </c>
      <c r="GS160" s="859">
        <f t="shared" si="157"/>
        <v>-9.7444621396896025E-3</v>
      </c>
      <c r="GT160" s="859">
        <f t="shared" si="157"/>
        <v>-9.7444621396896025E-3</v>
      </c>
      <c r="GU160" s="859">
        <f t="shared" si="157"/>
        <v>-9.7444621396896025E-3</v>
      </c>
      <c r="GV160" s="859">
        <f t="shared" si="158"/>
        <v>-9.7444621396896025E-3</v>
      </c>
      <c r="GW160" s="859">
        <f t="shared" si="158"/>
        <v>9.9127844806769616E-2</v>
      </c>
      <c r="GX160" s="859">
        <f t="shared" si="158"/>
        <v>9.9127844806769616E-2</v>
      </c>
      <c r="GY160" s="859">
        <f t="shared" si="158"/>
        <v>9.9127844806769616E-2</v>
      </c>
      <c r="GZ160" s="859">
        <f t="shared" si="158"/>
        <v>9.9127844806769616E-2</v>
      </c>
      <c r="HA160" s="859">
        <f t="shared" si="158"/>
        <v>9.9127844806769616E-2</v>
      </c>
      <c r="HB160" s="859">
        <f t="shared" si="158"/>
        <v>6.6602187051616468E-2</v>
      </c>
      <c r="HC160" s="859">
        <f t="shared" si="158"/>
        <v>6.6602187051616468E-2</v>
      </c>
      <c r="HD160" s="859">
        <f t="shared" si="158"/>
        <v>6.6602187051616468E-2</v>
      </c>
      <c r="HE160" s="859">
        <f t="shared" si="158"/>
        <v>6.6602187051616468E-2</v>
      </c>
      <c r="HF160" s="859">
        <f t="shared" si="158"/>
        <v>3.7744554689969512E-2</v>
      </c>
      <c r="HG160" s="859">
        <f t="shared" si="158"/>
        <v>3.3030856563260436E-2</v>
      </c>
      <c r="HH160" s="859">
        <f t="shared" si="158"/>
        <v>3.3030856563260436E-2</v>
      </c>
      <c r="HI160" s="859">
        <f t="shared" si="158"/>
        <v>3.3030856563260436E-2</v>
      </c>
      <c r="HJ160" s="859">
        <f t="shared" si="158"/>
        <v>3.3030856563260436E-2</v>
      </c>
      <c r="HK160" s="859">
        <f t="shared" si="158"/>
        <v>3.3030856563260436E-2</v>
      </c>
      <c r="HL160" s="859">
        <f t="shared" si="158"/>
        <v>3.3030856563260436E-2</v>
      </c>
      <c r="HM160" s="859">
        <f t="shared" si="158"/>
        <v>3.3030856563260436E-2</v>
      </c>
      <c r="HN160" s="859">
        <f t="shared" si="158"/>
        <v>-8.4908893473389924E-3</v>
      </c>
      <c r="HO160" s="859">
        <f t="shared" si="158"/>
        <v>-8.4908893473389924E-3</v>
      </c>
      <c r="HP160" s="859">
        <f t="shared" si="158"/>
        <v>-8.4908893473389924E-3</v>
      </c>
      <c r="HQ160" s="859">
        <f t="shared" si="158"/>
        <v>-8.4908893473389924E-3</v>
      </c>
      <c r="HR160" s="859">
        <f t="shared" si="158"/>
        <v>-8.4908893473389924E-3</v>
      </c>
      <c r="HS160" s="859">
        <f t="shared" si="158"/>
        <v>-8.4908893473389924E-3</v>
      </c>
      <c r="HT160" s="859">
        <f t="shared" si="158"/>
        <v>-8.4908893473389924E-3</v>
      </c>
      <c r="HU160" s="859">
        <f t="shared" si="158"/>
        <v>-1.0759265275191234</v>
      </c>
      <c r="HV160" s="859">
        <f t="shared" si="158"/>
        <v>-1.0759265275191234</v>
      </c>
      <c r="HW160" s="859">
        <f t="shared" si="158"/>
        <v>-1.0759265275191234</v>
      </c>
      <c r="HX160" s="859">
        <f t="shared" si="158"/>
        <v>-1.0759265275191234</v>
      </c>
      <c r="HY160" s="859">
        <f t="shared" si="158"/>
        <v>-1.3033642278091842</v>
      </c>
      <c r="HZ160" s="859">
        <f t="shared" si="158"/>
        <v>-1.3033642278091842</v>
      </c>
      <c r="IA160" s="859">
        <f t="shared" si="158"/>
        <v>-1.3688191009195281</v>
      </c>
      <c r="IB160" s="859">
        <f t="shared" si="158"/>
        <v>-1.3688191009195281</v>
      </c>
      <c r="IC160" s="859">
        <f t="shared" si="158"/>
        <v>-1.3688191009195281</v>
      </c>
      <c r="ID160" s="859">
        <f t="shared" si="158"/>
        <v>-0.69708545571198499</v>
      </c>
      <c r="IE160" s="859">
        <f t="shared" si="158"/>
        <v>-0.69708545571198499</v>
      </c>
      <c r="IF160" s="859">
        <f t="shared" si="158"/>
        <v>-0.69708545571198499</v>
      </c>
      <c r="IG160" s="859">
        <f t="shared" si="158"/>
        <v>-0.69708545571198499</v>
      </c>
      <c r="IH160" s="859">
        <f t="shared" si="158"/>
        <v>-0.27767608301553004</v>
      </c>
      <c r="II160" s="859">
        <f t="shared" si="158"/>
        <v>-0.27767608301553004</v>
      </c>
      <c r="IJ160" s="859">
        <f t="shared" si="158"/>
        <v>-0.27767608301553004</v>
      </c>
      <c r="IK160" s="859">
        <f t="shared" si="158"/>
        <v>-0.27767608301553004</v>
      </c>
      <c r="IL160" s="859">
        <f t="shared" si="158"/>
        <v>-0.27767608301553004</v>
      </c>
      <c r="IM160" s="859">
        <f t="shared" si="158"/>
        <v>-0.27767608301553004</v>
      </c>
      <c r="IN160" s="859">
        <f t="shared" si="158"/>
        <v>-0.27767608301553004</v>
      </c>
      <c r="IO160" s="859">
        <f t="shared" si="158"/>
        <v>-0.27767608301553004</v>
      </c>
      <c r="IP160" s="859">
        <f t="shared" si="158"/>
        <v>-2.1760152312689129E-2</v>
      </c>
      <c r="IQ160" s="859">
        <f t="shared" si="158"/>
        <v>-2.1760152312689129E-2</v>
      </c>
      <c r="IR160" s="859">
        <f t="shared" si="158"/>
        <v>-2.1760152312689129E-2</v>
      </c>
      <c r="IS160" s="859">
        <f t="shared" si="158"/>
        <v>-2.1760152312689129E-2</v>
      </c>
      <c r="IT160" s="859">
        <f t="shared" si="158"/>
        <v>-2.1760152312689129E-2</v>
      </c>
      <c r="IU160" s="859">
        <f t="shared" si="158"/>
        <v>-2.1760152312689129E-2</v>
      </c>
      <c r="IV160" s="859">
        <f t="shared" si="158"/>
        <v>-2.1760152312689129E-2</v>
      </c>
      <c r="IW160" s="859">
        <f t="shared" si="158"/>
        <v>-2.9031094178000316E-2</v>
      </c>
      <c r="IX160" s="859">
        <f t="shared" si="158"/>
        <v>-2.9031094178000316E-2</v>
      </c>
      <c r="IY160" s="859">
        <f t="shared" si="158"/>
        <v>-2.9031094178000316E-2</v>
      </c>
      <c r="IZ160" s="859">
        <f t="shared" si="158"/>
        <v>-2.9031094178000316E-2</v>
      </c>
      <c r="JA160" s="859">
        <f t="shared" si="158"/>
        <v>-2.9031094178000316E-2</v>
      </c>
      <c r="JB160" s="859">
        <f t="shared" si="158"/>
        <v>6.6288423215560499E-2</v>
      </c>
      <c r="JC160" s="859">
        <f t="shared" si="158"/>
        <v>6.6288423215560499E-2</v>
      </c>
      <c r="JD160" s="859">
        <f t="shared" si="158"/>
        <v>6.6288423215560499E-2</v>
      </c>
      <c r="JE160" s="859">
        <f t="shared" si="158"/>
        <v>6.6288423215560499E-2</v>
      </c>
      <c r="JF160" s="859">
        <f t="shared" si="158"/>
        <v>0.2284076905460779</v>
      </c>
      <c r="JG160" s="859">
        <f t="shared" si="158"/>
        <v>0.2284076905460779</v>
      </c>
      <c r="JH160" s="859">
        <f t="shared" si="159"/>
        <v>0.2284076905460779</v>
      </c>
      <c r="JI160" s="859">
        <f t="shared" si="159"/>
        <v>0.2284076905460779</v>
      </c>
      <c r="JJ160" s="859">
        <f t="shared" si="159"/>
        <v>0.2284076905460779</v>
      </c>
      <c r="JK160" s="859">
        <f t="shared" si="159"/>
        <v>0.2284076905460779</v>
      </c>
      <c r="JL160" s="859">
        <f t="shared" si="159"/>
        <v>0.2284076905460779</v>
      </c>
      <c r="JM160" s="859">
        <f t="shared" si="159"/>
        <v>0.2284076905460779</v>
      </c>
      <c r="JN160" s="859">
        <f t="shared" si="159"/>
        <v>0.29486719927225469</v>
      </c>
      <c r="JO160" s="859">
        <f t="shared" si="159"/>
        <v>0.29486719927225469</v>
      </c>
      <c r="JP160" s="859">
        <f t="shared" si="159"/>
        <v>0.29486719927225469</v>
      </c>
      <c r="JQ160" s="859">
        <f t="shared" si="159"/>
        <v>0.29486719927225469</v>
      </c>
      <c r="JR160" s="859">
        <f t="shared" si="159"/>
        <v>0.29486719927225469</v>
      </c>
      <c r="JS160" s="859">
        <f t="shared" si="159"/>
        <v>0.29486719927225469</v>
      </c>
      <c r="JT160" s="859">
        <f t="shared" si="159"/>
        <v>0.29486719927225469</v>
      </c>
      <c r="JU160" s="859">
        <f t="shared" si="159"/>
        <v>-0.7172843516794174</v>
      </c>
      <c r="JV160" s="859">
        <f t="shared" si="159"/>
        <v>-0.7172843516794174</v>
      </c>
      <c r="JW160" s="859">
        <f t="shared" si="159"/>
        <v>-0.7172843516794174</v>
      </c>
      <c r="JX160" s="859">
        <f t="shared" si="159"/>
        <v>-0.7172843516794174</v>
      </c>
      <c r="JY160" s="859">
        <f t="shared" si="159"/>
        <v>-1.3379668179280113</v>
      </c>
      <c r="JZ160" s="859">
        <f t="shared" si="159"/>
        <v>-1.3379668179280113</v>
      </c>
      <c r="KA160" s="859">
        <f t="shared" si="159"/>
        <v>-1.3885143397816799</v>
      </c>
      <c r="KB160" s="859">
        <f t="shared" si="159"/>
        <v>-1.3885143397816799</v>
      </c>
      <c r="KC160" s="859">
        <f t="shared" si="159"/>
        <v>-1.3885143397816799</v>
      </c>
      <c r="KD160" s="859">
        <f t="shared" si="159"/>
        <v>-0.55169311371333052</v>
      </c>
      <c r="KE160" s="859">
        <f t="shared" si="159"/>
        <v>-0.55169311371333052</v>
      </c>
      <c r="KF160" s="859">
        <f t="shared" si="159"/>
        <v>-0.55169311371333052</v>
      </c>
      <c r="KG160" s="859">
        <f t="shared" si="159"/>
        <v>-0.55169311371333052</v>
      </c>
      <c r="KH160" s="859">
        <f t="shared" si="159"/>
        <v>0.45380200041067376</v>
      </c>
      <c r="KI160" s="859">
        <f t="shared" si="159"/>
        <v>0.45380200041067376</v>
      </c>
      <c r="KJ160" s="859">
        <f t="shared" si="159"/>
        <v>0.45380200041067376</v>
      </c>
      <c r="KK160" s="859">
        <f t="shared" si="159"/>
        <v>0.45380200041067376</v>
      </c>
      <c r="KL160" s="859">
        <f t="shared" si="159"/>
        <v>0.45380200041067376</v>
      </c>
      <c r="KM160" s="859">
        <f t="shared" si="159"/>
        <v>0.45380200041067376</v>
      </c>
      <c r="KN160" s="859">
        <f t="shared" si="159"/>
        <v>0.45380200041067376</v>
      </c>
      <c r="KO160" s="859">
        <f t="shared" si="159"/>
        <v>0.45380200041067376</v>
      </c>
      <c r="KP160" s="859">
        <f t="shared" si="159"/>
        <v>-8.7339638015198062E-3</v>
      </c>
      <c r="KQ160" s="859">
        <f t="shared" si="159"/>
        <v>-8.7339638015198062E-3</v>
      </c>
      <c r="KR160" s="859">
        <f t="shared" si="159"/>
        <v>-8.7339638015198062E-3</v>
      </c>
      <c r="KS160" s="859">
        <f t="shared" si="159"/>
        <v>-8.7339638015198062E-3</v>
      </c>
      <c r="KT160" s="859">
        <f t="shared" si="159"/>
        <v>-8.7339638015198062E-3</v>
      </c>
      <c r="KU160" s="859">
        <f t="shared" si="159"/>
        <v>-8.7339638015198062E-3</v>
      </c>
      <c r="KV160" s="859">
        <f t="shared" si="159"/>
        <v>-8.7339638015198062E-3</v>
      </c>
      <c r="KW160" s="859">
        <f t="shared" si="159"/>
        <v>-0.13298021027078022</v>
      </c>
      <c r="KX160" s="859">
        <f t="shared" si="159"/>
        <v>-0.13298021027078022</v>
      </c>
      <c r="KY160" s="859">
        <f t="shared" si="159"/>
        <v>-0.13298021027078022</v>
      </c>
      <c r="KZ160" s="859">
        <f t="shared" si="159"/>
        <v>-0.13298021027078022</v>
      </c>
      <c r="LA160" s="859">
        <f t="shared" si="159"/>
        <v>-0.13298021027078022</v>
      </c>
      <c r="LB160" s="859">
        <f t="shared" si="159"/>
        <v>-5.5501822543009283E-3</v>
      </c>
      <c r="LC160" s="859">
        <f t="shared" si="159"/>
        <v>-5.5501822543009283E-3</v>
      </c>
      <c r="LD160" s="859">
        <f t="shared" si="159"/>
        <v>-5.5501822543009283E-3</v>
      </c>
      <c r="LE160" s="859">
        <f t="shared" si="159"/>
        <v>-5.5501822543009283E-3</v>
      </c>
      <c r="LF160" s="859">
        <f t="shared" si="159"/>
        <v>0.21525678295627149</v>
      </c>
      <c r="LG160" s="859">
        <f t="shared" si="159"/>
        <v>0.21290476785340307</v>
      </c>
      <c r="LH160" s="859">
        <f t="shared" si="159"/>
        <v>0.21290476785340307</v>
      </c>
      <c r="LI160" s="859">
        <f t="shared" si="159"/>
        <v>0.21290476785340307</v>
      </c>
      <c r="LJ160" s="859">
        <f t="shared" si="159"/>
        <v>0.21290476785340307</v>
      </c>
      <c r="LK160" s="859">
        <f t="shared" si="159"/>
        <v>0.21290476785340307</v>
      </c>
      <c r="LL160" s="859">
        <f t="shared" si="159"/>
        <v>0.21290476785340307</v>
      </c>
      <c r="LM160" s="859">
        <f t="shared" si="159"/>
        <v>0.21290476785340307</v>
      </c>
      <c r="LN160" s="859">
        <f t="shared" si="159"/>
        <v>0.27170845911485042</v>
      </c>
      <c r="LO160" s="859">
        <f t="shared" si="159"/>
        <v>0.27170845911485042</v>
      </c>
      <c r="LP160" s="859">
        <f t="shared" si="159"/>
        <v>0.27170845911485042</v>
      </c>
      <c r="LQ160" s="859">
        <f t="shared" si="159"/>
        <v>0.27170845911485042</v>
      </c>
      <c r="LR160" s="859">
        <f t="shared" si="159"/>
        <v>0.27170845911485042</v>
      </c>
      <c r="LS160" s="859">
        <f t="shared" si="159"/>
        <v>0.27170845911485042</v>
      </c>
      <c r="LT160" s="859">
        <f t="shared" si="160"/>
        <v>0.27170845911485042</v>
      </c>
      <c r="LU160" s="859">
        <f t="shared" si="160"/>
        <v>-0.74717119966606393</v>
      </c>
      <c r="LV160" s="859">
        <f t="shared" si="160"/>
        <v>-0.74717119966606393</v>
      </c>
      <c r="LW160" s="859">
        <f t="shared" si="160"/>
        <v>-0.74717119966606393</v>
      </c>
      <c r="LX160" s="859">
        <f t="shared" si="160"/>
        <v>-0.74717119966606393</v>
      </c>
      <c r="LY160" s="859">
        <f t="shared" si="160"/>
        <v>-1.1995564574527</v>
      </c>
      <c r="LZ160" s="859">
        <f t="shared" si="160"/>
        <v>-1.1995564574527</v>
      </c>
      <c r="MA160" s="859">
        <f t="shared" si="160"/>
        <v>-1.3786667203506076</v>
      </c>
      <c r="MB160" s="859">
        <f t="shared" si="160"/>
        <v>-1.3786667203506076</v>
      </c>
      <c r="MC160" s="859">
        <f t="shared" si="160"/>
        <v>-1.3786667203506076</v>
      </c>
      <c r="MD160" s="859">
        <f t="shared" si="160"/>
        <v>-0.94226723668654522</v>
      </c>
      <c r="ME160" s="859">
        <f t="shared" si="160"/>
        <v>-0.94226723668654522</v>
      </c>
      <c r="MF160" s="859">
        <f t="shared" si="160"/>
        <v>-0.94226723668654522</v>
      </c>
      <c r="MG160" s="859">
        <f t="shared" si="160"/>
        <v>-0.94226723668654522</v>
      </c>
      <c r="MH160" s="859">
        <f t="shared" si="160"/>
        <v>-5.9120054819354451E-2</v>
      </c>
      <c r="MI160" s="859">
        <f t="shared" si="160"/>
        <v>-5.9120054819354451E-2</v>
      </c>
      <c r="MJ160" s="859">
        <f t="shared" si="160"/>
        <v>-5.9120054819354451E-2</v>
      </c>
      <c r="MK160" s="859">
        <f t="shared" si="160"/>
        <v>-5.9120054819354451E-2</v>
      </c>
      <c r="ML160" s="859">
        <f t="shared" si="160"/>
        <v>-5.9120054819354451E-2</v>
      </c>
      <c r="MM160" s="859">
        <f t="shared" si="160"/>
        <v>-5.9120054819354451E-2</v>
      </c>
      <c r="MN160" s="859">
        <f t="shared" si="160"/>
        <v>-5.9120054819354451E-2</v>
      </c>
      <c r="MO160" s="859">
        <f t="shared" si="160"/>
        <v>-5.9120054819354451E-2</v>
      </c>
      <c r="MP160" s="859">
        <f t="shared" si="160"/>
        <v>-8.9440972780000294E-2</v>
      </c>
      <c r="MQ160" s="859">
        <f t="shared" si="160"/>
        <v>-8.9440972780000294E-2</v>
      </c>
      <c r="MR160" s="859">
        <f t="shared" si="160"/>
        <v>-8.9440972780000294E-2</v>
      </c>
      <c r="MS160" s="859">
        <f t="shared" si="160"/>
        <v>-8.9440972780000294E-2</v>
      </c>
      <c r="MT160" s="859">
        <f t="shared" si="160"/>
        <v>-8.9440972780000294E-2</v>
      </c>
      <c r="MU160" s="859">
        <f t="shared" si="160"/>
        <v>-8.9440972780000294E-2</v>
      </c>
      <c r="MV160" s="859">
        <f t="shared" si="160"/>
        <v>-8.9440972780000294E-2</v>
      </c>
      <c r="MW160" s="859">
        <f t="shared" si="160"/>
        <v>-0.11725344435877005</v>
      </c>
      <c r="MX160" s="859">
        <f t="shared" si="160"/>
        <v>-0.11725344435877005</v>
      </c>
      <c r="MY160" s="859">
        <f t="shared" si="160"/>
        <v>-0.11725344435877005</v>
      </c>
      <c r="MZ160" s="859">
        <f t="shared" si="160"/>
        <v>-0.11725344435877005</v>
      </c>
      <c r="NA160" s="859">
        <f t="shared" si="160"/>
        <v>-0.11725344435877005</v>
      </c>
      <c r="NB160" s="859">
        <f t="shared" si="160"/>
        <v>-5.5501822543009283E-3</v>
      </c>
      <c r="NC160" s="859">
        <f t="shared" si="160"/>
        <v>-5.5501822543009283E-3</v>
      </c>
      <c r="ND160" s="859">
        <f t="shared" si="160"/>
        <v>-5.5501822543009283E-3</v>
      </c>
      <c r="NE160" s="859">
        <f t="shared" si="160"/>
        <v>-5.5501822543009283E-3</v>
      </c>
      <c r="NF160" s="859">
        <f t="shared" si="160"/>
        <v>0.21525678295627149</v>
      </c>
      <c r="NG160" s="859">
        <f t="shared" si="160"/>
        <v>0.21290476785340307</v>
      </c>
      <c r="NH160" s="859">
        <f t="shared" si="160"/>
        <v>0.21290476785340307</v>
      </c>
      <c r="NI160" s="859">
        <f t="shared" si="160"/>
        <v>0.21290476785340307</v>
      </c>
      <c r="NJ160" s="859">
        <f t="shared" si="160"/>
        <v>0.21290476785340307</v>
      </c>
      <c r="NK160" s="859">
        <f t="shared" si="160"/>
        <v>0.21290476785340307</v>
      </c>
      <c r="NL160" s="859">
        <f t="shared" si="160"/>
        <v>0.21290476785340307</v>
      </c>
      <c r="NM160" s="859">
        <f t="shared" si="160"/>
        <v>0.21290476785340307</v>
      </c>
      <c r="NN160" s="859">
        <f t="shared" si="160"/>
        <v>0.27170845911485042</v>
      </c>
      <c r="NO160" s="859">
        <f t="shared" si="160"/>
        <v>0.27170845911485042</v>
      </c>
      <c r="NP160" s="859">
        <f t="shared" si="160"/>
        <v>0.27170845911485042</v>
      </c>
      <c r="NQ160" s="859">
        <f t="shared" si="160"/>
        <v>0.27170845911485042</v>
      </c>
      <c r="NR160" s="859">
        <f t="shared" si="160"/>
        <v>0.27170845911485042</v>
      </c>
      <c r="NS160" s="859">
        <f t="shared" si="160"/>
        <v>0.27170845911485042</v>
      </c>
      <c r="NT160" s="859">
        <f t="shared" si="160"/>
        <v>0.27170845911485042</v>
      </c>
      <c r="NU160" s="859">
        <f t="shared" si="160"/>
        <v>-0.74717119966606393</v>
      </c>
      <c r="NV160" s="859">
        <f t="shared" si="160"/>
        <v>-0.74717119966606393</v>
      </c>
      <c r="NW160" s="859">
        <f t="shared" si="160"/>
        <v>-0.74717119966606393</v>
      </c>
      <c r="NX160" s="859">
        <f t="shared" si="160"/>
        <v>-0.74717119966606393</v>
      </c>
      <c r="NY160" s="859">
        <f t="shared" si="160"/>
        <v>-1.1995564574527</v>
      </c>
      <c r="NZ160" s="859">
        <f t="shared" si="160"/>
        <v>-1.1995564574527</v>
      </c>
      <c r="OA160" s="859">
        <f t="shared" si="160"/>
        <v>-1.3786667203506076</v>
      </c>
      <c r="OB160" s="859">
        <f t="shared" si="160"/>
        <v>-1.3786667203506076</v>
      </c>
      <c r="OC160" s="859">
        <f t="shared" si="160"/>
        <v>-1.3786667203506076</v>
      </c>
      <c r="OD160" s="859">
        <f t="shared" si="160"/>
        <v>-0.94226723668654522</v>
      </c>
      <c r="OE160" s="859">
        <f t="shared" si="160"/>
        <v>-0.94226723668654522</v>
      </c>
      <c r="OF160" s="859">
        <f t="shared" si="161"/>
        <v>-0.94226723668654522</v>
      </c>
      <c r="OG160" s="859">
        <f t="shared" si="161"/>
        <v>-0.94226723668654522</v>
      </c>
      <c r="OH160" s="859">
        <f t="shared" si="161"/>
        <v>-5.9120054819354451E-2</v>
      </c>
      <c r="OI160" s="859">
        <f t="shared" si="161"/>
        <v>-5.9120054819354451E-2</v>
      </c>
      <c r="OJ160" s="859">
        <f t="shared" si="161"/>
        <v>-5.9120054819354451E-2</v>
      </c>
      <c r="OK160" s="859">
        <f t="shared" si="161"/>
        <v>-5.9120054819354451E-2</v>
      </c>
      <c r="OL160" s="859">
        <f t="shared" si="161"/>
        <v>-5.9120054819354451E-2</v>
      </c>
      <c r="OM160" s="859">
        <f t="shared" si="161"/>
        <v>-5.9120054819354451E-2</v>
      </c>
      <c r="ON160" s="859">
        <f t="shared" si="161"/>
        <v>-5.9120054819354451E-2</v>
      </c>
      <c r="OO160" s="859">
        <f t="shared" si="161"/>
        <v>-5.9120054819354451E-2</v>
      </c>
      <c r="OP160" s="859">
        <f t="shared" si="161"/>
        <v>-8.9440972780000294E-2</v>
      </c>
      <c r="OQ160" s="859">
        <f t="shared" si="161"/>
        <v>-8.9440972780000294E-2</v>
      </c>
      <c r="OR160" s="859">
        <f t="shared" si="161"/>
        <v>-8.9440972780000294E-2</v>
      </c>
      <c r="OS160" s="859">
        <f t="shared" si="161"/>
        <v>-8.9440972780000294E-2</v>
      </c>
      <c r="OT160" s="859">
        <f t="shared" si="161"/>
        <v>-8.9440972780000294E-2</v>
      </c>
      <c r="OU160" s="859">
        <f t="shared" si="161"/>
        <v>-8.9440972780000294E-2</v>
      </c>
      <c r="OV160" s="859">
        <f t="shared" si="161"/>
        <v>-8.9440972780000294E-2</v>
      </c>
      <c r="OW160" s="859">
        <f t="shared" si="161"/>
        <v>-0.11725344435877005</v>
      </c>
      <c r="OX160" s="859">
        <f t="shared" si="161"/>
        <v>-0.11725344435877005</v>
      </c>
      <c r="OY160" s="859">
        <f t="shared" si="161"/>
        <v>-0.11725344435877005</v>
      </c>
      <c r="OZ160" s="859">
        <f t="shared" si="161"/>
        <v>-0.11725344435877005</v>
      </c>
      <c r="PA160" s="859">
        <f t="shared" si="161"/>
        <v>-0.11725344435877005</v>
      </c>
      <c r="PB160" s="859">
        <f t="shared" si="161"/>
        <v>-5.5501822543009283E-3</v>
      </c>
      <c r="PC160" s="859">
        <f t="shared" si="161"/>
        <v>-5.5501822543009283E-3</v>
      </c>
      <c r="PD160" s="859">
        <f t="shared" si="161"/>
        <v>-5.5501822543009283E-3</v>
      </c>
      <c r="PE160" s="859">
        <f t="shared" si="161"/>
        <v>-5.5501822543009283E-3</v>
      </c>
      <c r="PF160" s="859">
        <f t="shared" si="161"/>
        <v>0.21525678295627149</v>
      </c>
      <c r="PG160" s="859">
        <f t="shared" si="161"/>
        <v>0.21290476785340307</v>
      </c>
      <c r="PH160" s="859">
        <f t="shared" si="161"/>
        <v>0.21290476785340307</v>
      </c>
      <c r="PI160" s="859">
        <f t="shared" si="161"/>
        <v>0.21290476785340307</v>
      </c>
      <c r="PJ160" s="859">
        <f t="shared" si="161"/>
        <v>0.21290476785340307</v>
      </c>
      <c r="PK160" s="859">
        <f t="shared" si="161"/>
        <v>0.21290476785340307</v>
      </c>
      <c r="PL160" s="859">
        <f t="shared" si="161"/>
        <v>0.21290476785340307</v>
      </c>
      <c r="PM160" s="859">
        <f t="shared" si="161"/>
        <v>0.21290476785340307</v>
      </c>
      <c r="PN160" s="859">
        <f t="shared" si="161"/>
        <v>0.27170845911485042</v>
      </c>
      <c r="PO160" s="859">
        <f t="shared" si="161"/>
        <v>0.27170845911485042</v>
      </c>
      <c r="PP160" s="859">
        <f t="shared" si="161"/>
        <v>0.27170845911485042</v>
      </c>
      <c r="PQ160" s="859">
        <f t="shared" si="161"/>
        <v>0.27170845911485042</v>
      </c>
      <c r="PR160" s="859">
        <f t="shared" si="161"/>
        <v>0.27170845911485042</v>
      </c>
      <c r="PS160" s="859">
        <f t="shared" si="161"/>
        <v>0.27170845911485042</v>
      </c>
      <c r="PT160" s="859">
        <f t="shared" si="161"/>
        <v>0.27170845911485042</v>
      </c>
      <c r="PU160" s="859">
        <f t="shared" si="161"/>
        <v>-0.74717119966606393</v>
      </c>
      <c r="PV160" s="859">
        <f t="shared" si="161"/>
        <v>-0.74717119966606393</v>
      </c>
      <c r="PW160" s="859">
        <f t="shared" si="161"/>
        <v>-0.74717119966606393</v>
      </c>
      <c r="PX160" s="859">
        <f t="shared" si="161"/>
        <v>-0.74717119966606393</v>
      </c>
      <c r="PY160" s="859">
        <f t="shared" si="161"/>
        <v>-1.1995564574527</v>
      </c>
      <c r="PZ160" s="859">
        <f t="shared" si="161"/>
        <v>-1.1995564574527</v>
      </c>
      <c r="QA160" s="859">
        <f t="shared" si="161"/>
        <v>-1.3786667203506076</v>
      </c>
      <c r="QB160" s="859">
        <f t="shared" si="161"/>
        <v>-1.3786667203506076</v>
      </c>
      <c r="QC160" s="859">
        <f t="shared" si="161"/>
        <v>-1.3786667203506076</v>
      </c>
      <c r="QD160" s="859">
        <f t="shared" si="161"/>
        <v>-0.94226723668654522</v>
      </c>
      <c r="QE160" s="859">
        <f t="shared" si="161"/>
        <v>-0.94226723668654522</v>
      </c>
      <c r="QF160" s="859">
        <f t="shared" si="161"/>
        <v>-0.94226723668654522</v>
      </c>
      <c r="QG160" s="859">
        <f t="shared" si="161"/>
        <v>-0.94226723668654522</v>
      </c>
      <c r="QH160" s="859">
        <f t="shared" si="161"/>
        <v>-5.9120054819354451E-2</v>
      </c>
      <c r="QI160" s="859">
        <f t="shared" si="161"/>
        <v>-5.9120054819354451E-2</v>
      </c>
      <c r="QJ160" s="859">
        <f t="shared" si="161"/>
        <v>-5.9120054819354451E-2</v>
      </c>
      <c r="QK160" s="859">
        <f t="shared" si="161"/>
        <v>-5.9120054819354451E-2</v>
      </c>
      <c r="QL160" s="859">
        <f t="shared" si="161"/>
        <v>-5.9120054819354451E-2</v>
      </c>
      <c r="QM160" s="859">
        <f t="shared" si="161"/>
        <v>-5.9120054819354451E-2</v>
      </c>
      <c r="QN160" s="859">
        <f t="shared" si="161"/>
        <v>-5.9120054819354451E-2</v>
      </c>
      <c r="QO160" s="859">
        <f t="shared" si="161"/>
        <v>-5.9120054819354451E-2</v>
      </c>
      <c r="QP160" s="859">
        <f t="shared" si="161"/>
        <v>-8.9440972780000294E-2</v>
      </c>
      <c r="QQ160" s="859">
        <f t="shared" si="161"/>
        <v>-8.9440972780000294E-2</v>
      </c>
      <c r="QR160" s="859">
        <f t="shared" si="162"/>
        <v>-8.9440972780000294E-2</v>
      </c>
      <c r="QS160" s="859">
        <f t="shared" si="162"/>
        <v>-8.9440972780000294E-2</v>
      </c>
      <c r="QT160" s="859">
        <f t="shared" si="162"/>
        <v>-8.9440972780000294E-2</v>
      </c>
      <c r="QU160" s="859">
        <f t="shared" si="162"/>
        <v>-8.9440972780000294E-2</v>
      </c>
      <c r="QV160" s="859">
        <f t="shared" si="162"/>
        <v>-8.9440972780000294E-2</v>
      </c>
      <c r="QW160" s="859">
        <f t="shared" si="162"/>
        <v>-0.11725344435877005</v>
      </c>
      <c r="QX160" s="859">
        <f t="shared" si="162"/>
        <v>-0.11725344435877005</v>
      </c>
      <c r="QY160" s="859">
        <f t="shared" si="162"/>
        <v>-0.11725344435877005</v>
      </c>
      <c r="QZ160" s="859">
        <f t="shared" si="162"/>
        <v>-0.11725344435877005</v>
      </c>
      <c r="RA160" s="859">
        <f t="shared" si="162"/>
        <v>-0.11725344435877005</v>
      </c>
      <c r="RB160" s="859">
        <f t="shared" si="162"/>
        <v>-5.5501822543009283E-3</v>
      </c>
      <c r="RC160" s="859">
        <f t="shared" si="162"/>
        <v>-5.5501822543009283E-3</v>
      </c>
      <c r="RD160" s="859">
        <f t="shared" si="162"/>
        <v>-5.5501822543009283E-3</v>
      </c>
      <c r="RE160" s="859">
        <f t="shared" si="162"/>
        <v>-5.5501822543009283E-3</v>
      </c>
      <c r="RF160" s="859">
        <f t="shared" si="162"/>
        <v>0.21525678295627149</v>
      </c>
      <c r="RG160" s="859">
        <f t="shared" si="162"/>
        <v>0.21290476785340307</v>
      </c>
      <c r="RH160" s="859">
        <f t="shared" si="162"/>
        <v>0.21290476785340307</v>
      </c>
      <c r="RI160" s="859">
        <f t="shared" si="162"/>
        <v>0.21290476785340307</v>
      </c>
      <c r="RJ160" s="859">
        <f t="shared" si="162"/>
        <v>0.21290476785340307</v>
      </c>
      <c r="RK160" s="859">
        <f t="shared" si="162"/>
        <v>0.21290476785340307</v>
      </c>
      <c r="RL160" s="859">
        <f t="shared" si="162"/>
        <v>0.21290476785340307</v>
      </c>
      <c r="RM160" s="859">
        <f t="shared" si="162"/>
        <v>0.21290476785340307</v>
      </c>
      <c r="RN160" s="859">
        <f t="shared" si="162"/>
        <v>0.27170845911485042</v>
      </c>
      <c r="RO160" s="859">
        <f t="shared" si="162"/>
        <v>0.27170845911485042</v>
      </c>
      <c r="RP160" s="859">
        <f t="shared" si="162"/>
        <v>0.27170845911485042</v>
      </c>
      <c r="RQ160" s="859">
        <f t="shared" si="162"/>
        <v>0.27170845911485042</v>
      </c>
      <c r="RR160" s="859">
        <f t="shared" si="162"/>
        <v>0.27170845911485042</v>
      </c>
      <c r="RS160" s="859">
        <f t="shared" si="162"/>
        <v>0.27170845911485042</v>
      </c>
      <c r="RT160" s="859">
        <f t="shared" si="162"/>
        <v>0.27170845911485042</v>
      </c>
      <c r="RU160" s="859">
        <f t="shared" si="162"/>
        <v>-0.74717119966606393</v>
      </c>
      <c r="RV160" s="859">
        <f t="shared" si="162"/>
        <v>-0.74717119966606393</v>
      </c>
      <c r="RW160" s="859">
        <f t="shared" si="162"/>
        <v>-0.74717119966606393</v>
      </c>
      <c r="RX160" s="859">
        <f t="shared" si="162"/>
        <v>-0.74717119966606393</v>
      </c>
      <c r="RY160" s="859">
        <f t="shared" si="162"/>
        <v>-1.1995564574527</v>
      </c>
      <c r="RZ160" s="859">
        <f t="shared" si="162"/>
        <v>-1.1995564574527</v>
      </c>
      <c r="SA160" s="859">
        <f t="shared" si="162"/>
        <v>-1.3786667203506076</v>
      </c>
      <c r="SB160" s="859">
        <f t="shared" si="162"/>
        <v>-1.3786667203506076</v>
      </c>
      <c r="SC160" s="859">
        <f t="shared" si="162"/>
        <v>-1.3786667203506076</v>
      </c>
      <c r="SD160" s="859">
        <f t="shared" si="162"/>
        <v>-0.94226723668654522</v>
      </c>
      <c r="SE160" s="859">
        <f t="shared" si="162"/>
        <v>-0.94226723668654522</v>
      </c>
      <c r="SF160" s="859">
        <f t="shared" si="162"/>
        <v>-0.94226723668654522</v>
      </c>
      <c r="SG160" s="859">
        <f t="shared" si="162"/>
        <v>-0.94226723668654522</v>
      </c>
      <c r="SH160" s="859">
        <f t="shared" si="162"/>
        <v>-5.9120054819354451E-2</v>
      </c>
      <c r="SI160" s="859">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891</v>
      </c>
      <c r="J161" s="558"/>
      <c r="K161" s="859">
        <f t="shared" si="163"/>
        <v>0</v>
      </c>
      <c r="L161" s="859">
        <f t="shared" si="163"/>
        <v>0</v>
      </c>
      <c r="M161" s="859">
        <f t="shared" si="163"/>
        <v>0</v>
      </c>
      <c r="N161" s="859">
        <f t="shared" si="163"/>
        <v>0</v>
      </c>
      <c r="O161" s="859">
        <f t="shared" si="163"/>
        <v>0</v>
      </c>
      <c r="P161" s="859">
        <f t="shared" si="163"/>
        <v>0</v>
      </c>
      <c r="Q161" s="859">
        <f t="shared" si="163"/>
        <v>0</v>
      </c>
      <c r="R161" s="859">
        <f t="shared" si="163"/>
        <v>0</v>
      </c>
      <c r="S161" s="859">
        <f t="shared" si="163"/>
        <v>0</v>
      </c>
      <c r="T161" s="859">
        <f t="shared" si="163"/>
        <v>0</v>
      </c>
      <c r="U161" s="859">
        <f t="shared" si="163"/>
        <v>0</v>
      </c>
      <c r="V161" s="859">
        <f t="shared" si="163"/>
        <v>0</v>
      </c>
      <c r="W161" s="859">
        <f t="shared" si="163"/>
        <v>0</v>
      </c>
      <c r="X161" s="859">
        <f t="shared" si="163"/>
        <v>0</v>
      </c>
      <c r="Y161" s="859">
        <f t="shared" si="163"/>
        <v>0</v>
      </c>
      <c r="Z161" s="859">
        <f t="shared" si="163"/>
        <v>0</v>
      </c>
      <c r="AA161" s="859">
        <f t="shared" si="155"/>
        <v>0</v>
      </c>
      <c r="AB161" s="859">
        <f t="shared" si="155"/>
        <v>0</v>
      </c>
      <c r="AC161" s="859">
        <f t="shared" si="155"/>
        <v>0</v>
      </c>
      <c r="AD161" s="859">
        <f t="shared" si="155"/>
        <v>0</v>
      </c>
      <c r="AE161" s="859">
        <f t="shared" si="155"/>
        <v>0</v>
      </c>
      <c r="AF161" s="859">
        <f t="shared" si="155"/>
        <v>0</v>
      </c>
      <c r="AG161" s="859">
        <f t="shared" si="155"/>
        <v>0</v>
      </c>
      <c r="AH161" s="859">
        <f t="shared" si="155"/>
        <v>0</v>
      </c>
      <c r="AI161" s="859">
        <f t="shared" si="155"/>
        <v>0</v>
      </c>
      <c r="AJ161" s="859">
        <f t="shared" si="155"/>
        <v>0</v>
      </c>
      <c r="AK161" s="859">
        <f t="shared" si="155"/>
        <v>0</v>
      </c>
      <c r="AL161" s="859">
        <f t="shared" si="155"/>
        <v>0</v>
      </c>
      <c r="AM161" s="859">
        <f t="shared" si="155"/>
        <v>0</v>
      </c>
      <c r="AN161" s="859">
        <f t="shared" si="155"/>
        <v>0</v>
      </c>
      <c r="AO161" s="859">
        <f t="shared" si="155"/>
        <v>0</v>
      </c>
      <c r="AP161" s="859">
        <f t="shared" si="155"/>
        <v>-9.1376029800631642E-2</v>
      </c>
      <c r="AQ161" s="859">
        <f t="shared" si="155"/>
        <v>-9.1376029800631642E-2</v>
      </c>
      <c r="AR161" s="859">
        <f t="shared" si="155"/>
        <v>-9.1376029800631642E-2</v>
      </c>
      <c r="AS161" s="859">
        <f t="shared" si="155"/>
        <v>-9.1376029800631642E-2</v>
      </c>
      <c r="AT161" s="859">
        <f t="shared" si="155"/>
        <v>-9.1376029800631642E-2</v>
      </c>
      <c r="AU161" s="859">
        <f t="shared" si="155"/>
        <v>-9.1376029800631642E-2</v>
      </c>
      <c r="AV161" s="859">
        <f t="shared" si="155"/>
        <v>-9.1376029800631642E-2</v>
      </c>
      <c r="AW161" s="859">
        <f t="shared" si="155"/>
        <v>-0.10654326673810921</v>
      </c>
      <c r="AX161" s="859">
        <f t="shared" si="155"/>
        <v>-0.10654326673810921</v>
      </c>
      <c r="AY161" s="859">
        <f t="shared" si="155"/>
        <v>-0.10654326673810921</v>
      </c>
      <c r="AZ161" s="859">
        <f t="shared" si="155"/>
        <v>-0.10654326673810921</v>
      </c>
      <c r="BA161" s="859">
        <f t="shared" si="155"/>
        <v>-0.10654326673810921</v>
      </c>
      <c r="BB161" s="859">
        <f t="shared" si="155"/>
        <v>-0.10063123637849625</v>
      </c>
      <c r="BC161" s="859">
        <f t="shared" si="155"/>
        <v>-0.10063123637849625</v>
      </c>
      <c r="BD161" s="859">
        <f t="shared" si="155"/>
        <v>-0.10063123637849625</v>
      </c>
      <c r="BE161" s="859">
        <f t="shared" si="155"/>
        <v>-0.10063123637849625</v>
      </c>
      <c r="BF161" s="859">
        <f t="shared" si="155"/>
        <v>-7.3884078804304032E-2</v>
      </c>
      <c r="BG161" s="859">
        <f t="shared" si="155"/>
        <v>-7.3884078804304032E-2</v>
      </c>
      <c r="BH161" s="859">
        <f t="shared" si="155"/>
        <v>-7.3884078804304032E-2</v>
      </c>
      <c r="BI161" s="859">
        <f t="shared" si="155"/>
        <v>-7.3884078804304032E-2</v>
      </c>
      <c r="BJ161" s="859">
        <f t="shared" si="155"/>
        <v>-7.3884078804304032E-2</v>
      </c>
      <c r="BK161" s="859">
        <f t="shared" si="155"/>
        <v>-7.3884078804304032E-2</v>
      </c>
      <c r="BL161" s="859">
        <f t="shared" si="155"/>
        <v>-7.3884078804304032E-2</v>
      </c>
      <c r="BM161" s="859">
        <f t="shared" si="155"/>
        <v>-7.3884078804304032E-2</v>
      </c>
      <c r="BN161" s="859">
        <f t="shared" si="155"/>
        <v>1.323946747047966E-2</v>
      </c>
      <c r="BO161" s="859">
        <f t="shared" si="155"/>
        <v>1.323946747047966E-2</v>
      </c>
      <c r="BP161" s="859">
        <f t="shared" si="155"/>
        <v>1.323946747047966E-2</v>
      </c>
      <c r="BQ161" s="859">
        <f t="shared" si="155"/>
        <v>1.323946747047966E-2</v>
      </c>
      <c r="BR161" s="859">
        <f t="shared" si="155"/>
        <v>1.323946747047966E-2</v>
      </c>
      <c r="BS161" s="859">
        <f t="shared" si="155"/>
        <v>1.323946747047966E-2</v>
      </c>
      <c r="BT161" s="859">
        <f t="shared" si="155"/>
        <v>1.323946747047966E-2</v>
      </c>
      <c r="BU161" s="859">
        <f t="shared" si="155"/>
        <v>2.9886847986642984E-2</v>
      </c>
      <c r="BV161" s="859">
        <f t="shared" si="155"/>
        <v>2.9886847986642984E-2</v>
      </c>
      <c r="BW161" s="859">
        <f t="shared" si="155"/>
        <v>2.9886847986642984E-2</v>
      </c>
      <c r="BX161" s="859">
        <f t="shared" si="156"/>
        <v>2.9886847986642984E-2</v>
      </c>
      <c r="BY161" s="859">
        <f t="shared" si="156"/>
        <v>2.3068393412549071E-2</v>
      </c>
      <c r="BZ161" s="859">
        <f t="shared" si="156"/>
        <v>2.3068393412549071E-2</v>
      </c>
      <c r="CA161" s="859">
        <f t="shared" si="156"/>
        <v>-9.8476194310790355E-3</v>
      </c>
      <c r="CB161" s="859">
        <f t="shared" si="156"/>
        <v>-9.8476194310790355E-3</v>
      </c>
      <c r="CC161" s="859">
        <f t="shared" si="156"/>
        <v>-9.8476194310790355E-3</v>
      </c>
      <c r="CD161" s="859">
        <f t="shared" si="156"/>
        <v>0</v>
      </c>
      <c r="CE161" s="859">
        <f t="shared" si="156"/>
        <v>0</v>
      </c>
      <c r="CF161" s="859">
        <f t="shared" si="156"/>
        <v>0</v>
      </c>
      <c r="CG161" s="859">
        <f t="shared" si="156"/>
        <v>0</v>
      </c>
      <c r="CH161" s="859">
        <f t="shared" si="156"/>
        <v>0.14810003831740826</v>
      </c>
      <c r="CI161" s="859">
        <f t="shared" si="156"/>
        <v>0.19665341278732207</v>
      </c>
      <c r="CJ161" s="859">
        <f t="shared" si="156"/>
        <v>0.19665341278732207</v>
      </c>
      <c r="CK161" s="859">
        <f t="shared" si="156"/>
        <v>0.19665341278732207</v>
      </c>
      <c r="CL161" s="859">
        <f t="shared" si="156"/>
        <v>0.19665341278732207</v>
      </c>
      <c r="CM161" s="859">
        <f t="shared" si="156"/>
        <v>0.19665341278732207</v>
      </c>
      <c r="CN161" s="859">
        <f t="shared" si="156"/>
        <v>0.19665341278732207</v>
      </c>
      <c r="CO161" s="859">
        <f t="shared" si="156"/>
        <v>0.19665341278732207</v>
      </c>
      <c r="CP161" s="859">
        <f t="shared" si="156"/>
        <v>5.4952114960929777E-2</v>
      </c>
      <c r="CQ161" s="859">
        <f t="shared" si="156"/>
        <v>5.4952114960929777E-2</v>
      </c>
      <c r="CR161" s="859">
        <f t="shared" si="156"/>
        <v>5.4952114960929777E-2</v>
      </c>
      <c r="CS161" s="859">
        <f t="shared" si="156"/>
        <v>5.4952114960929777E-2</v>
      </c>
      <c r="CT161" s="859">
        <f t="shared" si="156"/>
        <v>5.4952114960929777E-2</v>
      </c>
      <c r="CU161" s="859">
        <f t="shared" si="156"/>
        <v>5.4952114960929777E-2</v>
      </c>
      <c r="CV161" s="859">
        <f t="shared" si="156"/>
        <v>5.4952114960929777E-2</v>
      </c>
      <c r="CW161" s="859">
        <f t="shared" si="156"/>
        <v>1.645145898683964E-2</v>
      </c>
      <c r="CX161" s="859">
        <f t="shared" si="156"/>
        <v>1.645145898683964E-2</v>
      </c>
      <c r="CY161" s="859">
        <f t="shared" si="156"/>
        <v>1.645145898683964E-2</v>
      </c>
      <c r="CZ161" s="859">
        <f t="shared" si="156"/>
        <v>1.645145898683964E-2</v>
      </c>
      <c r="DA161" s="859">
        <f t="shared" si="156"/>
        <v>1.645145898683964E-2</v>
      </c>
      <c r="DB161" s="859">
        <f t="shared" si="156"/>
        <v>0</v>
      </c>
      <c r="DC161" s="859">
        <f t="shared" si="156"/>
        <v>0</v>
      </c>
      <c r="DD161" s="859">
        <f t="shared" si="156"/>
        <v>0</v>
      </c>
      <c r="DE161" s="859">
        <f t="shared" si="156"/>
        <v>0</v>
      </c>
      <c r="DF161" s="859">
        <f t="shared" si="156"/>
        <v>0.12233447158675492</v>
      </c>
      <c r="DG161" s="859">
        <f t="shared" si="156"/>
        <v>0.12703398218785455</v>
      </c>
      <c r="DH161" s="859">
        <f t="shared" si="156"/>
        <v>0.12703398218785455</v>
      </c>
      <c r="DI161" s="859">
        <f t="shared" si="156"/>
        <v>0.12703398218785455</v>
      </c>
      <c r="DJ161" s="859">
        <f t="shared" si="156"/>
        <v>0.12703398218785455</v>
      </c>
      <c r="DK161" s="859">
        <f t="shared" si="156"/>
        <v>0.12703398218785455</v>
      </c>
      <c r="DL161" s="859">
        <f t="shared" si="156"/>
        <v>0.12703398218785455</v>
      </c>
      <c r="DM161" s="859">
        <f t="shared" si="156"/>
        <v>0.12703398218785455</v>
      </c>
      <c r="DN161" s="859">
        <f t="shared" si="156"/>
        <v>0.16132689759944441</v>
      </c>
      <c r="DO161" s="859">
        <f t="shared" si="156"/>
        <v>0.16132689759944441</v>
      </c>
      <c r="DP161" s="859">
        <f t="shared" si="156"/>
        <v>0.16132689759944441</v>
      </c>
      <c r="DQ161" s="859">
        <f t="shared" si="156"/>
        <v>0.16132689759944441</v>
      </c>
      <c r="DR161" s="859">
        <f t="shared" si="156"/>
        <v>0.16132689759944441</v>
      </c>
      <c r="DS161" s="859">
        <f t="shared" si="156"/>
        <v>0.16132689759944441</v>
      </c>
      <c r="DT161" s="859">
        <f t="shared" si="156"/>
        <v>0.16132689759944441</v>
      </c>
      <c r="DU161" s="859">
        <f t="shared" si="156"/>
        <v>1.7035503352386181</v>
      </c>
      <c r="DV161" s="859">
        <f t="shared" si="156"/>
        <v>1.7035503352386181</v>
      </c>
      <c r="DW161" s="859">
        <f t="shared" si="156"/>
        <v>1.7035503352386181</v>
      </c>
      <c r="DX161" s="859">
        <f t="shared" si="156"/>
        <v>1.7035503352386181</v>
      </c>
      <c r="DY161" s="859">
        <f t="shared" si="156"/>
        <v>1.6147875388786339</v>
      </c>
      <c r="DZ161" s="859">
        <f t="shared" si="156"/>
        <v>1.6147875388786339</v>
      </c>
      <c r="EA161" s="859">
        <f t="shared" si="156"/>
        <v>1.4672952952302882</v>
      </c>
      <c r="EB161" s="859">
        <f t="shared" si="156"/>
        <v>1.4672952952302882</v>
      </c>
      <c r="EC161" s="859">
        <f t="shared" si="156"/>
        <v>1.4672952952302882</v>
      </c>
      <c r="ED161" s="859">
        <f t="shared" si="156"/>
        <v>0.86053997636169122</v>
      </c>
      <c r="EE161" s="859">
        <f t="shared" si="156"/>
        <v>0.86053997636169122</v>
      </c>
      <c r="EF161" s="859">
        <f t="shared" si="156"/>
        <v>0.86053997636169122</v>
      </c>
      <c r="EG161" s="859">
        <f t="shared" si="156"/>
        <v>0.86053997636169122</v>
      </c>
      <c r="EH161" s="859">
        <f t="shared" si="156"/>
        <v>0.66167232204669624</v>
      </c>
      <c r="EI161" s="859">
        <f t="shared" si="156"/>
        <v>0.66167232204669624</v>
      </c>
      <c r="EJ161" s="859">
        <f t="shared" si="157"/>
        <v>0.66167232204669624</v>
      </c>
      <c r="EK161" s="859">
        <f t="shared" si="157"/>
        <v>0.66167232204669624</v>
      </c>
      <c r="EL161" s="859">
        <f t="shared" si="157"/>
        <v>0.66167232204669624</v>
      </c>
      <c r="EM161" s="859">
        <f t="shared" si="157"/>
        <v>0.66167232204669624</v>
      </c>
      <c r="EN161" s="859">
        <f t="shared" si="157"/>
        <v>0.66167232204669624</v>
      </c>
      <c r="EO161" s="859">
        <f t="shared" si="157"/>
        <v>0.66167232204669624</v>
      </c>
      <c r="EP161" s="859">
        <f t="shared" si="157"/>
        <v>7.5642110469861024E-2</v>
      </c>
      <c r="EQ161" s="859">
        <f t="shared" si="157"/>
        <v>7.5642110469861024E-2</v>
      </c>
      <c r="ER161" s="859">
        <f t="shared" si="157"/>
        <v>7.5642110469861024E-2</v>
      </c>
      <c r="ES161" s="859">
        <f t="shared" si="157"/>
        <v>7.5642110469861024E-2</v>
      </c>
      <c r="ET161" s="859">
        <f t="shared" si="157"/>
        <v>7.5642110469861024E-2</v>
      </c>
      <c r="EU161" s="859">
        <f t="shared" si="157"/>
        <v>7.5642110469861024E-2</v>
      </c>
      <c r="EV161" s="859">
        <f t="shared" si="157"/>
        <v>7.5642110469861024E-2</v>
      </c>
      <c r="EW161" s="859">
        <f t="shared" si="157"/>
        <v>-0.40819015171678963</v>
      </c>
      <c r="EX161" s="859">
        <f t="shared" si="157"/>
        <v>-0.40819015171678963</v>
      </c>
      <c r="EY161" s="859">
        <f t="shared" si="157"/>
        <v>-0.40819015171678963</v>
      </c>
      <c r="EZ161" s="859">
        <f t="shared" si="157"/>
        <v>-0.40819015171678963</v>
      </c>
      <c r="FA161" s="859">
        <f t="shared" si="157"/>
        <v>-0.40819015171678963</v>
      </c>
      <c r="FB161" s="859">
        <f t="shared" si="157"/>
        <v>5.5501822543016388E-2</v>
      </c>
      <c r="FC161" s="859">
        <f t="shared" si="157"/>
        <v>5.5501822543016388E-2</v>
      </c>
      <c r="FD161" s="859">
        <f t="shared" si="157"/>
        <v>5.5501822543016388E-2</v>
      </c>
      <c r="FE161" s="859">
        <f t="shared" si="157"/>
        <v>5.5501822543016388E-2</v>
      </c>
      <c r="FF161" s="859">
        <f t="shared" si="157"/>
        <v>0.20562144337116717</v>
      </c>
      <c r="FG161" s="859">
        <f t="shared" si="157"/>
        <v>0.20562144337116717</v>
      </c>
      <c r="FH161" s="859">
        <f t="shared" si="157"/>
        <v>0.20562144337116717</v>
      </c>
      <c r="FI161" s="859">
        <f t="shared" si="157"/>
        <v>0.20562144337116717</v>
      </c>
      <c r="FJ161" s="859">
        <f t="shared" si="157"/>
        <v>0.20562144337116717</v>
      </c>
      <c r="FK161" s="859">
        <f t="shared" si="157"/>
        <v>0.20562144337116717</v>
      </c>
      <c r="FL161" s="859">
        <f t="shared" si="157"/>
        <v>0.20562144337116717</v>
      </c>
      <c r="FM161" s="859">
        <f t="shared" si="157"/>
        <v>0.20562144337116717</v>
      </c>
      <c r="FN161" s="859">
        <f t="shared" si="157"/>
        <v>0.26321756976751409</v>
      </c>
      <c r="FO161" s="859">
        <f t="shared" si="157"/>
        <v>0.26321756976751409</v>
      </c>
      <c r="FP161" s="859">
        <f t="shared" si="157"/>
        <v>0.26321756976751409</v>
      </c>
      <c r="FQ161" s="859">
        <f t="shared" si="157"/>
        <v>0.26321756976751409</v>
      </c>
      <c r="FR161" s="859">
        <f t="shared" si="157"/>
        <v>0.26321756976751409</v>
      </c>
      <c r="FS161" s="859">
        <f t="shared" si="157"/>
        <v>0.26321756976751409</v>
      </c>
      <c r="FT161" s="859">
        <f t="shared" si="157"/>
        <v>0.26321756976751409</v>
      </c>
      <c r="FU161" s="859">
        <f t="shared" si="157"/>
        <v>1.5939652259542649</v>
      </c>
      <c r="FV161" s="859">
        <f t="shared" si="157"/>
        <v>1.5939652259542649</v>
      </c>
      <c r="FW161" s="859">
        <f t="shared" si="157"/>
        <v>1.5939652259542649</v>
      </c>
      <c r="FX161" s="859">
        <f t="shared" si="157"/>
        <v>1.5939652259542649</v>
      </c>
      <c r="FY161" s="859">
        <f t="shared" si="157"/>
        <v>1.2687616376903579</v>
      </c>
      <c r="FZ161" s="859">
        <f t="shared" si="157"/>
        <v>1.2687616376903579</v>
      </c>
      <c r="GA161" s="859">
        <f t="shared" si="157"/>
        <v>1.1915619511601676</v>
      </c>
      <c r="GB161" s="859">
        <f t="shared" si="157"/>
        <v>1.1915619511601676</v>
      </c>
      <c r="GC161" s="859">
        <f t="shared" si="157"/>
        <v>1.1915619511601676</v>
      </c>
      <c r="GD161" s="859">
        <f t="shared" si="157"/>
        <v>0.50478601965350478</v>
      </c>
      <c r="GE161" s="859">
        <f t="shared" si="157"/>
        <v>0.50478601965350478</v>
      </c>
      <c r="GF161" s="859">
        <f t="shared" si="157"/>
        <v>0.50478601965350478</v>
      </c>
      <c r="GG161" s="859">
        <f t="shared" si="157"/>
        <v>0.50478601965350478</v>
      </c>
      <c r="GH161" s="859">
        <f t="shared" si="157"/>
        <v>0.32131148419969691</v>
      </c>
      <c r="GI161" s="859">
        <f t="shared" si="157"/>
        <v>0.32131148419969691</v>
      </c>
      <c r="GJ161" s="859">
        <f t="shared" si="157"/>
        <v>0.32131148419969691</v>
      </c>
      <c r="GK161" s="859">
        <f t="shared" si="157"/>
        <v>0.32131148419969691</v>
      </c>
      <c r="GL161" s="859">
        <f t="shared" si="157"/>
        <v>0.32131148419969691</v>
      </c>
      <c r="GM161" s="859">
        <f t="shared" si="157"/>
        <v>0.32131148419969691</v>
      </c>
      <c r="GN161" s="859">
        <f t="shared" si="157"/>
        <v>0.32131148419969691</v>
      </c>
      <c r="GO161" s="859">
        <f t="shared" si="157"/>
        <v>0.32131148419969691</v>
      </c>
      <c r="GP161" s="859">
        <f t="shared" si="157"/>
        <v>0.15203064492595963</v>
      </c>
      <c r="GQ161" s="859">
        <f t="shared" si="157"/>
        <v>0.15203064492595963</v>
      </c>
      <c r="GR161" s="859">
        <f t="shared" si="157"/>
        <v>0.15203064492595963</v>
      </c>
      <c r="GS161" s="859">
        <f t="shared" si="157"/>
        <v>0.15203064492595963</v>
      </c>
      <c r="GT161" s="859">
        <f t="shared" si="157"/>
        <v>0.15203064492595963</v>
      </c>
      <c r="GU161" s="859">
        <f t="shared" si="157"/>
        <v>0.15203064492595963</v>
      </c>
      <c r="GV161" s="859">
        <f t="shared" si="158"/>
        <v>0.15203064492595963</v>
      </c>
      <c r="GW161" s="859">
        <f t="shared" si="158"/>
        <v>-0.19381358067827925</v>
      </c>
      <c r="GX161" s="859">
        <f t="shared" si="158"/>
        <v>-0.19381358067827925</v>
      </c>
      <c r="GY161" s="859">
        <f t="shared" si="158"/>
        <v>-0.19381358067827925</v>
      </c>
      <c r="GZ161" s="859">
        <f t="shared" si="158"/>
        <v>-0.19381358067827925</v>
      </c>
      <c r="HA161" s="859">
        <f t="shared" si="158"/>
        <v>-0.19381358067827925</v>
      </c>
      <c r="HB161" s="859">
        <f t="shared" si="158"/>
        <v>-3.8851275780111827E-2</v>
      </c>
      <c r="HC161" s="859">
        <f t="shared" si="158"/>
        <v>-3.8851275780111827E-2</v>
      </c>
      <c r="HD161" s="859">
        <f t="shared" si="158"/>
        <v>-3.8851275780111827E-2</v>
      </c>
      <c r="HE161" s="859">
        <f t="shared" si="158"/>
        <v>-3.8851275780111827E-2</v>
      </c>
      <c r="HF161" s="859">
        <f t="shared" si="158"/>
        <v>9.4026679329690666E-2</v>
      </c>
      <c r="HG161" s="859">
        <f t="shared" si="158"/>
        <v>8.4593037451122122E-2</v>
      </c>
      <c r="HH161" s="859">
        <f t="shared" si="158"/>
        <v>8.4593037451122122E-2</v>
      </c>
      <c r="HI161" s="859">
        <f t="shared" si="158"/>
        <v>8.4593037451122122E-2</v>
      </c>
      <c r="HJ161" s="859">
        <f t="shared" si="158"/>
        <v>8.4593037451122122E-2</v>
      </c>
      <c r="HK161" s="859">
        <f t="shared" si="158"/>
        <v>8.4593037451122122E-2</v>
      </c>
      <c r="HL161" s="859">
        <f t="shared" si="158"/>
        <v>8.4593037451122122E-2</v>
      </c>
      <c r="HM161" s="859">
        <f t="shared" si="158"/>
        <v>8.4593037451122122E-2</v>
      </c>
      <c r="HN161" s="859">
        <f t="shared" si="158"/>
        <v>-8.4908893473389924E-3</v>
      </c>
      <c r="HO161" s="859">
        <f t="shared" si="158"/>
        <v>-8.4908893473389924E-3</v>
      </c>
      <c r="HP161" s="859">
        <f t="shared" si="158"/>
        <v>-8.4908893473389924E-3</v>
      </c>
      <c r="HQ161" s="859">
        <f t="shared" si="158"/>
        <v>-8.4908893473389924E-3</v>
      </c>
      <c r="HR161" s="859">
        <f t="shared" si="158"/>
        <v>-8.4908893473389924E-3</v>
      </c>
      <c r="HS161" s="859">
        <f t="shared" si="158"/>
        <v>-8.4908893473389924E-3</v>
      </c>
      <c r="HT161" s="859">
        <f t="shared" si="158"/>
        <v>-8.4908893473389924E-3</v>
      </c>
      <c r="HU161" s="859">
        <f t="shared" si="158"/>
        <v>1.5840029432920515</v>
      </c>
      <c r="HV161" s="859">
        <f t="shared" si="158"/>
        <v>1.5840029432920515</v>
      </c>
      <c r="HW161" s="859">
        <f t="shared" si="158"/>
        <v>1.5840029432920515</v>
      </c>
      <c r="HX161" s="859">
        <f t="shared" si="158"/>
        <v>1.5840029432920515</v>
      </c>
      <c r="HY161" s="859">
        <f t="shared" si="158"/>
        <v>1.2110906541589737</v>
      </c>
      <c r="HZ161" s="859">
        <f t="shared" si="158"/>
        <v>1.2110906541589737</v>
      </c>
      <c r="IA161" s="859">
        <f t="shared" si="158"/>
        <v>1.2703429066087715</v>
      </c>
      <c r="IB161" s="859">
        <f t="shared" si="158"/>
        <v>1.2703429066087715</v>
      </c>
      <c r="IC161" s="859">
        <f t="shared" si="158"/>
        <v>1.2703429066087715</v>
      </c>
      <c r="ID161" s="859">
        <f t="shared" si="158"/>
        <v>-5.2882344916083568E-2</v>
      </c>
      <c r="IE161" s="859">
        <f t="shared" si="158"/>
        <v>-5.2882344916083568E-2</v>
      </c>
      <c r="IF161" s="859">
        <f t="shared" si="158"/>
        <v>-5.2882344916083568E-2</v>
      </c>
      <c r="IG161" s="859">
        <f t="shared" si="158"/>
        <v>-5.2882344916083568E-2</v>
      </c>
      <c r="IH161" s="859">
        <f t="shared" si="158"/>
        <v>-5.7828952707758674E-2</v>
      </c>
      <c r="II161" s="859">
        <f t="shared" si="158"/>
        <v>-5.9208714333182755E-2</v>
      </c>
      <c r="IJ161" s="859">
        <f t="shared" si="158"/>
        <v>-5.9208714333182755E-2</v>
      </c>
      <c r="IK161" s="859">
        <f t="shared" si="158"/>
        <v>-5.9208714333182755E-2</v>
      </c>
      <c r="IL161" s="859">
        <f t="shared" si="158"/>
        <v>-5.9208714333182755E-2</v>
      </c>
      <c r="IM161" s="859">
        <f t="shared" si="158"/>
        <v>-5.9208714333182755E-2</v>
      </c>
      <c r="IN161" s="859">
        <f t="shared" si="158"/>
        <v>-5.9208714333182755E-2</v>
      </c>
      <c r="IO161" s="859">
        <f t="shared" si="158"/>
        <v>-5.9208714333182755E-2</v>
      </c>
      <c r="IP161" s="859">
        <f t="shared" si="158"/>
        <v>0.18414087007555047</v>
      </c>
      <c r="IQ161" s="859">
        <f t="shared" si="158"/>
        <v>0.18414087007555047</v>
      </c>
      <c r="IR161" s="859">
        <f t="shared" si="158"/>
        <v>0.18414087007555047</v>
      </c>
      <c r="IS161" s="859">
        <f t="shared" si="158"/>
        <v>0.18414087007555047</v>
      </c>
      <c r="IT161" s="859">
        <f t="shared" si="158"/>
        <v>0.18414087007555047</v>
      </c>
      <c r="IU161" s="859">
        <f t="shared" si="158"/>
        <v>0.18414087007555047</v>
      </c>
      <c r="IV161" s="859">
        <f t="shared" si="158"/>
        <v>0.18414087007555047</v>
      </c>
      <c r="IW161" s="859">
        <f t="shared" si="158"/>
        <v>-0.27654608870200015</v>
      </c>
      <c r="IX161" s="859">
        <f t="shared" si="158"/>
        <v>-0.27654608870200015</v>
      </c>
      <c r="IY161" s="859">
        <f t="shared" si="158"/>
        <v>-0.27654608870200015</v>
      </c>
      <c r="IZ161" s="859">
        <f t="shared" si="158"/>
        <v>-0.27654608870200015</v>
      </c>
      <c r="JA161" s="859">
        <f t="shared" si="158"/>
        <v>-0.27654608870200015</v>
      </c>
      <c r="JB161" s="859">
        <f t="shared" si="158"/>
        <v>2.7437147435448672E-2</v>
      </c>
      <c r="JC161" s="859">
        <f t="shared" si="158"/>
        <v>2.7437147435448672E-2</v>
      </c>
      <c r="JD161" s="859">
        <f t="shared" si="158"/>
        <v>2.7437147435448672E-2</v>
      </c>
      <c r="JE161" s="859">
        <f t="shared" si="158"/>
        <v>2.7437147435448672E-2</v>
      </c>
      <c r="JF161" s="859">
        <f t="shared" si="158"/>
        <v>0.22604797926738662</v>
      </c>
      <c r="JG161" s="859">
        <f t="shared" si="158"/>
        <v>0.22604797926738662</v>
      </c>
      <c r="JH161" s="859">
        <f t="shared" si="159"/>
        <v>0.22604797926738662</v>
      </c>
      <c r="JI161" s="859">
        <f t="shared" si="159"/>
        <v>0.22604797926738662</v>
      </c>
      <c r="JJ161" s="859">
        <f t="shared" si="159"/>
        <v>0.22604797926738662</v>
      </c>
      <c r="JK161" s="859">
        <f t="shared" si="159"/>
        <v>0.22604797926738662</v>
      </c>
      <c r="JL161" s="859">
        <f t="shared" si="159"/>
        <v>0.22604797926738662</v>
      </c>
      <c r="JM161" s="859">
        <f t="shared" si="159"/>
        <v>0.22604797926738662</v>
      </c>
      <c r="JN161" s="859">
        <f t="shared" si="159"/>
        <v>0.28637630992491658</v>
      </c>
      <c r="JO161" s="859">
        <f t="shared" si="159"/>
        <v>0.28637630992491658</v>
      </c>
      <c r="JP161" s="859">
        <f t="shared" si="159"/>
        <v>0.28637630992491658</v>
      </c>
      <c r="JQ161" s="859">
        <f t="shared" si="159"/>
        <v>0.28637630992491658</v>
      </c>
      <c r="JR161" s="859">
        <f t="shared" si="159"/>
        <v>0.28637630992491658</v>
      </c>
      <c r="JS161" s="859">
        <f t="shared" si="159"/>
        <v>0.28637630992491658</v>
      </c>
      <c r="JT161" s="859">
        <f t="shared" si="159"/>
        <v>0.28637630992491658</v>
      </c>
      <c r="JU161" s="859">
        <f t="shared" si="159"/>
        <v>1.6935880525764055</v>
      </c>
      <c r="JV161" s="859">
        <f t="shared" si="159"/>
        <v>1.6935880525764055</v>
      </c>
      <c r="JW161" s="859">
        <f t="shared" si="159"/>
        <v>1.6935880525764055</v>
      </c>
      <c r="JX161" s="859">
        <f t="shared" si="159"/>
        <v>1.6935880525764055</v>
      </c>
      <c r="JY161" s="859">
        <f t="shared" si="159"/>
        <v>1.2572274409840798</v>
      </c>
      <c r="JZ161" s="859">
        <f t="shared" si="159"/>
        <v>1.2572274409840798</v>
      </c>
      <c r="KA161" s="859">
        <f t="shared" si="159"/>
        <v>1.0635428985561806</v>
      </c>
      <c r="KB161" s="859">
        <f t="shared" si="159"/>
        <v>1.0635428985561806</v>
      </c>
      <c r="KC161" s="859">
        <f t="shared" si="159"/>
        <v>1.0635428985561806</v>
      </c>
      <c r="KD161" s="859">
        <f t="shared" si="159"/>
        <v>0.51440099145643181</v>
      </c>
      <c r="KE161" s="859">
        <f t="shared" si="159"/>
        <v>0.51440099145643181</v>
      </c>
      <c r="KF161" s="859">
        <f t="shared" si="159"/>
        <v>0.51440099145643181</v>
      </c>
      <c r="KG161" s="859">
        <f t="shared" si="159"/>
        <v>0.51440099145643181</v>
      </c>
      <c r="KH161" s="859">
        <f t="shared" si="159"/>
        <v>0.48592519955604807</v>
      </c>
      <c r="KI161" s="859">
        <f t="shared" si="159"/>
        <v>0.48592519955604807</v>
      </c>
      <c r="KJ161" s="859">
        <f t="shared" si="159"/>
        <v>0.48592519955604807</v>
      </c>
      <c r="KK161" s="859">
        <f t="shared" si="159"/>
        <v>0.48592519955604807</v>
      </c>
      <c r="KL161" s="859">
        <f t="shared" si="159"/>
        <v>0.48592519955604807</v>
      </c>
      <c r="KM161" s="859">
        <f t="shared" si="159"/>
        <v>0.48592519955604807</v>
      </c>
      <c r="KN161" s="859">
        <f t="shared" si="159"/>
        <v>0.48592519955604807</v>
      </c>
      <c r="KO161" s="859">
        <f t="shared" si="159"/>
        <v>0.48592519955604807</v>
      </c>
      <c r="KP161" s="859">
        <f t="shared" si="159"/>
        <v>7.0172491544120419E-2</v>
      </c>
      <c r="KQ161" s="859">
        <f t="shared" si="159"/>
        <v>7.0172491544120419E-2</v>
      </c>
      <c r="KR161" s="859">
        <f t="shared" si="159"/>
        <v>7.0172491544120419E-2</v>
      </c>
      <c r="KS161" s="859">
        <f t="shared" si="159"/>
        <v>7.0172491544120419E-2</v>
      </c>
      <c r="KT161" s="859">
        <f t="shared" si="159"/>
        <v>7.0172491544120419E-2</v>
      </c>
      <c r="KU161" s="859">
        <f t="shared" si="159"/>
        <v>7.0172491544120419E-2</v>
      </c>
      <c r="KV161" s="859">
        <f t="shared" si="159"/>
        <v>7.0172491544120419E-2</v>
      </c>
      <c r="KW161" s="859">
        <f t="shared" si="159"/>
        <v>-0.43132557083855083</v>
      </c>
      <c r="KX161" s="859">
        <f t="shared" si="159"/>
        <v>-0.43132557083855083</v>
      </c>
      <c r="KY161" s="859">
        <f t="shared" si="159"/>
        <v>-0.43132557083855083</v>
      </c>
      <c r="KZ161" s="859">
        <f t="shared" si="159"/>
        <v>-0.43132557083855083</v>
      </c>
      <c r="LA161" s="859">
        <f t="shared" si="159"/>
        <v>-0.43132557083855083</v>
      </c>
      <c r="LB161" s="859">
        <f t="shared" si="159"/>
        <v>-3.8851275780110051E-2</v>
      </c>
      <c r="LC161" s="859">
        <f t="shared" si="159"/>
        <v>-3.8851275780110051E-2</v>
      </c>
      <c r="LD161" s="859">
        <f t="shared" si="159"/>
        <v>-3.8851275780110051E-2</v>
      </c>
      <c r="LE161" s="859">
        <f t="shared" si="159"/>
        <v>-3.8851275780110051E-2</v>
      </c>
      <c r="LF161" s="859">
        <f t="shared" si="159"/>
        <v>0.11301421665964995</v>
      </c>
      <c r="LG161" s="859">
        <f t="shared" si="159"/>
        <v>0.12244828122923401</v>
      </c>
      <c r="LH161" s="859">
        <f t="shared" si="159"/>
        <v>0.12244828122923401</v>
      </c>
      <c r="LI161" s="859">
        <f t="shared" si="159"/>
        <v>0.12244828122923401</v>
      </c>
      <c r="LJ161" s="859">
        <f t="shared" si="159"/>
        <v>0.12244828122923401</v>
      </c>
      <c r="LK161" s="859">
        <f t="shared" si="159"/>
        <v>0.12244828122923401</v>
      </c>
      <c r="LL161" s="859">
        <f t="shared" si="159"/>
        <v>0.12244828122923401</v>
      </c>
      <c r="LM161" s="859">
        <f t="shared" si="159"/>
        <v>0.12244828122923401</v>
      </c>
      <c r="LN161" s="859">
        <f t="shared" si="159"/>
        <v>0.26321756976750876</v>
      </c>
      <c r="LO161" s="859">
        <f t="shared" si="159"/>
        <v>0.26321756976750876</v>
      </c>
      <c r="LP161" s="859">
        <f t="shared" si="159"/>
        <v>0.26321756976750876</v>
      </c>
      <c r="LQ161" s="859">
        <f t="shared" si="159"/>
        <v>0.26321756976750876</v>
      </c>
      <c r="LR161" s="859">
        <f t="shared" si="159"/>
        <v>0.26321756976750876</v>
      </c>
      <c r="LS161" s="859">
        <f t="shared" si="159"/>
        <v>0.26321756976750876</v>
      </c>
      <c r="LT161" s="859">
        <f t="shared" si="160"/>
        <v>0.26321756976750876</v>
      </c>
      <c r="LU161" s="859">
        <f t="shared" si="160"/>
        <v>1.4943423993321217</v>
      </c>
      <c r="LV161" s="859">
        <f t="shared" si="160"/>
        <v>1.4943423993321217</v>
      </c>
      <c r="LW161" s="859">
        <f t="shared" si="160"/>
        <v>1.4943423993321217</v>
      </c>
      <c r="LX161" s="859">
        <f t="shared" si="160"/>
        <v>1.4943423993321217</v>
      </c>
      <c r="LY161" s="859">
        <f t="shared" si="160"/>
        <v>1.2572274409840789</v>
      </c>
      <c r="LZ161" s="859">
        <f t="shared" si="160"/>
        <v>1.2572274409840789</v>
      </c>
      <c r="MA161" s="859">
        <f t="shared" si="160"/>
        <v>1.1915619511601649</v>
      </c>
      <c r="MB161" s="859">
        <f t="shared" si="160"/>
        <v>1.1915619511601649</v>
      </c>
      <c r="MC161" s="859">
        <f t="shared" si="160"/>
        <v>1.1915619511601649</v>
      </c>
      <c r="MD161" s="859">
        <f t="shared" si="160"/>
        <v>0.51440099145643714</v>
      </c>
      <c r="ME161" s="859">
        <f t="shared" si="160"/>
        <v>0.51440099145643714</v>
      </c>
      <c r="MF161" s="859">
        <f t="shared" si="160"/>
        <v>0.51440099145643714</v>
      </c>
      <c r="MG161" s="859">
        <f t="shared" si="160"/>
        <v>0.51440099145643714</v>
      </c>
      <c r="MH161" s="859">
        <f t="shared" si="160"/>
        <v>0.11824010963871068</v>
      </c>
      <c r="MI161" s="859">
        <f t="shared" si="160"/>
        <v>0.11824010963871068</v>
      </c>
      <c r="MJ161" s="859">
        <f t="shared" si="160"/>
        <v>0.11824010963871068</v>
      </c>
      <c r="MK161" s="859">
        <f t="shared" si="160"/>
        <v>0.11824010963871068</v>
      </c>
      <c r="ML161" s="859">
        <f t="shared" si="160"/>
        <v>0.11824010963871068</v>
      </c>
      <c r="MM161" s="859">
        <f t="shared" si="160"/>
        <v>0.11824010963871068</v>
      </c>
      <c r="MN161" s="859">
        <f t="shared" si="160"/>
        <v>0.11824010963871068</v>
      </c>
      <c r="MO161" s="859">
        <f t="shared" si="160"/>
        <v>0.11824010963871068</v>
      </c>
      <c r="MP161" s="859">
        <f t="shared" si="160"/>
        <v>9.2520110269100897E-2</v>
      </c>
      <c r="MQ161" s="859">
        <f t="shared" si="160"/>
        <v>9.2520110269100897E-2</v>
      </c>
      <c r="MR161" s="859">
        <f t="shared" si="160"/>
        <v>9.2520110269100897E-2</v>
      </c>
      <c r="MS161" s="859">
        <f t="shared" si="160"/>
        <v>9.2520110269100897E-2</v>
      </c>
      <c r="MT161" s="859">
        <f t="shared" si="160"/>
        <v>9.2520110269100897E-2</v>
      </c>
      <c r="MU161" s="859">
        <f t="shared" si="160"/>
        <v>9.2520110269100897E-2</v>
      </c>
      <c r="MV161" s="859">
        <f t="shared" si="160"/>
        <v>9.2520110269100897E-2</v>
      </c>
      <c r="MW161" s="859">
        <f t="shared" si="160"/>
        <v>0.20085908898762028</v>
      </c>
      <c r="MX161" s="859">
        <f t="shared" si="160"/>
        <v>0.20085908898762028</v>
      </c>
      <c r="MY161" s="859">
        <f t="shared" si="160"/>
        <v>0.20085908898762028</v>
      </c>
      <c r="MZ161" s="859">
        <f t="shared" si="160"/>
        <v>0.20085908898762028</v>
      </c>
      <c r="NA161" s="859">
        <f t="shared" si="160"/>
        <v>0.20085908898762028</v>
      </c>
      <c r="NB161" s="859">
        <f t="shared" si="160"/>
        <v>-3.8851275780110051E-2</v>
      </c>
      <c r="NC161" s="859">
        <f t="shared" si="160"/>
        <v>-3.8851275780110051E-2</v>
      </c>
      <c r="ND161" s="859">
        <f t="shared" si="160"/>
        <v>-3.8851275780110051E-2</v>
      </c>
      <c r="NE161" s="859">
        <f t="shared" si="160"/>
        <v>-3.8851275780110051E-2</v>
      </c>
      <c r="NF161" s="859">
        <f t="shared" si="160"/>
        <v>0.11301421665964995</v>
      </c>
      <c r="NG161" s="859">
        <f t="shared" si="160"/>
        <v>0.12244828122923401</v>
      </c>
      <c r="NH161" s="859">
        <f t="shared" si="160"/>
        <v>0.12244828122923401</v>
      </c>
      <c r="NI161" s="859">
        <f t="shared" si="160"/>
        <v>0.12244828122923401</v>
      </c>
      <c r="NJ161" s="859">
        <f t="shared" si="160"/>
        <v>0.12244828122923401</v>
      </c>
      <c r="NK161" s="859">
        <f t="shared" si="160"/>
        <v>0.12244828122923401</v>
      </c>
      <c r="NL161" s="859">
        <f t="shared" si="160"/>
        <v>0.12244828122923401</v>
      </c>
      <c r="NM161" s="859">
        <f t="shared" si="160"/>
        <v>0.12244828122923401</v>
      </c>
      <c r="NN161" s="859">
        <f t="shared" si="160"/>
        <v>0.26321756976750876</v>
      </c>
      <c r="NO161" s="859">
        <f t="shared" si="160"/>
        <v>0.26321756976750876</v>
      </c>
      <c r="NP161" s="859">
        <f t="shared" si="160"/>
        <v>0.26321756976750876</v>
      </c>
      <c r="NQ161" s="859">
        <f t="shared" si="160"/>
        <v>0.26321756976750876</v>
      </c>
      <c r="NR161" s="859">
        <f t="shared" si="160"/>
        <v>0.26321756976750876</v>
      </c>
      <c r="NS161" s="859">
        <f t="shared" si="160"/>
        <v>0.26321756976750876</v>
      </c>
      <c r="NT161" s="859">
        <f t="shared" si="160"/>
        <v>0.26321756976750876</v>
      </c>
      <c r="NU161" s="859">
        <f t="shared" si="160"/>
        <v>1.4943423993321217</v>
      </c>
      <c r="NV161" s="859">
        <f t="shared" si="160"/>
        <v>1.4943423993321217</v>
      </c>
      <c r="NW161" s="859">
        <f t="shared" si="160"/>
        <v>1.4943423993321217</v>
      </c>
      <c r="NX161" s="859">
        <f t="shared" si="160"/>
        <v>1.4943423993321217</v>
      </c>
      <c r="NY161" s="859">
        <f t="shared" si="160"/>
        <v>1.2572274409840789</v>
      </c>
      <c r="NZ161" s="859">
        <f t="shared" si="160"/>
        <v>1.2572274409840789</v>
      </c>
      <c r="OA161" s="859">
        <f t="shared" si="160"/>
        <v>1.1915619511601649</v>
      </c>
      <c r="OB161" s="859">
        <f t="shared" si="160"/>
        <v>1.1915619511601649</v>
      </c>
      <c r="OC161" s="859">
        <f t="shared" si="160"/>
        <v>1.1915619511601649</v>
      </c>
      <c r="OD161" s="859">
        <f t="shared" si="160"/>
        <v>0.51440099145643714</v>
      </c>
      <c r="OE161" s="859">
        <f t="shared" si="160"/>
        <v>0.51440099145643714</v>
      </c>
      <c r="OF161" s="859">
        <f t="shared" si="161"/>
        <v>0.51440099145643714</v>
      </c>
      <c r="OG161" s="859">
        <f t="shared" si="161"/>
        <v>0.51440099145643714</v>
      </c>
      <c r="OH161" s="859">
        <f t="shared" si="161"/>
        <v>0.11824010963871068</v>
      </c>
      <c r="OI161" s="859">
        <f t="shared" si="161"/>
        <v>0.11824010963871068</v>
      </c>
      <c r="OJ161" s="859">
        <f t="shared" si="161"/>
        <v>0.11824010963871068</v>
      </c>
      <c r="OK161" s="859">
        <f t="shared" si="161"/>
        <v>0.11824010963871068</v>
      </c>
      <c r="OL161" s="859">
        <f t="shared" si="161"/>
        <v>0.11824010963871068</v>
      </c>
      <c r="OM161" s="859">
        <f t="shared" si="161"/>
        <v>0.11824010963871068</v>
      </c>
      <c r="ON161" s="859">
        <f t="shared" si="161"/>
        <v>0.11824010963871068</v>
      </c>
      <c r="OO161" s="859">
        <f t="shared" si="161"/>
        <v>0.11824010963871068</v>
      </c>
      <c r="OP161" s="859">
        <f t="shared" si="161"/>
        <v>9.2520110269100897E-2</v>
      </c>
      <c r="OQ161" s="859">
        <f t="shared" si="161"/>
        <v>9.2520110269100897E-2</v>
      </c>
      <c r="OR161" s="859">
        <f t="shared" si="161"/>
        <v>9.2520110269100897E-2</v>
      </c>
      <c r="OS161" s="859">
        <f t="shared" si="161"/>
        <v>9.2520110269100897E-2</v>
      </c>
      <c r="OT161" s="859">
        <f t="shared" si="161"/>
        <v>9.2520110269100897E-2</v>
      </c>
      <c r="OU161" s="859">
        <f t="shared" si="161"/>
        <v>9.2520110269100897E-2</v>
      </c>
      <c r="OV161" s="859">
        <f t="shared" si="161"/>
        <v>9.2520110269100897E-2</v>
      </c>
      <c r="OW161" s="859">
        <f t="shared" si="161"/>
        <v>0.20085908898762028</v>
      </c>
      <c r="OX161" s="859">
        <f t="shared" si="161"/>
        <v>0.20085908898762028</v>
      </c>
      <c r="OY161" s="859">
        <f t="shared" si="161"/>
        <v>0.20085908898762028</v>
      </c>
      <c r="OZ161" s="859">
        <f t="shared" si="161"/>
        <v>0.20085908898762028</v>
      </c>
      <c r="PA161" s="859">
        <f t="shared" si="161"/>
        <v>0.20085908898762028</v>
      </c>
      <c r="PB161" s="859">
        <f t="shared" si="161"/>
        <v>-3.8851275780110051E-2</v>
      </c>
      <c r="PC161" s="859">
        <f t="shared" si="161"/>
        <v>-3.8851275780110051E-2</v>
      </c>
      <c r="PD161" s="859">
        <f t="shared" si="161"/>
        <v>-3.8851275780110051E-2</v>
      </c>
      <c r="PE161" s="859">
        <f t="shared" si="161"/>
        <v>-3.8851275780110051E-2</v>
      </c>
      <c r="PF161" s="859">
        <f t="shared" si="161"/>
        <v>0.11301421665964995</v>
      </c>
      <c r="PG161" s="859">
        <f t="shared" si="161"/>
        <v>0.12244828122923401</v>
      </c>
      <c r="PH161" s="859">
        <f t="shared" si="161"/>
        <v>0.12244828122923401</v>
      </c>
      <c r="PI161" s="859">
        <f t="shared" si="161"/>
        <v>0.12244828122923401</v>
      </c>
      <c r="PJ161" s="859">
        <f t="shared" si="161"/>
        <v>0.12244828122923401</v>
      </c>
      <c r="PK161" s="859">
        <f t="shared" si="161"/>
        <v>0.12244828122923401</v>
      </c>
      <c r="PL161" s="859">
        <f t="shared" si="161"/>
        <v>0.12244828122923401</v>
      </c>
      <c r="PM161" s="859">
        <f t="shared" si="161"/>
        <v>0.12244828122923401</v>
      </c>
      <c r="PN161" s="859">
        <f t="shared" si="161"/>
        <v>0.26321756976750876</v>
      </c>
      <c r="PO161" s="859">
        <f t="shared" si="161"/>
        <v>0.26321756976750876</v>
      </c>
      <c r="PP161" s="859">
        <f t="shared" si="161"/>
        <v>0.26321756976750876</v>
      </c>
      <c r="PQ161" s="859">
        <f t="shared" si="161"/>
        <v>0.26321756976750876</v>
      </c>
      <c r="PR161" s="859">
        <f t="shared" si="161"/>
        <v>0.26321756976750876</v>
      </c>
      <c r="PS161" s="859">
        <f t="shared" si="161"/>
        <v>0.26321756976750876</v>
      </c>
      <c r="PT161" s="859">
        <f t="shared" si="161"/>
        <v>0.26321756976750876</v>
      </c>
      <c r="PU161" s="859">
        <f t="shared" si="161"/>
        <v>1.4943423993321217</v>
      </c>
      <c r="PV161" s="859">
        <f t="shared" si="161"/>
        <v>1.4943423993321217</v>
      </c>
      <c r="PW161" s="859">
        <f t="shared" si="161"/>
        <v>1.4943423993321217</v>
      </c>
      <c r="PX161" s="859">
        <f t="shared" si="161"/>
        <v>1.4943423993321217</v>
      </c>
      <c r="PY161" s="859">
        <f t="shared" si="161"/>
        <v>1.2572274409840789</v>
      </c>
      <c r="PZ161" s="859">
        <f t="shared" si="161"/>
        <v>1.2572274409840789</v>
      </c>
      <c r="QA161" s="859">
        <f t="shared" si="161"/>
        <v>1.1915619511601649</v>
      </c>
      <c r="QB161" s="859">
        <f t="shared" si="161"/>
        <v>1.1915619511601649</v>
      </c>
      <c r="QC161" s="859">
        <f t="shared" si="161"/>
        <v>1.1915619511601649</v>
      </c>
      <c r="QD161" s="859">
        <f t="shared" si="161"/>
        <v>0.51440099145643714</v>
      </c>
      <c r="QE161" s="859">
        <f t="shared" si="161"/>
        <v>0.51440099145643714</v>
      </c>
      <c r="QF161" s="859">
        <f t="shared" si="161"/>
        <v>0.51440099145643714</v>
      </c>
      <c r="QG161" s="859">
        <f t="shared" si="161"/>
        <v>0.51440099145643714</v>
      </c>
      <c r="QH161" s="859">
        <f t="shared" si="161"/>
        <v>0.11824010963871068</v>
      </c>
      <c r="QI161" s="859">
        <f t="shared" si="161"/>
        <v>0.11824010963871068</v>
      </c>
      <c r="QJ161" s="859">
        <f t="shared" si="161"/>
        <v>0.11824010963871068</v>
      </c>
      <c r="QK161" s="859">
        <f t="shared" si="161"/>
        <v>0.11824010963871068</v>
      </c>
      <c r="QL161" s="859">
        <f t="shared" si="161"/>
        <v>0.11824010963871068</v>
      </c>
      <c r="QM161" s="859">
        <f t="shared" si="161"/>
        <v>0.11824010963871068</v>
      </c>
      <c r="QN161" s="859">
        <f t="shared" si="161"/>
        <v>0.11824010963871068</v>
      </c>
      <c r="QO161" s="859">
        <f t="shared" si="161"/>
        <v>0.11824010963871068</v>
      </c>
      <c r="QP161" s="859">
        <f t="shared" si="161"/>
        <v>9.2520110269100897E-2</v>
      </c>
      <c r="QQ161" s="859">
        <f t="shared" si="161"/>
        <v>9.2520110269100897E-2</v>
      </c>
      <c r="QR161" s="859">
        <f t="shared" si="162"/>
        <v>9.2520110269100897E-2</v>
      </c>
      <c r="QS161" s="859">
        <f t="shared" si="162"/>
        <v>9.2520110269100897E-2</v>
      </c>
      <c r="QT161" s="859">
        <f t="shared" si="162"/>
        <v>9.2520110269100897E-2</v>
      </c>
      <c r="QU161" s="859">
        <f t="shared" si="162"/>
        <v>9.2520110269100897E-2</v>
      </c>
      <c r="QV161" s="859">
        <f t="shared" si="162"/>
        <v>9.2520110269100897E-2</v>
      </c>
      <c r="QW161" s="859">
        <f t="shared" si="162"/>
        <v>0.20085908898762028</v>
      </c>
      <c r="QX161" s="859">
        <f t="shared" si="162"/>
        <v>0.20085908898762028</v>
      </c>
      <c r="QY161" s="859">
        <f t="shared" si="162"/>
        <v>0.20085908898762028</v>
      </c>
      <c r="QZ161" s="859">
        <f t="shared" si="162"/>
        <v>0.20085908898762028</v>
      </c>
      <c r="RA161" s="859">
        <f t="shared" si="162"/>
        <v>0.20085908898762028</v>
      </c>
      <c r="RB161" s="859">
        <f t="shared" si="162"/>
        <v>-3.8851275780110051E-2</v>
      </c>
      <c r="RC161" s="859">
        <f t="shared" si="162"/>
        <v>-3.8851275780110051E-2</v>
      </c>
      <c r="RD161" s="859">
        <f t="shared" si="162"/>
        <v>-3.8851275780110051E-2</v>
      </c>
      <c r="RE161" s="859">
        <f t="shared" si="162"/>
        <v>-3.8851275780110051E-2</v>
      </c>
      <c r="RF161" s="859">
        <f t="shared" si="162"/>
        <v>0.11301421665964995</v>
      </c>
      <c r="RG161" s="859">
        <f t="shared" si="162"/>
        <v>0.12244828122923401</v>
      </c>
      <c r="RH161" s="859">
        <f t="shared" si="162"/>
        <v>0.12244828122923401</v>
      </c>
      <c r="RI161" s="859">
        <f t="shared" si="162"/>
        <v>0.12244828122923401</v>
      </c>
      <c r="RJ161" s="859">
        <f t="shared" si="162"/>
        <v>0.12244828122923401</v>
      </c>
      <c r="RK161" s="859">
        <f t="shared" si="162"/>
        <v>0.12244828122923401</v>
      </c>
      <c r="RL161" s="859">
        <f t="shared" si="162"/>
        <v>0.12244828122923401</v>
      </c>
      <c r="RM161" s="859">
        <f t="shared" si="162"/>
        <v>0.12244828122923401</v>
      </c>
      <c r="RN161" s="859">
        <f t="shared" si="162"/>
        <v>0.26321756976750876</v>
      </c>
      <c r="RO161" s="859">
        <f t="shared" si="162"/>
        <v>0.26321756976750876</v>
      </c>
      <c r="RP161" s="859">
        <f t="shared" si="162"/>
        <v>0.26321756976750876</v>
      </c>
      <c r="RQ161" s="859">
        <f t="shared" si="162"/>
        <v>0.26321756976750876</v>
      </c>
      <c r="RR161" s="859">
        <f t="shared" si="162"/>
        <v>0.26321756976750876</v>
      </c>
      <c r="RS161" s="859">
        <f t="shared" si="162"/>
        <v>0.26321756976750876</v>
      </c>
      <c r="RT161" s="859">
        <f t="shared" si="162"/>
        <v>0.26321756976750876</v>
      </c>
      <c r="RU161" s="859">
        <f t="shared" si="162"/>
        <v>1.4943423993321217</v>
      </c>
      <c r="RV161" s="859">
        <f t="shared" si="162"/>
        <v>1.4943423993321217</v>
      </c>
      <c r="RW161" s="859">
        <f t="shared" si="162"/>
        <v>1.4943423993321217</v>
      </c>
      <c r="RX161" s="859">
        <f t="shared" si="162"/>
        <v>1.4943423993321217</v>
      </c>
      <c r="RY161" s="859">
        <f t="shared" si="162"/>
        <v>1.2572274409840789</v>
      </c>
      <c r="RZ161" s="859">
        <f t="shared" si="162"/>
        <v>1.2572274409840789</v>
      </c>
      <c r="SA161" s="859">
        <f t="shared" si="162"/>
        <v>1.1915619511601649</v>
      </c>
      <c r="SB161" s="859">
        <f t="shared" si="162"/>
        <v>1.1915619511601649</v>
      </c>
      <c r="SC161" s="859">
        <f t="shared" si="162"/>
        <v>1.1915619511601649</v>
      </c>
      <c r="SD161" s="859">
        <f t="shared" si="162"/>
        <v>0.51440099145643714</v>
      </c>
      <c r="SE161" s="859">
        <f t="shared" si="162"/>
        <v>0.51440099145643714</v>
      </c>
      <c r="SF161" s="859">
        <f t="shared" si="162"/>
        <v>0.51440099145643714</v>
      </c>
      <c r="SG161" s="859">
        <f t="shared" si="162"/>
        <v>0.51440099145643714</v>
      </c>
      <c r="SH161" s="859">
        <f t="shared" si="162"/>
        <v>0.11824010963871068</v>
      </c>
      <c r="SI161" s="859">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892</v>
      </c>
      <c r="J162" s="558"/>
      <c r="K162" s="860">
        <f>K161</f>
        <v>0</v>
      </c>
      <c r="L162" s="860">
        <f t="shared" ref="L162:BW162" si="164">L161</f>
        <v>0</v>
      </c>
      <c r="M162" s="860">
        <f t="shared" si="164"/>
        <v>0</v>
      </c>
      <c r="N162" s="860">
        <f t="shared" si="164"/>
        <v>0</v>
      </c>
      <c r="O162" s="860">
        <f t="shared" si="164"/>
        <v>0</v>
      </c>
      <c r="P162" s="860">
        <f t="shared" si="164"/>
        <v>0</v>
      </c>
      <c r="Q162" s="860">
        <f t="shared" si="164"/>
        <v>0</v>
      </c>
      <c r="R162" s="860">
        <f t="shared" si="164"/>
        <v>0</v>
      </c>
      <c r="S162" s="860">
        <f t="shared" si="164"/>
        <v>0</v>
      </c>
      <c r="T162" s="860">
        <f t="shared" si="164"/>
        <v>0</v>
      </c>
      <c r="U162" s="860">
        <f t="shared" si="164"/>
        <v>0</v>
      </c>
      <c r="V162" s="860">
        <f t="shared" si="164"/>
        <v>0</v>
      </c>
      <c r="W162" s="860">
        <f t="shared" si="164"/>
        <v>0</v>
      </c>
      <c r="X162" s="860">
        <f t="shared" si="164"/>
        <v>0</v>
      </c>
      <c r="Y162" s="860">
        <f t="shared" si="164"/>
        <v>0</v>
      </c>
      <c r="Z162" s="860">
        <f t="shared" si="164"/>
        <v>0</v>
      </c>
      <c r="AA162" s="860">
        <f t="shared" si="164"/>
        <v>0</v>
      </c>
      <c r="AB162" s="860">
        <f t="shared" si="164"/>
        <v>0</v>
      </c>
      <c r="AC162" s="860">
        <f t="shared" si="164"/>
        <v>0</v>
      </c>
      <c r="AD162" s="860">
        <f t="shared" si="164"/>
        <v>0</v>
      </c>
      <c r="AE162" s="860">
        <f t="shared" si="164"/>
        <v>0</v>
      </c>
      <c r="AF162" s="860">
        <f t="shared" si="164"/>
        <v>0</v>
      </c>
      <c r="AG162" s="860">
        <f t="shared" si="164"/>
        <v>0</v>
      </c>
      <c r="AH162" s="860">
        <f t="shared" si="164"/>
        <v>0</v>
      </c>
      <c r="AI162" s="860">
        <f t="shared" si="164"/>
        <v>0</v>
      </c>
      <c r="AJ162" s="860">
        <f t="shared" si="164"/>
        <v>0</v>
      </c>
      <c r="AK162" s="860">
        <f t="shared" si="164"/>
        <v>0</v>
      </c>
      <c r="AL162" s="860">
        <f t="shared" si="164"/>
        <v>0</v>
      </c>
      <c r="AM162" s="860">
        <f t="shared" si="164"/>
        <v>0</v>
      </c>
      <c r="AN162" s="860">
        <f t="shared" si="164"/>
        <v>0</v>
      </c>
      <c r="AO162" s="860">
        <f t="shared" si="164"/>
        <v>0</v>
      </c>
      <c r="AP162" s="860">
        <f t="shared" si="164"/>
        <v>-9.1376029800631642E-2</v>
      </c>
      <c r="AQ162" s="860">
        <f t="shared" si="164"/>
        <v>-9.1376029800631642E-2</v>
      </c>
      <c r="AR162" s="860">
        <f t="shared" si="164"/>
        <v>-9.1376029800631642E-2</v>
      </c>
      <c r="AS162" s="860">
        <f t="shared" si="164"/>
        <v>-9.1376029800631642E-2</v>
      </c>
      <c r="AT162" s="860">
        <f t="shared" si="164"/>
        <v>-9.1376029800631642E-2</v>
      </c>
      <c r="AU162" s="860">
        <f t="shared" si="164"/>
        <v>-9.1376029800631642E-2</v>
      </c>
      <c r="AV162" s="860">
        <f t="shared" si="164"/>
        <v>-9.1376029800631642E-2</v>
      </c>
      <c r="AW162" s="860">
        <f t="shared" si="164"/>
        <v>-0.10654326673810921</v>
      </c>
      <c r="AX162" s="860">
        <f t="shared" si="164"/>
        <v>-0.10654326673810921</v>
      </c>
      <c r="AY162" s="860">
        <f t="shared" si="164"/>
        <v>-0.10654326673810921</v>
      </c>
      <c r="AZ162" s="860">
        <f t="shared" si="164"/>
        <v>-0.10654326673810921</v>
      </c>
      <c r="BA162" s="860">
        <f t="shared" si="164"/>
        <v>-0.10654326673810921</v>
      </c>
      <c r="BB162" s="860">
        <f t="shared" si="164"/>
        <v>-0.10063123637849625</v>
      </c>
      <c r="BC162" s="860">
        <f t="shared" si="164"/>
        <v>-0.10063123637849625</v>
      </c>
      <c r="BD162" s="860">
        <f t="shared" si="164"/>
        <v>-0.10063123637849625</v>
      </c>
      <c r="BE162" s="860">
        <f t="shared" si="164"/>
        <v>-0.10063123637849625</v>
      </c>
      <c r="BF162" s="860">
        <f t="shared" si="164"/>
        <v>-7.3884078804304032E-2</v>
      </c>
      <c r="BG162" s="860">
        <f t="shared" si="164"/>
        <v>-7.3884078804304032E-2</v>
      </c>
      <c r="BH162" s="860">
        <f t="shared" si="164"/>
        <v>-7.3884078804304032E-2</v>
      </c>
      <c r="BI162" s="860">
        <f t="shared" si="164"/>
        <v>-7.3884078804304032E-2</v>
      </c>
      <c r="BJ162" s="860">
        <f t="shared" si="164"/>
        <v>-7.3884078804304032E-2</v>
      </c>
      <c r="BK162" s="860">
        <f t="shared" si="164"/>
        <v>-7.3884078804304032E-2</v>
      </c>
      <c r="BL162" s="860">
        <f t="shared" si="164"/>
        <v>-7.3884078804304032E-2</v>
      </c>
      <c r="BM162" s="860">
        <f t="shared" si="164"/>
        <v>-7.3884078804304032E-2</v>
      </c>
      <c r="BN162" s="860">
        <f t="shared" si="164"/>
        <v>1.323946747047966E-2</v>
      </c>
      <c r="BO162" s="860">
        <f t="shared" si="164"/>
        <v>1.323946747047966E-2</v>
      </c>
      <c r="BP162" s="860">
        <f t="shared" si="164"/>
        <v>1.323946747047966E-2</v>
      </c>
      <c r="BQ162" s="860">
        <f t="shared" si="164"/>
        <v>1.323946747047966E-2</v>
      </c>
      <c r="BR162" s="860">
        <f t="shared" si="164"/>
        <v>1.323946747047966E-2</v>
      </c>
      <c r="BS162" s="860">
        <f t="shared" si="164"/>
        <v>1.323946747047966E-2</v>
      </c>
      <c r="BT162" s="860">
        <f t="shared" si="164"/>
        <v>1.323946747047966E-2</v>
      </c>
      <c r="BU162" s="860">
        <f t="shared" si="164"/>
        <v>2.9886847986642984E-2</v>
      </c>
      <c r="BV162" s="860">
        <f t="shared" si="164"/>
        <v>2.9886847986642984E-2</v>
      </c>
      <c r="BW162" s="860">
        <f t="shared" si="164"/>
        <v>2.9886847986642984E-2</v>
      </c>
      <c r="BX162" s="860">
        <f t="shared" ref="BX162:EI162" si="165">BX161</f>
        <v>2.9886847986642984E-2</v>
      </c>
      <c r="BY162" s="860">
        <f t="shared" si="165"/>
        <v>2.3068393412549071E-2</v>
      </c>
      <c r="BZ162" s="860">
        <f t="shared" si="165"/>
        <v>2.3068393412549071E-2</v>
      </c>
      <c r="CA162" s="860">
        <f t="shared" si="165"/>
        <v>-9.8476194310790355E-3</v>
      </c>
      <c r="CB162" s="860">
        <f t="shared" si="165"/>
        <v>-9.8476194310790355E-3</v>
      </c>
      <c r="CC162" s="860">
        <f t="shared" si="165"/>
        <v>-9.8476194310790355E-3</v>
      </c>
      <c r="CD162" s="860">
        <f t="shared" si="165"/>
        <v>0</v>
      </c>
      <c r="CE162" s="860">
        <f t="shared" si="165"/>
        <v>0</v>
      </c>
      <c r="CF162" s="860">
        <f t="shared" si="165"/>
        <v>0</v>
      </c>
      <c r="CG162" s="860">
        <f t="shared" si="165"/>
        <v>0</v>
      </c>
      <c r="CH162" s="860">
        <f t="shared" si="165"/>
        <v>0.14810003831740826</v>
      </c>
      <c r="CI162" s="860">
        <f t="shared" si="165"/>
        <v>0.19665341278732207</v>
      </c>
      <c r="CJ162" s="860">
        <f t="shared" si="165"/>
        <v>0.19665341278732207</v>
      </c>
      <c r="CK162" s="860">
        <f t="shared" si="165"/>
        <v>0.19665341278732207</v>
      </c>
      <c r="CL162" s="860">
        <f t="shared" si="165"/>
        <v>0.19665341278732207</v>
      </c>
      <c r="CM162" s="860">
        <f t="shared" si="165"/>
        <v>0.19665341278732207</v>
      </c>
      <c r="CN162" s="860">
        <f t="shared" si="165"/>
        <v>0.19665341278732207</v>
      </c>
      <c r="CO162" s="860">
        <f t="shared" si="165"/>
        <v>0.19665341278732207</v>
      </c>
      <c r="CP162" s="860">
        <f t="shared" si="165"/>
        <v>5.4952114960929777E-2</v>
      </c>
      <c r="CQ162" s="860">
        <f t="shared" si="165"/>
        <v>5.4952114960929777E-2</v>
      </c>
      <c r="CR162" s="860">
        <f t="shared" si="165"/>
        <v>5.4952114960929777E-2</v>
      </c>
      <c r="CS162" s="860">
        <f t="shared" si="165"/>
        <v>5.4952114960929777E-2</v>
      </c>
      <c r="CT162" s="860">
        <f t="shared" si="165"/>
        <v>5.4952114960929777E-2</v>
      </c>
      <c r="CU162" s="860">
        <f t="shared" si="165"/>
        <v>5.4952114960929777E-2</v>
      </c>
      <c r="CV162" s="860">
        <f t="shared" si="165"/>
        <v>5.4952114960929777E-2</v>
      </c>
      <c r="CW162" s="860">
        <f t="shared" si="165"/>
        <v>1.645145898683964E-2</v>
      </c>
      <c r="CX162" s="860">
        <f t="shared" si="165"/>
        <v>1.645145898683964E-2</v>
      </c>
      <c r="CY162" s="860">
        <f t="shared" si="165"/>
        <v>1.645145898683964E-2</v>
      </c>
      <c r="CZ162" s="860">
        <f t="shared" si="165"/>
        <v>1.645145898683964E-2</v>
      </c>
      <c r="DA162" s="860">
        <f t="shared" si="165"/>
        <v>1.645145898683964E-2</v>
      </c>
      <c r="DB162" s="860">
        <f t="shared" si="165"/>
        <v>0</v>
      </c>
      <c r="DC162" s="860">
        <f t="shared" si="165"/>
        <v>0</v>
      </c>
      <c r="DD162" s="860">
        <f t="shared" si="165"/>
        <v>0</v>
      </c>
      <c r="DE162" s="860">
        <f t="shared" si="165"/>
        <v>0</v>
      </c>
      <c r="DF162" s="860">
        <f t="shared" si="165"/>
        <v>0.12233447158675492</v>
      </c>
      <c r="DG162" s="860">
        <f t="shared" si="165"/>
        <v>0.12703398218785455</v>
      </c>
      <c r="DH162" s="860">
        <f t="shared" si="165"/>
        <v>0.12703398218785455</v>
      </c>
      <c r="DI162" s="860">
        <f t="shared" si="165"/>
        <v>0.12703398218785455</v>
      </c>
      <c r="DJ162" s="860">
        <f t="shared" si="165"/>
        <v>0.12703398218785455</v>
      </c>
      <c r="DK162" s="860">
        <f t="shared" si="165"/>
        <v>0.12703398218785455</v>
      </c>
      <c r="DL162" s="860">
        <f t="shared" si="165"/>
        <v>0.12703398218785455</v>
      </c>
      <c r="DM162" s="860">
        <f t="shared" si="165"/>
        <v>0.12703398218785455</v>
      </c>
      <c r="DN162" s="860">
        <f t="shared" si="165"/>
        <v>0.16132689759944441</v>
      </c>
      <c r="DO162" s="860">
        <f t="shared" si="165"/>
        <v>0.16132689759944441</v>
      </c>
      <c r="DP162" s="860">
        <f t="shared" si="165"/>
        <v>0.16132689759944441</v>
      </c>
      <c r="DQ162" s="860">
        <f t="shared" si="165"/>
        <v>0.16132689759944441</v>
      </c>
      <c r="DR162" s="860">
        <f t="shared" si="165"/>
        <v>0.16132689759944441</v>
      </c>
      <c r="DS162" s="860">
        <f t="shared" si="165"/>
        <v>0.16132689759944441</v>
      </c>
      <c r="DT162" s="860">
        <f t="shared" si="165"/>
        <v>0.16132689759944441</v>
      </c>
      <c r="DU162" s="860">
        <f t="shared" si="165"/>
        <v>1.7035503352386181</v>
      </c>
      <c r="DV162" s="860">
        <f t="shared" si="165"/>
        <v>1.7035503352386181</v>
      </c>
      <c r="DW162" s="860">
        <f t="shared" si="165"/>
        <v>1.7035503352386181</v>
      </c>
      <c r="DX162" s="860">
        <f t="shared" si="165"/>
        <v>1.7035503352386181</v>
      </c>
      <c r="DY162" s="860">
        <f t="shared" si="165"/>
        <v>1.6147875388786339</v>
      </c>
      <c r="DZ162" s="860">
        <f t="shared" si="165"/>
        <v>1.6147875388786339</v>
      </c>
      <c r="EA162" s="860">
        <f t="shared" si="165"/>
        <v>1.4672952952302882</v>
      </c>
      <c r="EB162" s="860">
        <f t="shared" si="165"/>
        <v>1.4672952952302882</v>
      </c>
      <c r="EC162" s="860">
        <f t="shared" si="165"/>
        <v>1.4672952952302882</v>
      </c>
      <c r="ED162" s="860">
        <f t="shared" si="165"/>
        <v>0.86053997636169122</v>
      </c>
      <c r="EE162" s="860">
        <f t="shared" si="165"/>
        <v>0.86053997636169122</v>
      </c>
      <c r="EF162" s="860">
        <f t="shared" si="165"/>
        <v>0.86053997636169122</v>
      </c>
      <c r="EG162" s="860">
        <f t="shared" si="165"/>
        <v>0.86053997636169122</v>
      </c>
      <c r="EH162" s="860">
        <f t="shared" si="165"/>
        <v>0.66167232204669624</v>
      </c>
      <c r="EI162" s="860">
        <f t="shared" si="165"/>
        <v>0.66167232204669624</v>
      </c>
      <c r="EJ162" s="860">
        <f t="shared" ref="EJ162:GU162" si="166">EJ161</f>
        <v>0.66167232204669624</v>
      </c>
      <c r="EK162" s="860">
        <f t="shared" si="166"/>
        <v>0.66167232204669624</v>
      </c>
      <c r="EL162" s="860">
        <f t="shared" si="166"/>
        <v>0.66167232204669624</v>
      </c>
      <c r="EM162" s="860">
        <f t="shared" si="166"/>
        <v>0.66167232204669624</v>
      </c>
      <c r="EN162" s="860">
        <f t="shared" si="166"/>
        <v>0.66167232204669624</v>
      </c>
      <c r="EO162" s="860">
        <f t="shared" si="166"/>
        <v>0.66167232204669624</v>
      </c>
      <c r="EP162" s="860">
        <f t="shared" si="166"/>
        <v>7.5642110469861024E-2</v>
      </c>
      <c r="EQ162" s="860">
        <f t="shared" si="166"/>
        <v>7.5642110469861024E-2</v>
      </c>
      <c r="ER162" s="860">
        <f t="shared" si="166"/>
        <v>7.5642110469861024E-2</v>
      </c>
      <c r="ES162" s="860">
        <f t="shared" si="166"/>
        <v>7.5642110469861024E-2</v>
      </c>
      <c r="ET162" s="860">
        <f t="shared" si="166"/>
        <v>7.5642110469861024E-2</v>
      </c>
      <c r="EU162" s="860">
        <f t="shared" si="166"/>
        <v>7.5642110469861024E-2</v>
      </c>
      <c r="EV162" s="860">
        <f t="shared" si="166"/>
        <v>7.5642110469861024E-2</v>
      </c>
      <c r="EW162" s="860">
        <f t="shared" si="166"/>
        <v>-0.40819015171678963</v>
      </c>
      <c r="EX162" s="860">
        <f t="shared" si="166"/>
        <v>-0.40819015171678963</v>
      </c>
      <c r="EY162" s="860">
        <f t="shared" si="166"/>
        <v>-0.40819015171678963</v>
      </c>
      <c r="EZ162" s="860">
        <f t="shared" si="166"/>
        <v>-0.40819015171678963</v>
      </c>
      <c r="FA162" s="860">
        <f t="shared" si="166"/>
        <v>-0.40819015171678963</v>
      </c>
      <c r="FB162" s="860">
        <f t="shared" si="166"/>
        <v>5.5501822543016388E-2</v>
      </c>
      <c r="FC162" s="860">
        <f t="shared" si="166"/>
        <v>5.5501822543016388E-2</v>
      </c>
      <c r="FD162" s="860">
        <f t="shared" si="166"/>
        <v>5.5501822543016388E-2</v>
      </c>
      <c r="FE162" s="860">
        <f t="shared" si="166"/>
        <v>5.5501822543016388E-2</v>
      </c>
      <c r="FF162" s="860">
        <f t="shared" si="166"/>
        <v>0.20562144337116717</v>
      </c>
      <c r="FG162" s="860">
        <f t="shared" si="166"/>
        <v>0.20562144337116717</v>
      </c>
      <c r="FH162" s="860">
        <f t="shared" si="166"/>
        <v>0.20562144337116717</v>
      </c>
      <c r="FI162" s="860">
        <f t="shared" si="166"/>
        <v>0.20562144337116717</v>
      </c>
      <c r="FJ162" s="860">
        <f t="shared" si="166"/>
        <v>0.20562144337116717</v>
      </c>
      <c r="FK162" s="860">
        <f t="shared" si="166"/>
        <v>0.20562144337116717</v>
      </c>
      <c r="FL162" s="860">
        <f t="shared" si="166"/>
        <v>0.20562144337116717</v>
      </c>
      <c r="FM162" s="860">
        <f t="shared" si="166"/>
        <v>0.20562144337116717</v>
      </c>
      <c r="FN162" s="860">
        <f t="shared" si="166"/>
        <v>0.26321756976751409</v>
      </c>
      <c r="FO162" s="860">
        <f t="shared" si="166"/>
        <v>0.26321756976751409</v>
      </c>
      <c r="FP162" s="860">
        <f t="shared" si="166"/>
        <v>0.26321756976751409</v>
      </c>
      <c r="FQ162" s="860">
        <f t="shared" si="166"/>
        <v>0.26321756976751409</v>
      </c>
      <c r="FR162" s="860">
        <f t="shared" si="166"/>
        <v>0.26321756976751409</v>
      </c>
      <c r="FS162" s="860">
        <f t="shared" si="166"/>
        <v>0.26321756976751409</v>
      </c>
      <c r="FT162" s="860">
        <f t="shared" si="166"/>
        <v>0.26321756976751409</v>
      </c>
      <c r="FU162" s="860">
        <f t="shared" si="166"/>
        <v>1.5939652259542649</v>
      </c>
      <c r="FV162" s="860">
        <f t="shared" si="166"/>
        <v>1.5939652259542649</v>
      </c>
      <c r="FW162" s="860">
        <f t="shared" si="166"/>
        <v>1.5939652259542649</v>
      </c>
      <c r="FX162" s="860">
        <f t="shared" si="166"/>
        <v>1.5939652259542649</v>
      </c>
      <c r="FY162" s="860">
        <f t="shared" si="166"/>
        <v>1.2687616376903579</v>
      </c>
      <c r="FZ162" s="860">
        <f t="shared" si="166"/>
        <v>1.2687616376903579</v>
      </c>
      <c r="GA162" s="860">
        <f t="shared" si="166"/>
        <v>1.1915619511601676</v>
      </c>
      <c r="GB162" s="860">
        <f t="shared" si="166"/>
        <v>1.1915619511601676</v>
      </c>
      <c r="GC162" s="860">
        <f t="shared" si="166"/>
        <v>1.1915619511601676</v>
      </c>
      <c r="GD162" s="860">
        <f t="shared" si="166"/>
        <v>0.50478601965350478</v>
      </c>
      <c r="GE162" s="860">
        <f t="shared" si="166"/>
        <v>0.50478601965350478</v>
      </c>
      <c r="GF162" s="860">
        <f t="shared" si="166"/>
        <v>0.50478601965350478</v>
      </c>
      <c r="GG162" s="860">
        <f t="shared" si="166"/>
        <v>0.50478601965350478</v>
      </c>
      <c r="GH162" s="860">
        <f t="shared" si="166"/>
        <v>0.32131148419969691</v>
      </c>
      <c r="GI162" s="860">
        <f t="shared" si="166"/>
        <v>0.32131148419969691</v>
      </c>
      <c r="GJ162" s="860">
        <f t="shared" si="166"/>
        <v>0.32131148419969691</v>
      </c>
      <c r="GK162" s="860">
        <f t="shared" si="166"/>
        <v>0.32131148419969691</v>
      </c>
      <c r="GL162" s="860">
        <f t="shared" si="166"/>
        <v>0.32131148419969691</v>
      </c>
      <c r="GM162" s="860">
        <f t="shared" si="166"/>
        <v>0.32131148419969691</v>
      </c>
      <c r="GN162" s="860">
        <f t="shared" si="166"/>
        <v>0.32131148419969691</v>
      </c>
      <c r="GO162" s="860">
        <f t="shared" si="166"/>
        <v>0.32131148419969691</v>
      </c>
      <c r="GP162" s="860">
        <f t="shared" si="166"/>
        <v>0.15203064492595963</v>
      </c>
      <c r="GQ162" s="860">
        <f t="shared" si="166"/>
        <v>0.15203064492595963</v>
      </c>
      <c r="GR162" s="860">
        <f t="shared" si="166"/>
        <v>0.15203064492595963</v>
      </c>
      <c r="GS162" s="860">
        <f t="shared" si="166"/>
        <v>0.15203064492595963</v>
      </c>
      <c r="GT162" s="860">
        <f t="shared" si="166"/>
        <v>0.15203064492595963</v>
      </c>
      <c r="GU162" s="860">
        <f t="shared" si="166"/>
        <v>0.15203064492595963</v>
      </c>
      <c r="GV162" s="860">
        <f t="shared" ref="GV162:JG162" si="167">GV161</f>
        <v>0.15203064492595963</v>
      </c>
      <c r="GW162" s="860">
        <f t="shared" si="167"/>
        <v>-0.19381358067827925</v>
      </c>
      <c r="GX162" s="860">
        <f t="shared" si="167"/>
        <v>-0.19381358067827925</v>
      </c>
      <c r="GY162" s="860">
        <f t="shared" si="167"/>
        <v>-0.19381358067827925</v>
      </c>
      <c r="GZ162" s="860">
        <f t="shared" si="167"/>
        <v>-0.19381358067827925</v>
      </c>
      <c r="HA162" s="860">
        <f t="shared" si="167"/>
        <v>-0.19381358067827925</v>
      </c>
      <c r="HB162" s="860">
        <f t="shared" si="167"/>
        <v>-3.8851275780111827E-2</v>
      </c>
      <c r="HC162" s="860">
        <f t="shared" si="167"/>
        <v>-3.8851275780111827E-2</v>
      </c>
      <c r="HD162" s="860">
        <f t="shared" si="167"/>
        <v>-3.8851275780111827E-2</v>
      </c>
      <c r="HE162" s="860">
        <f t="shared" si="167"/>
        <v>-3.8851275780111827E-2</v>
      </c>
      <c r="HF162" s="860">
        <f t="shared" si="167"/>
        <v>9.4026679329690666E-2</v>
      </c>
      <c r="HG162" s="860">
        <f t="shared" si="167"/>
        <v>8.4593037451122122E-2</v>
      </c>
      <c r="HH162" s="860">
        <f t="shared" si="167"/>
        <v>8.4593037451122122E-2</v>
      </c>
      <c r="HI162" s="860">
        <f t="shared" si="167"/>
        <v>8.4593037451122122E-2</v>
      </c>
      <c r="HJ162" s="860">
        <f t="shared" si="167"/>
        <v>8.4593037451122122E-2</v>
      </c>
      <c r="HK162" s="860">
        <f t="shared" si="167"/>
        <v>8.4593037451122122E-2</v>
      </c>
      <c r="HL162" s="860">
        <f t="shared" si="167"/>
        <v>8.4593037451122122E-2</v>
      </c>
      <c r="HM162" s="860">
        <f t="shared" si="167"/>
        <v>8.4593037451122122E-2</v>
      </c>
      <c r="HN162" s="860">
        <f t="shared" si="167"/>
        <v>-8.4908893473389924E-3</v>
      </c>
      <c r="HO162" s="860">
        <f t="shared" si="167"/>
        <v>-8.4908893473389924E-3</v>
      </c>
      <c r="HP162" s="860">
        <f t="shared" si="167"/>
        <v>-8.4908893473389924E-3</v>
      </c>
      <c r="HQ162" s="860">
        <f t="shared" si="167"/>
        <v>-8.4908893473389924E-3</v>
      </c>
      <c r="HR162" s="860">
        <f t="shared" si="167"/>
        <v>-8.4908893473389924E-3</v>
      </c>
      <c r="HS162" s="860">
        <f t="shared" si="167"/>
        <v>-8.4908893473389924E-3</v>
      </c>
      <c r="HT162" s="860">
        <f t="shared" si="167"/>
        <v>-8.4908893473389924E-3</v>
      </c>
      <c r="HU162" s="860">
        <f t="shared" si="167"/>
        <v>1.5840029432920515</v>
      </c>
      <c r="HV162" s="860">
        <f t="shared" si="167"/>
        <v>1.5840029432920515</v>
      </c>
      <c r="HW162" s="860">
        <f t="shared" si="167"/>
        <v>1.5840029432920515</v>
      </c>
      <c r="HX162" s="860">
        <f t="shared" si="167"/>
        <v>1.5840029432920515</v>
      </c>
      <c r="HY162" s="860">
        <f t="shared" si="167"/>
        <v>1.2110906541589737</v>
      </c>
      <c r="HZ162" s="860">
        <f t="shared" si="167"/>
        <v>1.2110906541589737</v>
      </c>
      <c r="IA162" s="860">
        <f t="shared" si="167"/>
        <v>1.2703429066087715</v>
      </c>
      <c r="IB162" s="860">
        <f t="shared" si="167"/>
        <v>1.2703429066087715</v>
      </c>
      <c r="IC162" s="860">
        <f t="shared" si="167"/>
        <v>1.2703429066087715</v>
      </c>
      <c r="ID162" s="860">
        <f t="shared" si="167"/>
        <v>-5.2882344916083568E-2</v>
      </c>
      <c r="IE162" s="860">
        <f t="shared" si="167"/>
        <v>-5.2882344916083568E-2</v>
      </c>
      <c r="IF162" s="860">
        <f t="shared" si="167"/>
        <v>-5.2882344916083568E-2</v>
      </c>
      <c r="IG162" s="860">
        <f t="shared" si="167"/>
        <v>-5.2882344916083568E-2</v>
      </c>
      <c r="IH162" s="860">
        <f t="shared" si="167"/>
        <v>-5.7828952707758674E-2</v>
      </c>
      <c r="II162" s="860">
        <f t="shared" si="167"/>
        <v>-5.9208714333182755E-2</v>
      </c>
      <c r="IJ162" s="860">
        <f t="shared" si="167"/>
        <v>-5.9208714333182755E-2</v>
      </c>
      <c r="IK162" s="860">
        <f t="shared" si="167"/>
        <v>-5.9208714333182755E-2</v>
      </c>
      <c r="IL162" s="860">
        <f t="shared" si="167"/>
        <v>-5.9208714333182755E-2</v>
      </c>
      <c r="IM162" s="860">
        <f t="shared" si="167"/>
        <v>-5.9208714333182755E-2</v>
      </c>
      <c r="IN162" s="860">
        <f t="shared" si="167"/>
        <v>-5.9208714333182755E-2</v>
      </c>
      <c r="IO162" s="860">
        <f t="shared" si="167"/>
        <v>-5.9208714333182755E-2</v>
      </c>
      <c r="IP162" s="860">
        <f t="shared" si="167"/>
        <v>0.18414087007555047</v>
      </c>
      <c r="IQ162" s="860">
        <f t="shared" si="167"/>
        <v>0.18414087007555047</v>
      </c>
      <c r="IR162" s="860">
        <f t="shared" si="167"/>
        <v>0.18414087007555047</v>
      </c>
      <c r="IS162" s="860">
        <f t="shared" si="167"/>
        <v>0.18414087007555047</v>
      </c>
      <c r="IT162" s="860">
        <f t="shared" si="167"/>
        <v>0.18414087007555047</v>
      </c>
      <c r="IU162" s="860">
        <f t="shared" si="167"/>
        <v>0.18414087007555047</v>
      </c>
      <c r="IV162" s="860">
        <f t="shared" si="167"/>
        <v>0.18414087007555047</v>
      </c>
      <c r="IW162" s="860">
        <f t="shared" si="167"/>
        <v>-0.27654608870200015</v>
      </c>
      <c r="IX162" s="860">
        <f t="shared" si="167"/>
        <v>-0.27654608870200015</v>
      </c>
      <c r="IY162" s="860">
        <f t="shared" si="167"/>
        <v>-0.27654608870200015</v>
      </c>
      <c r="IZ162" s="860">
        <f t="shared" si="167"/>
        <v>-0.27654608870200015</v>
      </c>
      <c r="JA162" s="860">
        <f t="shared" si="167"/>
        <v>-0.27654608870200015</v>
      </c>
      <c r="JB162" s="860">
        <f t="shared" si="167"/>
        <v>2.7437147435448672E-2</v>
      </c>
      <c r="JC162" s="860">
        <f t="shared" si="167"/>
        <v>2.7437147435448672E-2</v>
      </c>
      <c r="JD162" s="860">
        <f t="shared" si="167"/>
        <v>2.7437147435448672E-2</v>
      </c>
      <c r="JE162" s="860">
        <f t="shared" si="167"/>
        <v>2.7437147435448672E-2</v>
      </c>
      <c r="JF162" s="860">
        <f t="shared" si="167"/>
        <v>0.22604797926738662</v>
      </c>
      <c r="JG162" s="860">
        <f t="shared" si="167"/>
        <v>0.22604797926738662</v>
      </c>
      <c r="JH162" s="860">
        <f t="shared" ref="JH162:LS162" si="168">JH161</f>
        <v>0.22604797926738662</v>
      </c>
      <c r="JI162" s="860">
        <f t="shared" si="168"/>
        <v>0.22604797926738662</v>
      </c>
      <c r="JJ162" s="860">
        <f t="shared" si="168"/>
        <v>0.22604797926738662</v>
      </c>
      <c r="JK162" s="860">
        <f t="shared" si="168"/>
        <v>0.22604797926738662</v>
      </c>
      <c r="JL162" s="860">
        <f t="shared" si="168"/>
        <v>0.22604797926738662</v>
      </c>
      <c r="JM162" s="860">
        <f t="shared" si="168"/>
        <v>0.22604797926738662</v>
      </c>
      <c r="JN162" s="860">
        <f t="shared" si="168"/>
        <v>0.28637630992491658</v>
      </c>
      <c r="JO162" s="860">
        <f t="shared" si="168"/>
        <v>0.28637630992491658</v>
      </c>
      <c r="JP162" s="860">
        <f t="shared" si="168"/>
        <v>0.28637630992491658</v>
      </c>
      <c r="JQ162" s="860">
        <f t="shared" si="168"/>
        <v>0.28637630992491658</v>
      </c>
      <c r="JR162" s="860">
        <f t="shared" si="168"/>
        <v>0.28637630992491658</v>
      </c>
      <c r="JS162" s="860">
        <f t="shared" si="168"/>
        <v>0.28637630992491658</v>
      </c>
      <c r="JT162" s="860">
        <f t="shared" si="168"/>
        <v>0.28637630992491658</v>
      </c>
      <c r="JU162" s="860">
        <f t="shared" si="168"/>
        <v>1.6935880525764055</v>
      </c>
      <c r="JV162" s="860">
        <f t="shared" si="168"/>
        <v>1.6935880525764055</v>
      </c>
      <c r="JW162" s="860">
        <f t="shared" si="168"/>
        <v>1.6935880525764055</v>
      </c>
      <c r="JX162" s="860">
        <f t="shared" si="168"/>
        <v>1.6935880525764055</v>
      </c>
      <c r="JY162" s="860">
        <f t="shared" si="168"/>
        <v>1.2572274409840798</v>
      </c>
      <c r="JZ162" s="860">
        <f t="shared" si="168"/>
        <v>1.2572274409840798</v>
      </c>
      <c r="KA162" s="860">
        <f t="shared" si="168"/>
        <v>1.0635428985561806</v>
      </c>
      <c r="KB162" s="860">
        <f t="shared" si="168"/>
        <v>1.0635428985561806</v>
      </c>
      <c r="KC162" s="860">
        <f t="shared" si="168"/>
        <v>1.0635428985561806</v>
      </c>
      <c r="KD162" s="860">
        <f t="shared" si="168"/>
        <v>0.51440099145643181</v>
      </c>
      <c r="KE162" s="860">
        <f t="shared" si="168"/>
        <v>0.51440099145643181</v>
      </c>
      <c r="KF162" s="860">
        <f t="shared" si="168"/>
        <v>0.51440099145643181</v>
      </c>
      <c r="KG162" s="860">
        <f t="shared" si="168"/>
        <v>0.51440099145643181</v>
      </c>
      <c r="KH162" s="860">
        <f t="shared" si="168"/>
        <v>0.48592519955604807</v>
      </c>
      <c r="KI162" s="860">
        <f t="shared" si="168"/>
        <v>0.48592519955604807</v>
      </c>
      <c r="KJ162" s="860">
        <f t="shared" si="168"/>
        <v>0.48592519955604807</v>
      </c>
      <c r="KK162" s="860">
        <f t="shared" si="168"/>
        <v>0.48592519955604807</v>
      </c>
      <c r="KL162" s="860">
        <f t="shared" si="168"/>
        <v>0.48592519955604807</v>
      </c>
      <c r="KM162" s="860">
        <f t="shared" si="168"/>
        <v>0.48592519955604807</v>
      </c>
      <c r="KN162" s="860">
        <f t="shared" si="168"/>
        <v>0.48592519955604807</v>
      </c>
      <c r="KO162" s="860">
        <f t="shared" si="168"/>
        <v>0.48592519955604807</v>
      </c>
      <c r="KP162" s="860">
        <f t="shared" si="168"/>
        <v>7.0172491544120419E-2</v>
      </c>
      <c r="KQ162" s="860">
        <f t="shared" si="168"/>
        <v>7.0172491544120419E-2</v>
      </c>
      <c r="KR162" s="860">
        <f t="shared" si="168"/>
        <v>7.0172491544120419E-2</v>
      </c>
      <c r="KS162" s="860">
        <f t="shared" si="168"/>
        <v>7.0172491544120419E-2</v>
      </c>
      <c r="KT162" s="860">
        <f t="shared" si="168"/>
        <v>7.0172491544120419E-2</v>
      </c>
      <c r="KU162" s="860">
        <f t="shared" si="168"/>
        <v>7.0172491544120419E-2</v>
      </c>
      <c r="KV162" s="860">
        <f t="shared" si="168"/>
        <v>7.0172491544120419E-2</v>
      </c>
      <c r="KW162" s="860">
        <f t="shared" si="168"/>
        <v>-0.43132557083855083</v>
      </c>
      <c r="KX162" s="860">
        <f t="shared" si="168"/>
        <v>-0.43132557083855083</v>
      </c>
      <c r="KY162" s="860">
        <f t="shared" si="168"/>
        <v>-0.43132557083855083</v>
      </c>
      <c r="KZ162" s="860">
        <f t="shared" si="168"/>
        <v>-0.43132557083855083</v>
      </c>
      <c r="LA162" s="860">
        <f t="shared" si="168"/>
        <v>-0.43132557083855083</v>
      </c>
      <c r="LB162" s="860">
        <f t="shared" si="168"/>
        <v>-3.8851275780110051E-2</v>
      </c>
      <c r="LC162" s="860">
        <f t="shared" si="168"/>
        <v>-3.8851275780110051E-2</v>
      </c>
      <c r="LD162" s="860">
        <f t="shared" si="168"/>
        <v>-3.8851275780110051E-2</v>
      </c>
      <c r="LE162" s="860">
        <f t="shared" si="168"/>
        <v>-3.8851275780110051E-2</v>
      </c>
      <c r="LF162" s="860">
        <f t="shared" si="168"/>
        <v>0.11301421665964995</v>
      </c>
      <c r="LG162" s="860">
        <f t="shared" si="168"/>
        <v>0.12244828122923401</v>
      </c>
      <c r="LH162" s="860">
        <f t="shared" si="168"/>
        <v>0.12244828122923401</v>
      </c>
      <c r="LI162" s="860">
        <f t="shared" si="168"/>
        <v>0.12244828122923401</v>
      </c>
      <c r="LJ162" s="860">
        <f t="shared" si="168"/>
        <v>0.12244828122923401</v>
      </c>
      <c r="LK162" s="860">
        <f t="shared" si="168"/>
        <v>0.12244828122923401</v>
      </c>
      <c r="LL162" s="860">
        <f t="shared" si="168"/>
        <v>0.12244828122923401</v>
      </c>
      <c r="LM162" s="860">
        <f t="shared" si="168"/>
        <v>0.12244828122923401</v>
      </c>
      <c r="LN162" s="860">
        <f t="shared" si="168"/>
        <v>0.26321756976750876</v>
      </c>
      <c r="LO162" s="860">
        <f t="shared" si="168"/>
        <v>0.26321756976750876</v>
      </c>
      <c r="LP162" s="860">
        <f t="shared" si="168"/>
        <v>0.26321756976750876</v>
      </c>
      <c r="LQ162" s="860">
        <f t="shared" si="168"/>
        <v>0.26321756976750876</v>
      </c>
      <c r="LR162" s="860">
        <f t="shared" si="168"/>
        <v>0.26321756976750876</v>
      </c>
      <c r="LS162" s="860">
        <f t="shared" si="168"/>
        <v>0.26321756976750876</v>
      </c>
      <c r="LT162" s="860">
        <f t="shared" ref="LT162:OE162" si="169">LT161</f>
        <v>0.26321756976750876</v>
      </c>
      <c r="LU162" s="860">
        <f t="shared" si="169"/>
        <v>1.4943423993321217</v>
      </c>
      <c r="LV162" s="860">
        <f t="shared" si="169"/>
        <v>1.4943423993321217</v>
      </c>
      <c r="LW162" s="860">
        <f t="shared" si="169"/>
        <v>1.4943423993321217</v>
      </c>
      <c r="LX162" s="860">
        <f t="shared" si="169"/>
        <v>1.4943423993321217</v>
      </c>
      <c r="LY162" s="860">
        <f t="shared" si="169"/>
        <v>1.2572274409840789</v>
      </c>
      <c r="LZ162" s="860">
        <f t="shared" si="169"/>
        <v>1.2572274409840789</v>
      </c>
      <c r="MA162" s="860">
        <f t="shared" si="169"/>
        <v>1.1915619511601649</v>
      </c>
      <c r="MB162" s="860">
        <f t="shared" si="169"/>
        <v>1.1915619511601649</v>
      </c>
      <c r="MC162" s="860">
        <f t="shared" si="169"/>
        <v>1.1915619511601649</v>
      </c>
      <c r="MD162" s="860">
        <f t="shared" si="169"/>
        <v>0.51440099145643714</v>
      </c>
      <c r="ME162" s="860">
        <f t="shared" si="169"/>
        <v>0.51440099145643714</v>
      </c>
      <c r="MF162" s="860">
        <f t="shared" si="169"/>
        <v>0.51440099145643714</v>
      </c>
      <c r="MG162" s="860">
        <f t="shared" si="169"/>
        <v>0.51440099145643714</v>
      </c>
      <c r="MH162" s="860">
        <f t="shared" si="169"/>
        <v>0.11824010963871068</v>
      </c>
      <c r="MI162" s="860">
        <f t="shared" si="169"/>
        <v>0.11824010963871068</v>
      </c>
      <c r="MJ162" s="860">
        <f t="shared" si="169"/>
        <v>0.11824010963871068</v>
      </c>
      <c r="MK162" s="860">
        <f t="shared" si="169"/>
        <v>0.11824010963871068</v>
      </c>
      <c r="ML162" s="860">
        <f t="shared" si="169"/>
        <v>0.11824010963871068</v>
      </c>
      <c r="MM162" s="860">
        <f t="shared" si="169"/>
        <v>0.11824010963871068</v>
      </c>
      <c r="MN162" s="860">
        <f t="shared" si="169"/>
        <v>0.11824010963871068</v>
      </c>
      <c r="MO162" s="860">
        <f t="shared" si="169"/>
        <v>0.11824010963871068</v>
      </c>
      <c r="MP162" s="860">
        <f t="shared" si="169"/>
        <v>9.2520110269100897E-2</v>
      </c>
      <c r="MQ162" s="860">
        <f t="shared" si="169"/>
        <v>9.2520110269100897E-2</v>
      </c>
      <c r="MR162" s="860">
        <f t="shared" si="169"/>
        <v>9.2520110269100897E-2</v>
      </c>
      <c r="MS162" s="860">
        <f t="shared" si="169"/>
        <v>9.2520110269100897E-2</v>
      </c>
      <c r="MT162" s="860">
        <f t="shared" si="169"/>
        <v>9.2520110269100897E-2</v>
      </c>
      <c r="MU162" s="860">
        <f t="shared" si="169"/>
        <v>9.2520110269100897E-2</v>
      </c>
      <c r="MV162" s="860">
        <f t="shared" si="169"/>
        <v>9.2520110269100897E-2</v>
      </c>
      <c r="MW162" s="860">
        <f t="shared" si="169"/>
        <v>0.20085908898762028</v>
      </c>
      <c r="MX162" s="860">
        <f t="shared" si="169"/>
        <v>0.20085908898762028</v>
      </c>
      <c r="MY162" s="860">
        <f t="shared" si="169"/>
        <v>0.20085908898762028</v>
      </c>
      <c r="MZ162" s="860">
        <f t="shared" si="169"/>
        <v>0.20085908898762028</v>
      </c>
      <c r="NA162" s="860">
        <f t="shared" si="169"/>
        <v>0.20085908898762028</v>
      </c>
      <c r="NB162" s="860">
        <f t="shared" si="169"/>
        <v>-3.8851275780110051E-2</v>
      </c>
      <c r="NC162" s="860">
        <f t="shared" si="169"/>
        <v>-3.8851275780110051E-2</v>
      </c>
      <c r="ND162" s="860">
        <f t="shared" si="169"/>
        <v>-3.8851275780110051E-2</v>
      </c>
      <c r="NE162" s="860">
        <f t="shared" si="169"/>
        <v>-3.8851275780110051E-2</v>
      </c>
      <c r="NF162" s="860">
        <f t="shared" si="169"/>
        <v>0.11301421665964995</v>
      </c>
      <c r="NG162" s="860">
        <f t="shared" si="169"/>
        <v>0.12244828122923401</v>
      </c>
      <c r="NH162" s="860">
        <f t="shared" si="169"/>
        <v>0.12244828122923401</v>
      </c>
      <c r="NI162" s="860">
        <f t="shared" si="169"/>
        <v>0.12244828122923401</v>
      </c>
      <c r="NJ162" s="860">
        <f t="shared" si="169"/>
        <v>0.12244828122923401</v>
      </c>
      <c r="NK162" s="860">
        <f t="shared" si="169"/>
        <v>0.12244828122923401</v>
      </c>
      <c r="NL162" s="860">
        <f t="shared" si="169"/>
        <v>0.12244828122923401</v>
      </c>
      <c r="NM162" s="860">
        <f t="shared" si="169"/>
        <v>0.12244828122923401</v>
      </c>
      <c r="NN162" s="860">
        <f t="shared" si="169"/>
        <v>0.26321756976750876</v>
      </c>
      <c r="NO162" s="860">
        <f t="shared" si="169"/>
        <v>0.26321756976750876</v>
      </c>
      <c r="NP162" s="860">
        <f t="shared" si="169"/>
        <v>0.26321756976750876</v>
      </c>
      <c r="NQ162" s="860">
        <f t="shared" si="169"/>
        <v>0.26321756976750876</v>
      </c>
      <c r="NR162" s="860">
        <f t="shared" si="169"/>
        <v>0.26321756976750876</v>
      </c>
      <c r="NS162" s="860">
        <f t="shared" si="169"/>
        <v>0.26321756976750876</v>
      </c>
      <c r="NT162" s="860">
        <f t="shared" si="169"/>
        <v>0.26321756976750876</v>
      </c>
      <c r="NU162" s="860">
        <f t="shared" si="169"/>
        <v>1.4943423993321217</v>
      </c>
      <c r="NV162" s="860">
        <f t="shared" si="169"/>
        <v>1.4943423993321217</v>
      </c>
      <c r="NW162" s="860">
        <f t="shared" si="169"/>
        <v>1.4943423993321217</v>
      </c>
      <c r="NX162" s="860">
        <f t="shared" si="169"/>
        <v>1.4943423993321217</v>
      </c>
      <c r="NY162" s="860">
        <f t="shared" si="169"/>
        <v>1.2572274409840789</v>
      </c>
      <c r="NZ162" s="860">
        <f t="shared" si="169"/>
        <v>1.2572274409840789</v>
      </c>
      <c r="OA162" s="860">
        <f t="shared" si="169"/>
        <v>1.1915619511601649</v>
      </c>
      <c r="OB162" s="860">
        <f t="shared" si="169"/>
        <v>1.1915619511601649</v>
      </c>
      <c r="OC162" s="860">
        <f t="shared" si="169"/>
        <v>1.1915619511601649</v>
      </c>
      <c r="OD162" s="860">
        <f t="shared" si="169"/>
        <v>0.51440099145643714</v>
      </c>
      <c r="OE162" s="860">
        <f t="shared" si="169"/>
        <v>0.51440099145643714</v>
      </c>
      <c r="OF162" s="860">
        <f t="shared" ref="OF162:QQ162" si="170">OF161</f>
        <v>0.51440099145643714</v>
      </c>
      <c r="OG162" s="860">
        <f t="shared" si="170"/>
        <v>0.51440099145643714</v>
      </c>
      <c r="OH162" s="860">
        <f t="shared" si="170"/>
        <v>0.11824010963871068</v>
      </c>
      <c r="OI162" s="860">
        <f t="shared" si="170"/>
        <v>0.11824010963871068</v>
      </c>
      <c r="OJ162" s="860">
        <f t="shared" si="170"/>
        <v>0.11824010963871068</v>
      </c>
      <c r="OK162" s="860">
        <f t="shared" si="170"/>
        <v>0.11824010963871068</v>
      </c>
      <c r="OL162" s="860">
        <f t="shared" si="170"/>
        <v>0.11824010963871068</v>
      </c>
      <c r="OM162" s="860">
        <f t="shared" si="170"/>
        <v>0.11824010963871068</v>
      </c>
      <c r="ON162" s="860">
        <f t="shared" si="170"/>
        <v>0.11824010963871068</v>
      </c>
      <c r="OO162" s="860">
        <f t="shared" si="170"/>
        <v>0.11824010963871068</v>
      </c>
      <c r="OP162" s="860">
        <f t="shared" si="170"/>
        <v>9.2520110269100897E-2</v>
      </c>
      <c r="OQ162" s="860">
        <f t="shared" si="170"/>
        <v>9.2520110269100897E-2</v>
      </c>
      <c r="OR162" s="860">
        <f t="shared" si="170"/>
        <v>9.2520110269100897E-2</v>
      </c>
      <c r="OS162" s="860">
        <f t="shared" si="170"/>
        <v>9.2520110269100897E-2</v>
      </c>
      <c r="OT162" s="860">
        <f t="shared" si="170"/>
        <v>9.2520110269100897E-2</v>
      </c>
      <c r="OU162" s="860">
        <f t="shared" si="170"/>
        <v>9.2520110269100897E-2</v>
      </c>
      <c r="OV162" s="860">
        <f t="shared" si="170"/>
        <v>9.2520110269100897E-2</v>
      </c>
      <c r="OW162" s="860">
        <f t="shared" si="170"/>
        <v>0.20085908898762028</v>
      </c>
      <c r="OX162" s="860">
        <f t="shared" si="170"/>
        <v>0.20085908898762028</v>
      </c>
      <c r="OY162" s="860">
        <f t="shared" si="170"/>
        <v>0.20085908898762028</v>
      </c>
      <c r="OZ162" s="860">
        <f t="shared" si="170"/>
        <v>0.20085908898762028</v>
      </c>
      <c r="PA162" s="860">
        <f t="shared" si="170"/>
        <v>0.20085908898762028</v>
      </c>
      <c r="PB162" s="860">
        <f t="shared" si="170"/>
        <v>-3.8851275780110051E-2</v>
      </c>
      <c r="PC162" s="860">
        <f t="shared" si="170"/>
        <v>-3.8851275780110051E-2</v>
      </c>
      <c r="PD162" s="860">
        <f t="shared" si="170"/>
        <v>-3.8851275780110051E-2</v>
      </c>
      <c r="PE162" s="860">
        <f t="shared" si="170"/>
        <v>-3.8851275780110051E-2</v>
      </c>
      <c r="PF162" s="860">
        <f t="shared" si="170"/>
        <v>0.11301421665964995</v>
      </c>
      <c r="PG162" s="860">
        <f t="shared" si="170"/>
        <v>0.12244828122923401</v>
      </c>
      <c r="PH162" s="860">
        <f t="shared" si="170"/>
        <v>0.12244828122923401</v>
      </c>
      <c r="PI162" s="860">
        <f t="shared" si="170"/>
        <v>0.12244828122923401</v>
      </c>
      <c r="PJ162" s="860">
        <f t="shared" si="170"/>
        <v>0.12244828122923401</v>
      </c>
      <c r="PK162" s="860">
        <f t="shared" si="170"/>
        <v>0.12244828122923401</v>
      </c>
      <c r="PL162" s="860">
        <f t="shared" si="170"/>
        <v>0.12244828122923401</v>
      </c>
      <c r="PM162" s="860">
        <f t="shared" si="170"/>
        <v>0.12244828122923401</v>
      </c>
      <c r="PN162" s="860">
        <f t="shared" si="170"/>
        <v>0.26321756976750876</v>
      </c>
      <c r="PO162" s="860">
        <f t="shared" si="170"/>
        <v>0.26321756976750876</v>
      </c>
      <c r="PP162" s="860">
        <f t="shared" si="170"/>
        <v>0.26321756976750876</v>
      </c>
      <c r="PQ162" s="860">
        <f t="shared" si="170"/>
        <v>0.26321756976750876</v>
      </c>
      <c r="PR162" s="860">
        <f t="shared" si="170"/>
        <v>0.26321756976750876</v>
      </c>
      <c r="PS162" s="860">
        <f t="shared" si="170"/>
        <v>0.26321756976750876</v>
      </c>
      <c r="PT162" s="860">
        <f t="shared" si="170"/>
        <v>0.26321756976750876</v>
      </c>
      <c r="PU162" s="860">
        <f t="shared" si="170"/>
        <v>1.4943423993321217</v>
      </c>
      <c r="PV162" s="860">
        <f t="shared" si="170"/>
        <v>1.4943423993321217</v>
      </c>
      <c r="PW162" s="860">
        <f t="shared" si="170"/>
        <v>1.4943423993321217</v>
      </c>
      <c r="PX162" s="860">
        <f t="shared" si="170"/>
        <v>1.4943423993321217</v>
      </c>
      <c r="PY162" s="860">
        <f t="shared" si="170"/>
        <v>1.2572274409840789</v>
      </c>
      <c r="PZ162" s="860">
        <f t="shared" si="170"/>
        <v>1.2572274409840789</v>
      </c>
      <c r="QA162" s="860">
        <f t="shared" si="170"/>
        <v>1.1915619511601649</v>
      </c>
      <c r="QB162" s="860">
        <f t="shared" si="170"/>
        <v>1.1915619511601649</v>
      </c>
      <c r="QC162" s="860">
        <f t="shared" si="170"/>
        <v>1.1915619511601649</v>
      </c>
      <c r="QD162" s="860">
        <f t="shared" si="170"/>
        <v>0.51440099145643714</v>
      </c>
      <c r="QE162" s="860">
        <f t="shared" si="170"/>
        <v>0.51440099145643714</v>
      </c>
      <c r="QF162" s="860">
        <f t="shared" si="170"/>
        <v>0.51440099145643714</v>
      </c>
      <c r="QG162" s="860">
        <f t="shared" si="170"/>
        <v>0.51440099145643714</v>
      </c>
      <c r="QH162" s="860">
        <f t="shared" si="170"/>
        <v>0.11824010963871068</v>
      </c>
      <c r="QI162" s="860">
        <f t="shared" si="170"/>
        <v>0.11824010963871068</v>
      </c>
      <c r="QJ162" s="860">
        <f t="shared" si="170"/>
        <v>0.11824010963871068</v>
      </c>
      <c r="QK162" s="860">
        <f t="shared" si="170"/>
        <v>0.11824010963871068</v>
      </c>
      <c r="QL162" s="860">
        <f t="shared" si="170"/>
        <v>0.11824010963871068</v>
      </c>
      <c r="QM162" s="860">
        <f t="shared" si="170"/>
        <v>0.11824010963871068</v>
      </c>
      <c r="QN162" s="860">
        <f t="shared" si="170"/>
        <v>0.11824010963871068</v>
      </c>
      <c r="QO162" s="860">
        <f t="shared" si="170"/>
        <v>0.11824010963871068</v>
      </c>
      <c r="QP162" s="860">
        <f t="shared" si="170"/>
        <v>9.2520110269100897E-2</v>
      </c>
      <c r="QQ162" s="860">
        <f t="shared" si="170"/>
        <v>9.2520110269100897E-2</v>
      </c>
      <c r="QR162" s="860">
        <f t="shared" ref="QR162:SI162" si="171">QR161</f>
        <v>9.2520110269100897E-2</v>
      </c>
      <c r="QS162" s="860">
        <f t="shared" si="171"/>
        <v>9.2520110269100897E-2</v>
      </c>
      <c r="QT162" s="860">
        <f t="shared" si="171"/>
        <v>9.2520110269100897E-2</v>
      </c>
      <c r="QU162" s="860">
        <f t="shared" si="171"/>
        <v>9.2520110269100897E-2</v>
      </c>
      <c r="QV162" s="860">
        <f t="shared" si="171"/>
        <v>9.2520110269100897E-2</v>
      </c>
      <c r="QW162" s="860">
        <f t="shared" si="171"/>
        <v>0.20085908898762028</v>
      </c>
      <c r="QX162" s="860">
        <f t="shared" si="171"/>
        <v>0.20085908898762028</v>
      </c>
      <c r="QY162" s="860">
        <f t="shared" si="171"/>
        <v>0.20085908898762028</v>
      </c>
      <c r="QZ162" s="860">
        <f t="shared" si="171"/>
        <v>0.20085908898762028</v>
      </c>
      <c r="RA162" s="860">
        <f t="shared" si="171"/>
        <v>0.20085908898762028</v>
      </c>
      <c r="RB162" s="860">
        <f t="shared" si="171"/>
        <v>-3.8851275780110051E-2</v>
      </c>
      <c r="RC162" s="860">
        <f t="shared" si="171"/>
        <v>-3.8851275780110051E-2</v>
      </c>
      <c r="RD162" s="860">
        <f t="shared" si="171"/>
        <v>-3.8851275780110051E-2</v>
      </c>
      <c r="RE162" s="860">
        <f t="shared" si="171"/>
        <v>-3.8851275780110051E-2</v>
      </c>
      <c r="RF162" s="860">
        <f t="shared" si="171"/>
        <v>0.11301421665964995</v>
      </c>
      <c r="RG162" s="860">
        <f t="shared" si="171"/>
        <v>0.12244828122923401</v>
      </c>
      <c r="RH162" s="860">
        <f t="shared" si="171"/>
        <v>0.12244828122923401</v>
      </c>
      <c r="RI162" s="860">
        <f t="shared" si="171"/>
        <v>0.12244828122923401</v>
      </c>
      <c r="RJ162" s="860">
        <f t="shared" si="171"/>
        <v>0.12244828122923401</v>
      </c>
      <c r="RK162" s="860">
        <f t="shared" si="171"/>
        <v>0.12244828122923401</v>
      </c>
      <c r="RL162" s="860">
        <f t="shared" si="171"/>
        <v>0.12244828122923401</v>
      </c>
      <c r="RM162" s="860">
        <f t="shared" si="171"/>
        <v>0.12244828122923401</v>
      </c>
      <c r="RN162" s="860">
        <f t="shared" si="171"/>
        <v>0.26321756976750876</v>
      </c>
      <c r="RO162" s="860">
        <f t="shared" si="171"/>
        <v>0.26321756976750876</v>
      </c>
      <c r="RP162" s="860">
        <f t="shared" si="171"/>
        <v>0.26321756976750876</v>
      </c>
      <c r="RQ162" s="860">
        <f t="shared" si="171"/>
        <v>0.26321756976750876</v>
      </c>
      <c r="RR162" s="860">
        <f t="shared" si="171"/>
        <v>0.26321756976750876</v>
      </c>
      <c r="RS162" s="860">
        <f t="shared" si="171"/>
        <v>0.26321756976750876</v>
      </c>
      <c r="RT162" s="860">
        <f t="shared" si="171"/>
        <v>0.26321756976750876</v>
      </c>
      <c r="RU162" s="860">
        <f t="shared" si="171"/>
        <v>1.4943423993321217</v>
      </c>
      <c r="RV162" s="860">
        <f t="shared" si="171"/>
        <v>1.4943423993321217</v>
      </c>
      <c r="RW162" s="860">
        <f t="shared" si="171"/>
        <v>1.4943423993321217</v>
      </c>
      <c r="RX162" s="860">
        <f t="shared" si="171"/>
        <v>1.4943423993321217</v>
      </c>
      <c r="RY162" s="860">
        <f t="shared" si="171"/>
        <v>1.2572274409840789</v>
      </c>
      <c r="RZ162" s="860">
        <f t="shared" si="171"/>
        <v>1.2572274409840789</v>
      </c>
      <c r="SA162" s="860">
        <f t="shared" si="171"/>
        <v>1.1915619511601649</v>
      </c>
      <c r="SB162" s="860">
        <f t="shared" si="171"/>
        <v>1.1915619511601649</v>
      </c>
      <c r="SC162" s="860">
        <f t="shared" si="171"/>
        <v>1.1915619511601649</v>
      </c>
      <c r="SD162" s="860">
        <f t="shared" si="171"/>
        <v>0.51440099145643714</v>
      </c>
      <c r="SE162" s="860">
        <f t="shared" si="171"/>
        <v>0.51440099145643714</v>
      </c>
      <c r="SF162" s="860">
        <f t="shared" si="171"/>
        <v>0.51440099145643714</v>
      </c>
      <c r="SG162" s="860">
        <f t="shared" si="171"/>
        <v>0.51440099145643714</v>
      </c>
      <c r="SH162" s="860">
        <f t="shared" si="171"/>
        <v>0.11824010963871068</v>
      </c>
      <c r="SI162" s="860">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898</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890</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891</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892</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588</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589</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590</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721</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722</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723</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724</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725</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726</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727</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Sheep!$H$252&amp;" Merino BBB"</f>
        <v>Win Merino BBB</v>
      </c>
      <c r="I177" s="555" t="s">
        <v>886</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887</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889</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888</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890</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893</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894</v>
      </c>
      <c r="J183" s="558"/>
      <c r="K183" s="859">
        <f>K180</f>
        <v>0</v>
      </c>
      <c r="L183" s="859">
        <f t="shared" ref="L183:BW185" si="177">L180</f>
        <v>0</v>
      </c>
      <c r="M183" s="859">
        <f t="shared" si="177"/>
        <v>0</v>
      </c>
      <c r="N183" s="859">
        <f t="shared" si="177"/>
        <v>0</v>
      </c>
      <c r="O183" s="859">
        <f t="shared" si="177"/>
        <v>0</v>
      </c>
      <c r="P183" s="859">
        <f t="shared" si="177"/>
        <v>0</v>
      </c>
      <c r="Q183" s="859">
        <f t="shared" si="177"/>
        <v>0</v>
      </c>
      <c r="R183" s="859">
        <f t="shared" si="177"/>
        <v>0</v>
      </c>
      <c r="S183" s="859">
        <f t="shared" si="177"/>
        <v>0</v>
      </c>
      <c r="T183" s="859">
        <f t="shared" si="177"/>
        <v>0</v>
      </c>
      <c r="U183" s="859">
        <f t="shared" si="177"/>
        <v>0</v>
      </c>
      <c r="V183" s="859">
        <f t="shared" si="177"/>
        <v>0</v>
      </c>
      <c r="W183" s="859">
        <f t="shared" si="177"/>
        <v>0</v>
      </c>
      <c r="X183" s="859">
        <f t="shared" si="177"/>
        <v>0</v>
      </c>
      <c r="Y183" s="859">
        <f t="shared" si="177"/>
        <v>0</v>
      </c>
      <c r="Z183" s="859">
        <f t="shared" si="177"/>
        <v>0</v>
      </c>
      <c r="AA183" s="859">
        <f t="shared" si="177"/>
        <v>0</v>
      </c>
      <c r="AB183" s="859">
        <f t="shared" si="177"/>
        <v>0</v>
      </c>
      <c r="AC183" s="859">
        <f t="shared" si="177"/>
        <v>0</v>
      </c>
      <c r="AD183" s="859">
        <f t="shared" si="177"/>
        <v>0</v>
      </c>
      <c r="AE183" s="859">
        <f t="shared" si="177"/>
        <v>0</v>
      </c>
      <c r="AF183" s="859">
        <f t="shared" si="177"/>
        <v>0</v>
      </c>
      <c r="AG183" s="859">
        <f t="shared" si="177"/>
        <v>0</v>
      </c>
      <c r="AH183" s="859">
        <f t="shared" si="177"/>
        <v>0</v>
      </c>
      <c r="AI183" s="859">
        <f t="shared" si="177"/>
        <v>0</v>
      </c>
      <c r="AJ183" s="859">
        <f t="shared" si="177"/>
        <v>0</v>
      </c>
      <c r="AK183" s="859">
        <f t="shared" si="177"/>
        <v>0</v>
      </c>
      <c r="AL183" s="859">
        <f t="shared" si="177"/>
        <v>0</v>
      </c>
      <c r="AM183" s="859">
        <f t="shared" si="177"/>
        <v>0</v>
      </c>
      <c r="AN183" s="859">
        <f t="shared" si="177"/>
        <v>0</v>
      </c>
      <c r="AO183" s="859">
        <f t="shared" si="177"/>
        <v>0</v>
      </c>
      <c r="AP183" s="859">
        <f t="shared" si="177"/>
        <v>0</v>
      </c>
      <c r="AQ183" s="859">
        <f t="shared" si="177"/>
        <v>0</v>
      </c>
      <c r="AR183" s="859">
        <f t="shared" si="177"/>
        <v>0</v>
      </c>
      <c r="AS183" s="859">
        <f t="shared" si="177"/>
        <v>0</v>
      </c>
      <c r="AT183" s="859">
        <f t="shared" si="177"/>
        <v>0</v>
      </c>
      <c r="AU183" s="859">
        <f t="shared" si="177"/>
        <v>0</v>
      </c>
      <c r="AV183" s="859">
        <f t="shared" si="177"/>
        <v>0</v>
      </c>
      <c r="AW183" s="859">
        <f t="shared" si="177"/>
        <v>0</v>
      </c>
      <c r="AX183" s="859">
        <f t="shared" si="177"/>
        <v>0</v>
      </c>
      <c r="AY183" s="859">
        <f t="shared" si="177"/>
        <v>0</v>
      </c>
      <c r="AZ183" s="859">
        <f t="shared" si="177"/>
        <v>0</v>
      </c>
      <c r="BA183" s="859">
        <f t="shared" si="177"/>
        <v>0</v>
      </c>
      <c r="BB183" s="859">
        <f t="shared" si="177"/>
        <v>0</v>
      </c>
      <c r="BC183" s="859">
        <f t="shared" si="177"/>
        <v>0</v>
      </c>
      <c r="BD183" s="859">
        <f t="shared" si="177"/>
        <v>0</v>
      </c>
      <c r="BE183" s="859">
        <f t="shared" si="177"/>
        <v>0</v>
      </c>
      <c r="BF183" s="859">
        <f t="shared" si="177"/>
        <v>0</v>
      </c>
      <c r="BG183" s="859">
        <f t="shared" si="177"/>
        <v>0</v>
      </c>
      <c r="BH183" s="859">
        <f t="shared" si="177"/>
        <v>0</v>
      </c>
      <c r="BI183" s="859">
        <f t="shared" si="177"/>
        <v>0</v>
      </c>
      <c r="BJ183" s="859">
        <f t="shared" si="177"/>
        <v>0</v>
      </c>
      <c r="BK183" s="859">
        <f t="shared" si="177"/>
        <v>0</v>
      </c>
      <c r="BL183" s="859">
        <f t="shared" si="177"/>
        <v>0</v>
      </c>
      <c r="BM183" s="859">
        <f t="shared" si="177"/>
        <v>0</v>
      </c>
      <c r="BN183" s="859">
        <f t="shared" si="177"/>
        <v>-1.4256027151002826E-3</v>
      </c>
      <c r="BO183" s="859">
        <f t="shared" si="177"/>
        <v>-1.4256027151002826E-3</v>
      </c>
      <c r="BP183" s="859">
        <f t="shared" si="177"/>
        <v>-1.4256027151002826E-3</v>
      </c>
      <c r="BQ183" s="859">
        <f t="shared" si="177"/>
        <v>-1.4256027151002826E-3</v>
      </c>
      <c r="BR183" s="859">
        <f t="shared" si="177"/>
        <v>-1.4256027151002826E-3</v>
      </c>
      <c r="BS183" s="859">
        <f t="shared" si="177"/>
        <v>-1.4256027151002826E-3</v>
      </c>
      <c r="BT183" s="859">
        <f t="shared" si="177"/>
        <v>-1.4256027151002826E-3</v>
      </c>
      <c r="BU183" s="859">
        <f t="shared" si="177"/>
        <v>-9.9622826622143279E-3</v>
      </c>
      <c r="BV183" s="859">
        <f t="shared" si="177"/>
        <v>-9.9622826622143279E-3</v>
      </c>
      <c r="BW183" s="859">
        <f t="shared" si="177"/>
        <v>-9.9622826622143279E-3</v>
      </c>
      <c r="BX183" s="859">
        <f t="shared" ref="BX183:EI185" si="178">BX180</f>
        <v>-9.9622826622143279E-3</v>
      </c>
      <c r="BY183" s="859">
        <f t="shared" si="178"/>
        <v>0</v>
      </c>
      <c r="BZ183" s="859">
        <f t="shared" si="178"/>
        <v>0</v>
      </c>
      <c r="CA183" s="859">
        <f t="shared" si="178"/>
        <v>0</v>
      </c>
      <c r="CB183" s="859">
        <f t="shared" si="178"/>
        <v>0</v>
      </c>
      <c r="CC183" s="859">
        <f t="shared" si="178"/>
        <v>0</v>
      </c>
      <c r="CD183" s="859">
        <f t="shared" si="178"/>
        <v>0</v>
      </c>
      <c r="CE183" s="859">
        <f t="shared" si="178"/>
        <v>0</v>
      </c>
      <c r="CF183" s="859">
        <f t="shared" si="178"/>
        <v>0</v>
      </c>
      <c r="CG183" s="859">
        <f t="shared" si="178"/>
        <v>0</v>
      </c>
      <c r="CH183" s="859">
        <f t="shared" si="178"/>
        <v>-6.1097904578781836E-3</v>
      </c>
      <c r="CI183" s="859">
        <f t="shared" si="178"/>
        <v>-6.0860525519945696E-3</v>
      </c>
      <c r="CJ183" s="859">
        <f t="shared" si="178"/>
        <v>-6.0860525519945696E-3</v>
      </c>
      <c r="CK183" s="859">
        <f t="shared" si="178"/>
        <v>-6.0860525519945696E-3</v>
      </c>
      <c r="CL183" s="859">
        <f t="shared" si="178"/>
        <v>-6.0860525519945696E-3</v>
      </c>
      <c r="CM183" s="859">
        <f t="shared" si="178"/>
        <v>-6.0860525519945696E-3</v>
      </c>
      <c r="CN183" s="859">
        <f t="shared" si="178"/>
        <v>-6.0860525519945696E-3</v>
      </c>
      <c r="CO183" s="859">
        <f t="shared" si="178"/>
        <v>-6.0860525519945696E-3</v>
      </c>
      <c r="CP183" s="859">
        <f t="shared" si="178"/>
        <v>0</v>
      </c>
      <c r="CQ183" s="859">
        <f t="shared" si="178"/>
        <v>0</v>
      </c>
      <c r="CR183" s="859">
        <f t="shared" si="178"/>
        <v>0</v>
      </c>
      <c r="CS183" s="859">
        <f t="shared" si="178"/>
        <v>0</v>
      </c>
      <c r="CT183" s="859">
        <f t="shared" si="178"/>
        <v>0</v>
      </c>
      <c r="CU183" s="859">
        <f t="shared" si="178"/>
        <v>0</v>
      </c>
      <c r="CV183" s="859">
        <f t="shared" si="178"/>
        <v>0</v>
      </c>
      <c r="CW183" s="859">
        <f t="shared" si="178"/>
        <v>0</v>
      </c>
      <c r="CX183" s="859">
        <f t="shared" si="178"/>
        <v>0</v>
      </c>
      <c r="CY183" s="859">
        <f t="shared" si="178"/>
        <v>0</v>
      </c>
      <c r="CZ183" s="859">
        <f t="shared" si="178"/>
        <v>0</v>
      </c>
      <c r="DA183" s="859">
        <f t="shared" si="178"/>
        <v>0</v>
      </c>
      <c r="DB183" s="859">
        <f t="shared" si="178"/>
        <v>-2.6173618428790846E-3</v>
      </c>
      <c r="DC183" s="859">
        <f t="shared" si="178"/>
        <v>-2.6173618428790846E-3</v>
      </c>
      <c r="DD183" s="859">
        <f t="shared" si="178"/>
        <v>-2.6173618428790846E-3</v>
      </c>
      <c r="DE183" s="859">
        <f t="shared" si="178"/>
        <v>-2.6173618428790846E-3</v>
      </c>
      <c r="DF183" s="859">
        <f t="shared" si="178"/>
        <v>0</v>
      </c>
      <c r="DG183" s="859">
        <f t="shared" si="178"/>
        <v>-2.3519104818898739E-3</v>
      </c>
      <c r="DH183" s="859">
        <f t="shared" si="178"/>
        <v>-2.3519104818898739E-3</v>
      </c>
      <c r="DI183" s="859">
        <f t="shared" si="178"/>
        <v>-2.3519104818898739E-3</v>
      </c>
      <c r="DJ183" s="859">
        <f t="shared" si="178"/>
        <v>-2.3519104818898739E-3</v>
      </c>
      <c r="DK183" s="859">
        <f t="shared" si="178"/>
        <v>-2.3519104818898739E-3</v>
      </c>
      <c r="DL183" s="859">
        <f t="shared" si="178"/>
        <v>-2.3519104818898739E-3</v>
      </c>
      <c r="DM183" s="859">
        <f t="shared" si="178"/>
        <v>-2.3519104818898739E-3</v>
      </c>
      <c r="DN183" s="859">
        <f t="shared" si="178"/>
        <v>-8.490889347337216E-3</v>
      </c>
      <c r="DO183" s="859">
        <f t="shared" si="178"/>
        <v>-8.490889347337216E-3</v>
      </c>
      <c r="DP183" s="859">
        <f t="shared" si="178"/>
        <v>-8.490889347337216E-3</v>
      </c>
      <c r="DQ183" s="859">
        <f t="shared" si="178"/>
        <v>-8.490889347337216E-3</v>
      </c>
      <c r="DR183" s="859">
        <f t="shared" si="178"/>
        <v>-8.490889347337216E-3</v>
      </c>
      <c r="DS183" s="859">
        <f t="shared" si="178"/>
        <v>-8.490889347337216E-3</v>
      </c>
      <c r="DT183" s="859">
        <f t="shared" si="178"/>
        <v>-8.490889347337216E-3</v>
      </c>
      <c r="DU183" s="859">
        <f t="shared" si="178"/>
        <v>-9.9622826622125515E-3</v>
      </c>
      <c r="DV183" s="859">
        <f t="shared" si="178"/>
        <v>-9.9622826622125515E-3</v>
      </c>
      <c r="DW183" s="859">
        <f t="shared" si="178"/>
        <v>-9.9622826622125515E-3</v>
      </c>
      <c r="DX183" s="859">
        <f t="shared" si="178"/>
        <v>-9.9622826622125515E-3</v>
      </c>
      <c r="DY183" s="859">
        <f t="shared" si="178"/>
        <v>-0.19608134400669108</v>
      </c>
      <c r="DZ183" s="859">
        <f t="shared" si="178"/>
        <v>-0.19608134400669108</v>
      </c>
      <c r="EA183" s="859">
        <f t="shared" si="178"/>
        <v>-1.6642476838517988</v>
      </c>
      <c r="EB183" s="859">
        <f t="shared" si="178"/>
        <v>-1.6642476838517988</v>
      </c>
      <c r="EC183" s="859">
        <f t="shared" si="178"/>
        <v>-1.6642476838517988</v>
      </c>
      <c r="ED183" s="859">
        <f t="shared" si="178"/>
        <v>-4.060991753841324</v>
      </c>
      <c r="EE183" s="859">
        <f t="shared" si="178"/>
        <v>-4.060991753841324</v>
      </c>
      <c r="EF183" s="859">
        <f t="shared" si="178"/>
        <v>-4.060991753841324</v>
      </c>
      <c r="EG183" s="859">
        <f t="shared" si="178"/>
        <v>-4.060991753841324</v>
      </c>
      <c r="EH183" s="859">
        <f t="shared" si="178"/>
        <v>-3.6155161877605897</v>
      </c>
      <c r="EI183" s="859">
        <f t="shared" si="178"/>
        <v>-3.5933461672033316</v>
      </c>
      <c r="EJ183" s="859">
        <f t="shared" ref="EJ183:GU185" si="179">EJ180</f>
        <v>-3.5933461672033316</v>
      </c>
      <c r="EK183" s="859">
        <f t="shared" si="179"/>
        <v>-3.5933461672033316</v>
      </c>
      <c r="EL183" s="859">
        <f t="shared" si="179"/>
        <v>-3.5933461672033316</v>
      </c>
      <c r="EM183" s="859">
        <f t="shared" si="179"/>
        <v>-3.5933461672033316</v>
      </c>
      <c r="EN183" s="859">
        <f t="shared" si="179"/>
        <v>-3.5933461672033316</v>
      </c>
      <c r="EO183" s="859">
        <f t="shared" si="179"/>
        <v>-3.5933461672033316</v>
      </c>
      <c r="EP183" s="859">
        <f t="shared" si="179"/>
        <v>-2.2958880994381534</v>
      </c>
      <c r="EQ183" s="859">
        <f t="shared" si="179"/>
        <v>-2.2958880994381534</v>
      </c>
      <c r="ER183" s="859">
        <f t="shared" si="179"/>
        <v>-2.2958880994381534</v>
      </c>
      <c r="ES183" s="859">
        <f t="shared" si="179"/>
        <v>-2.2958880994381534</v>
      </c>
      <c r="ET183" s="859">
        <f t="shared" si="179"/>
        <v>-2.2958880994381534</v>
      </c>
      <c r="EU183" s="859">
        <f t="shared" si="179"/>
        <v>-2.2958880994381534</v>
      </c>
      <c r="EV183" s="859">
        <f t="shared" si="179"/>
        <v>-2.2958880994381534</v>
      </c>
      <c r="EW183" s="859">
        <f t="shared" si="179"/>
        <v>-0.22476154211469002</v>
      </c>
      <c r="EX183" s="859">
        <f t="shared" si="179"/>
        <v>-0.22476154211469002</v>
      </c>
      <c r="EY183" s="859">
        <f t="shared" si="179"/>
        <v>-0.22476154211469002</v>
      </c>
      <c r="EZ183" s="859">
        <f t="shared" si="179"/>
        <v>-0.22476154211469002</v>
      </c>
      <c r="FA183" s="859">
        <f t="shared" si="179"/>
        <v>-0.22476154211469002</v>
      </c>
      <c r="FB183" s="859">
        <f t="shared" si="179"/>
        <v>-0.3141869913290245</v>
      </c>
      <c r="FC183" s="859">
        <f t="shared" si="179"/>
        <v>-0.3141869913290245</v>
      </c>
      <c r="FD183" s="859">
        <f t="shared" si="179"/>
        <v>-0.3141869913290245</v>
      </c>
      <c r="FE183" s="859">
        <f t="shared" si="179"/>
        <v>-0.3141869913290245</v>
      </c>
      <c r="FF183" s="859">
        <f t="shared" si="179"/>
        <v>-0.16322425633876136</v>
      </c>
      <c r="FG183" s="859">
        <f t="shared" si="179"/>
        <v>-0.14634741870309576</v>
      </c>
      <c r="FH183" s="859">
        <f t="shared" si="179"/>
        <v>-0.14634741870309576</v>
      </c>
      <c r="FI183" s="859">
        <f t="shared" si="179"/>
        <v>-0.14634741870309576</v>
      </c>
      <c r="FJ183" s="859">
        <f t="shared" si="179"/>
        <v>-0.14634741870309576</v>
      </c>
      <c r="FK183" s="859">
        <f t="shared" si="179"/>
        <v>-0.14634741870309576</v>
      </c>
      <c r="FL183" s="859">
        <f t="shared" si="179"/>
        <v>-0.14634741870309576</v>
      </c>
      <c r="FM183" s="859">
        <f t="shared" si="179"/>
        <v>-0.14634741870309576</v>
      </c>
      <c r="FN183" s="859">
        <f t="shared" si="179"/>
        <v>-1.6981778694674432E-2</v>
      </c>
      <c r="FO183" s="859">
        <f t="shared" si="179"/>
        <v>-1.6981778694674432E-2</v>
      </c>
      <c r="FP183" s="859">
        <f t="shared" si="179"/>
        <v>-1.6981778694674432E-2</v>
      </c>
      <c r="FQ183" s="859">
        <f t="shared" si="179"/>
        <v>-1.6981778694674432E-2</v>
      </c>
      <c r="FR183" s="859">
        <f t="shared" si="179"/>
        <v>-1.6981778694674432E-2</v>
      </c>
      <c r="FS183" s="859">
        <f t="shared" si="179"/>
        <v>-1.6981778694674432E-2</v>
      </c>
      <c r="FT183" s="859">
        <f t="shared" si="179"/>
        <v>-1.6981778694674432E-2</v>
      </c>
      <c r="FU183" s="859">
        <f t="shared" si="179"/>
        <v>-1.9924565324425991E-2</v>
      </c>
      <c r="FV183" s="859">
        <f t="shared" si="179"/>
        <v>-1.9924565324425991E-2</v>
      </c>
      <c r="FW183" s="859">
        <f t="shared" si="179"/>
        <v>-1.9924565324425991E-2</v>
      </c>
      <c r="FX183" s="859">
        <f t="shared" si="179"/>
        <v>-1.9924565324425991E-2</v>
      </c>
      <c r="FY183" s="859">
        <f t="shared" si="179"/>
        <v>-8.0739376943927965E-2</v>
      </c>
      <c r="FZ183" s="859">
        <f t="shared" si="179"/>
        <v>-8.0739376943927965E-2</v>
      </c>
      <c r="GA183" s="859">
        <f t="shared" si="179"/>
        <v>-1.3294286231952288</v>
      </c>
      <c r="GB183" s="859">
        <f t="shared" si="179"/>
        <v>-1.3294286231952288</v>
      </c>
      <c r="GC183" s="859">
        <f t="shared" si="179"/>
        <v>-1.3294286231952288</v>
      </c>
      <c r="GD183" s="859">
        <f t="shared" si="179"/>
        <v>-3.5305972803504311</v>
      </c>
      <c r="GE183" s="859">
        <f t="shared" si="179"/>
        <v>-3.5305972803504311</v>
      </c>
      <c r="GF183" s="859">
        <f t="shared" si="179"/>
        <v>-3.5305972803504311</v>
      </c>
      <c r="GG183" s="859">
        <f t="shared" si="179"/>
        <v>-3.5305972803504311</v>
      </c>
      <c r="GH183" s="859">
        <f t="shared" si="179"/>
        <v>-3.3285457457602856</v>
      </c>
      <c r="GI183" s="859">
        <f t="shared" si="179"/>
        <v>-3.3810270580641948</v>
      </c>
      <c r="GJ183" s="859">
        <f t="shared" si="179"/>
        <v>-3.3810270580641948</v>
      </c>
      <c r="GK183" s="859">
        <f t="shared" si="179"/>
        <v>-3.3810270580641948</v>
      </c>
      <c r="GL183" s="859">
        <f t="shared" si="179"/>
        <v>-3.3810270580641948</v>
      </c>
      <c r="GM183" s="859">
        <f t="shared" si="179"/>
        <v>-3.3810270580641948</v>
      </c>
      <c r="GN183" s="859">
        <f t="shared" si="179"/>
        <v>-3.3810270580641948</v>
      </c>
      <c r="GO183" s="859">
        <f t="shared" si="179"/>
        <v>-3.3810270580641948</v>
      </c>
      <c r="GP183" s="859">
        <f t="shared" si="179"/>
        <v>-2.9269323206151512</v>
      </c>
      <c r="GQ183" s="859">
        <f t="shared" si="179"/>
        <v>-2.9269323206151512</v>
      </c>
      <c r="GR183" s="859">
        <f t="shared" si="179"/>
        <v>-2.9269323206151512</v>
      </c>
      <c r="GS183" s="859">
        <f t="shared" si="179"/>
        <v>-2.9269323206151512</v>
      </c>
      <c r="GT183" s="859">
        <f t="shared" si="179"/>
        <v>-2.9269323206151512</v>
      </c>
      <c r="GU183" s="859">
        <f t="shared" si="179"/>
        <v>-2.9269323206151512</v>
      </c>
      <c r="GV183" s="859">
        <f t="shared" ref="GV183:JG185" si="180">GV180</f>
        <v>-2.9269323206151512</v>
      </c>
      <c r="GW183" s="859">
        <f t="shared" si="180"/>
        <v>-0.42303683408490933</v>
      </c>
      <c r="GX183" s="859">
        <f t="shared" si="180"/>
        <v>-0.42303683408490933</v>
      </c>
      <c r="GY183" s="859">
        <f t="shared" si="180"/>
        <v>-0.42303683408490933</v>
      </c>
      <c r="GZ183" s="859">
        <f t="shared" si="180"/>
        <v>-0.42303683408490933</v>
      </c>
      <c r="HA183" s="859">
        <f t="shared" si="180"/>
        <v>-0.42303683408490933</v>
      </c>
      <c r="HB183" s="859">
        <f t="shared" si="180"/>
        <v>-0.25284057446332575</v>
      </c>
      <c r="HC183" s="859">
        <f t="shared" si="180"/>
        <v>-0.25284057446332575</v>
      </c>
      <c r="HD183" s="859">
        <f t="shared" si="180"/>
        <v>-0.25284057446332575</v>
      </c>
      <c r="HE183" s="859">
        <f t="shared" si="180"/>
        <v>-0.25284057446332575</v>
      </c>
      <c r="HF183" s="859">
        <f t="shared" si="180"/>
        <v>-0.23498555405252386</v>
      </c>
      <c r="HG183" s="859">
        <f t="shared" si="180"/>
        <v>-0.21413403401555176</v>
      </c>
      <c r="HH183" s="859">
        <f t="shared" si="180"/>
        <v>-0.21413403401555176</v>
      </c>
      <c r="HI183" s="859">
        <f t="shared" si="180"/>
        <v>-0.21413403401555176</v>
      </c>
      <c r="HJ183" s="859">
        <f t="shared" si="180"/>
        <v>-0.21413403401555176</v>
      </c>
      <c r="HK183" s="859">
        <f t="shared" si="180"/>
        <v>-0.21413403401555176</v>
      </c>
      <c r="HL183" s="859">
        <f t="shared" si="180"/>
        <v>-0.21413403401555176</v>
      </c>
      <c r="HM183" s="859">
        <f t="shared" si="180"/>
        <v>-0.21413403401555176</v>
      </c>
      <c r="HN183" s="859">
        <f t="shared" si="180"/>
        <v>1.6981778694679761E-2</v>
      </c>
      <c r="HO183" s="859">
        <f t="shared" si="180"/>
        <v>1.6981778694679761E-2</v>
      </c>
      <c r="HP183" s="859">
        <f t="shared" si="180"/>
        <v>1.6981778694679761E-2</v>
      </c>
      <c r="HQ183" s="859">
        <f t="shared" si="180"/>
        <v>1.6981778694679761E-2</v>
      </c>
      <c r="HR183" s="859">
        <f t="shared" si="180"/>
        <v>1.6981778694679761E-2</v>
      </c>
      <c r="HS183" s="859">
        <f t="shared" si="180"/>
        <v>1.6981778694679761E-2</v>
      </c>
      <c r="HT183" s="859">
        <f t="shared" si="180"/>
        <v>1.6981778694679761E-2</v>
      </c>
      <c r="HU183" s="859">
        <f t="shared" si="180"/>
        <v>1.9924565324430432E-2</v>
      </c>
      <c r="HV183" s="859">
        <f t="shared" si="180"/>
        <v>1.9924565324430432E-2</v>
      </c>
      <c r="HW183" s="859">
        <f t="shared" si="180"/>
        <v>1.9924565324430432E-2</v>
      </c>
      <c r="HX183" s="859">
        <f t="shared" si="180"/>
        <v>1.9924565324430432E-2</v>
      </c>
      <c r="HY183" s="859">
        <f t="shared" si="180"/>
        <v>4.6136786825104359E-2</v>
      </c>
      <c r="HZ183" s="859">
        <f t="shared" si="180"/>
        <v>4.6136786825104359E-2</v>
      </c>
      <c r="IA183" s="859">
        <f t="shared" si="180"/>
        <v>-1.4476000563681346</v>
      </c>
      <c r="IB183" s="859">
        <f t="shared" si="180"/>
        <v>-1.4476000563681346</v>
      </c>
      <c r="IC183" s="859">
        <f t="shared" si="180"/>
        <v>-1.4476000563681346</v>
      </c>
      <c r="ID183" s="859">
        <f t="shared" si="180"/>
        <v>-3.7459559157719289</v>
      </c>
      <c r="IE183" s="859">
        <f t="shared" si="180"/>
        <v>-3.7459559157719289</v>
      </c>
      <c r="IF183" s="859">
        <f t="shared" si="180"/>
        <v>-3.7459559157719289</v>
      </c>
      <c r="IG183" s="859">
        <f t="shared" si="180"/>
        <v>-3.7459559157719289</v>
      </c>
      <c r="IH183" s="859">
        <f t="shared" si="180"/>
        <v>-2.8286867876332407</v>
      </c>
      <c r="II183" s="859">
        <f t="shared" si="180"/>
        <v>-2.8909103425312885</v>
      </c>
      <c r="IJ183" s="859">
        <f t="shared" si="180"/>
        <v>-2.8909103425312885</v>
      </c>
      <c r="IK183" s="859">
        <f t="shared" si="180"/>
        <v>-2.8909103425312885</v>
      </c>
      <c r="IL183" s="859">
        <f t="shared" si="180"/>
        <v>-2.8909103425312885</v>
      </c>
      <c r="IM183" s="859">
        <f t="shared" si="180"/>
        <v>-2.8909103425312885</v>
      </c>
      <c r="IN183" s="859">
        <f t="shared" si="180"/>
        <v>-2.8909103425312885</v>
      </c>
      <c r="IO183" s="859">
        <f t="shared" si="180"/>
        <v>-2.8909103425312885</v>
      </c>
      <c r="IP183" s="859">
        <f t="shared" si="180"/>
        <v>-1.5614756292319818</v>
      </c>
      <c r="IQ183" s="859">
        <f t="shared" si="180"/>
        <v>-1.5614756292319818</v>
      </c>
      <c r="IR183" s="859">
        <f t="shared" si="180"/>
        <v>-1.5614756292319818</v>
      </c>
      <c r="IS183" s="859">
        <f t="shared" si="180"/>
        <v>-1.5614756292319818</v>
      </c>
      <c r="IT183" s="859">
        <f t="shared" si="180"/>
        <v>-1.5614756292319818</v>
      </c>
      <c r="IU183" s="859">
        <f t="shared" si="180"/>
        <v>-1.5614756292319818</v>
      </c>
      <c r="IV183" s="859">
        <f t="shared" si="180"/>
        <v>-1.5614756292319818</v>
      </c>
      <c r="IW183" s="859">
        <f t="shared" si="180"/>
        <v>-2.4192222947799991E-2</v>
      </c>
      <c r="IX183" s="859">
        <f t="shared" si="180"/>
        <v>-2.4192222947799991E-2</v>
      </c>
      <c r="IY183" s="859">
        <f t="shared" si="180"/>
        <v>-2.4192222947799991E-2</v>
      </c>
      <c r="IZ183" s="859">
        <f t="shared" si="180"/>
        <v>-2.4192222947799991E-2</v>
      </c>
      <c r="JA183" s="859">
        <f t="shared" si="180"/>
        <v>-2.4192222947799991E-2</v>
      </c>
      <c r="JB183" s="859">
        <f t="shared" si="180"/>
        <v>-5.5501822543018164E-3</v>
      </c>
      <c r="JC183" s="859">
        <f t="shared" si="180"/>
        <v>-5.5501822543018164E-3</v>
      </c>
      <c r="JD183" s="859">
        <f t="shared" si="180"/>
        <v>-5.5501822543018164E-3</v>
      </c>
      <c r="JE183" s="859">
        <f t="shared" si="180"/>
        <v>-5.5501822543018164E-3</v>
      </c>
      <c r="JF183" s="859">
        <f t="shared" si="180"/>
        <v>-2.007506568895856E-2</v>
      </c>
      <c r="JG183" s="859">
        <f t="shared" si="180"/>
        <v>-1.3383377125973261E-2</v>
      </c>
      <c r="JH183" s="859">
        <f t="shared" ref="JH183:LS185" si="181">JH180</f>
        <v>-1.3383377125973261E-2</v>
      </c>
      <c r="JI183" s="859">
        <f t="shared" si="181"/>
        <v>-1.3383377125973261E-2</v>
      </c>
      <c r="JJ183" s="859">
        <f t="shared" si="181"/>
        <v>-1.3383377125973261E-2</v>
      </c>
      <c r="JK183" s="859">
        <f t="shared" si="181"/>
        <v>-1.3383377125973261E-2</v>
      </c>
      <c r="JL183" s="859">
        <f t="shared" si="181"/>
        <v>-1.3383377125973261E-2</v>
      </c>
      <c r="JM183" s="859">
        <f t="shared" si="181"/>
        <v>-1.3383377125973261E-2</v>
      </c>
      <c r="JN183" s="859">
        <f t="shared" si="181"/>
        <v>8.4908893473389924E-3</v>
      </c>
      <c r="JO183" s="859">
        <f t="shared" si="181"/>
        <v>8.4908893473389924E-3</v>
      </c>
      <c r="JP183" s="859">
        <f t="shared" si="181"/>
        <v>8.4908893473389924E-3</v>
      </c>
      <c r="JQ183" s="859">
        <f t="shared" si="181"/>
        <v>8.4908893473389924E-3</v>
      </c>
      <c r="JR183" s="859">
        <f t="shared" si="181"/>
        <v>8.4908893473389924E-3</v>
      </c>
      <c r="JS183" s="859">
        <f t="shared" si="181"/>
        <v>8.4908893473389924E-3</v>
      </c>
      <c r="JT183" s="859">
        <f t="shared" si="181"/>
        <v>8.4908893473389924E-3</v>
      </c>
      <c r="JU183" s="859">
        <f t="shared" si="181"/>
        <v>0</v>
      </c>
      <c r="JV183" s="859">
        <f t="shared" si="181"/>
        <v>0</v>
      </c>
      <c r="JW183" s="859">
        <f t="shared" si="181"/>
        <v>0</v>
      </c>
      <c r="JX183" s="859">
        <f t="shared" si="181"/>
        <v>0</v>
      </c>
      <c r="JY183" s="859">
        <f t="shared" si="181"/>
        <v>-9.227357365020783E-2</v>
      </c>
      <c r="JZ183" s="859">
        <f t="shared" si="181"/>
        <v>-9.227357365020783E-2</v>
      </c>
      <c r="KA183" s="859">
        <f t="shared" si="181"/>
        <v>-1.5756191089721225</v>
      </c>
      <c r="KB183" s="859">
        <f t="shared" si="181"/>
        <v>-1.5756191089721225</v>
      </c>
      <c r="KC183" s="859">
        <f t="shared" si="181"/>
        <v>-1.5756191089721225</v>
      </c>
      <c r="KD183" s="859">
        <f t="shared" si="181"/>
        <v>-4.2677576925303926</v>
      </c>
      <c r="KE183" s="859">
        <f t="shared" si="181"/>
        <v>-4.2677576925303926</v>
      </c>
      <c r="KF183" s="859">
        <f t="shared" si="181"/>
        <v>-4.2677576925303926</v>
      </c>
      <c r="KG183" s="859">
        <f t="shared" si="181"/>
        <v>-4.2677576925303926</v>
      </c>
      <c r="KH183" s="859">
        <f t="shared" si="181"/>
        <v>-3.8304467283144081</v>
      </c>
      <c r="KI183" s="859">
        <f t="shared" si="181"/>
        <v>-3.9114452322710997</v>
      </c>
      <c r="KJ183" s="859">
        <f t="shared" si="181"/>
        <v>-3.9114452322710997</v>
      </c>
      <c r="KK183" s="859">
        <f t="shared" si="181"/>
        <v>-3.9114452322710997</v>
      </c>
      <c r="KL183" s="859">
        <f t="shared" si="181"/>
        <v>-3.9114452322710997</v>
      </c>
      <c r="KM183" s="859">
        <f t="shared" si="181"/>
        <v>-3.9114452322710997</v>
      </c>
      <c r="KN183" s="859">
        <f t="shared" si="181"/>
        <v>-3.9114452322710997</v>
      </c>
      <c r="KO183" s="859">
        <f t="shared" si="181"/>
        <v>-3.9114452322710997</v>
      </c>
      <c r="KP183" s="859">
        <f t="shared" si="181"/>
        <v>-1.8578139093513233</v>
      </c>
      <c r="KQ183" s="859">
        <f t="shared" si="181"/>
        <v>-1.8578139093513233</v>
      </c>
      <c r="KR183" s="859">
        <f t="shared" si="181"/>
        <v>-1.8578139093513233</v>
      </c>
      <c r="KS183" s="859">
        <f t="shared" si="181"/>
        <v>-1.8578139093513233</v>
      </c>
      <c r="KT183" s="859">
        <f t="shared" si="181"/>
        <v>-1.8578139093513233</v>
      </c>
      <c r="KU183" s="859">
        <f t="shared" si="181"/>
        <v>-1.8578139093513233</v>
      </c>
      <c r="KV183" s="859">
        <f t="shared" si="181"/>
        <v>-1.8578139093513233</v>
      </c>
      <c r="KW183" s="859">
        <f t="shared" si="181"/>
        <v>-8.3007352028559467E-2</v>
      </c>
      <c r="KX183" s="859">
        <f t="shared" si="181"/>
        <v>-8.3007352028559467E-2</v>
      </c>
      <c r="KY183" s="859">
        <f t="shared" si="181"/>
        <v>-8.3007352028559467E-2</v>
      </c>
      <c r="KZ183" s="859">
        <f t="shared" si="181"/>
        <v>-8.3007352028559467E-2</v>
      </c>
      <c r="LA183" s="859">
        <f t="shared" si="181"/>
        <v>-8.3007352028559467E-2</v>
      </c>
      <c r="LB183" s="859">
        <f t="shared" si="181"/>
        <v>-0.15149466528181765</v>
      </c>
      <c r="LC183" s="859">
        <f t="shared" si="181"/>
        <v>-0.15149466528181765</v>
      </c>
      <c r="LD183" s="859">
        <f t="shared" si="181"/>
        <v>-0.15149466528181765</v>
      </c>
      <c r="LE183" s="859">
        <f t="shared" si="181"/>
        <v>-0.15149466528181765</v>
      </c>
      <c r="LF183" s="859">
        <f t="shared" si="181"/>
        <v>-0.15310424084147378</v>
      </c>
      <c r="LG183" s="859">
        <f t="shared" si="181"/>
        <v>-0.15310424084147378</v>
      </c>
      <c r="LH183" s="859">
        <f t="shared" si="181"/>
        <v>-0.15310424084147378</v>
      </c>
      <c r="LI183" s="859">
        <f t="shared" si="181"/>
        <v>-0.15310424084147378</v>
      </c>
      <c r="LJ183" s="859">
        <f t="shared" si="181"/>
        <v>-0.15310424084147378</v>
      </c>
      <c r="LK183" s="859">
        <f t="shared" si="181"/>
        <v>-0.15310424084147378</v>
      </c>
      <c r="LL183" s="859">
        <f t="shared" si="181"/>
        <v>-0.15310424084147378</v>
      </c>
      <c r="LM183" s="859">
        <f t="shared" si="181"/>
        <v>-0.15310424084147378</v>
      </c>
      <c r="LN183" s="859">
        <f t="shared" si="181"/>
        <v>-0.1443451189047682</v>
      </c>
      <c r="LO183" s="859">
        <f t="shared" si="181"/>
        <v>-0.1443451189047682</v>
      </c>
      <c r="LP183" s="859">
        <f t="shared" si="181"/>
        <v>-0.1443451189047682</v>
      </c>
      <c r="LQ183" s="859">
        <f t="shared" si="181"/>
        <v>-0.1443451189047682</v>
      </c>
      <c r="LR183" s="859">
        <f t="shared" si="181"/>
        <v>-0.1443451189047682</v>
      </c>
      <c r="LS183" s="859">
        <f t="shared" si="181"/>
        <v>-0.1443451189047682</v>
      </c>
      <c r="LT183" s="859">
        <f t="shared" ref="LT183:OE185" si="182">LT180</f>
        <v>-0.1443451189047682</v>
      </c>
      <c r="LU183" s="859">
        <f t="shared" si="182"/>
        <v>-0.15939652259542747</v>
      </c>
      <c r="LV183" s="859">
        <f t="shared" si="182"/>
        <v>-0.15939652259542747</v>
      </c>
      <c r="LW183" s="859">
        <f t="shared" si="182"/>
        <v>-0.15939652259542747</v>
      </c>
      <c r="LX183" s="859">
        <f t="shared" si="182"/>
        <v>-0.15939652259542747</v>
      </c>
      <c r="LY183" s="859">
        <f t="shared" si="182"/>
        <v>2.30683934125544E-2</v>
      </c>
      <c r="LZ183" s="859">
        <f t="shared" si="182"/>
        <v>2.30683934125544E-2</v>
      </c>
      <c r="MA183" s="859">
        <f t="shared" si="182"/>
        <v>-1.8907429307665433</v>
      </c>
      <c r="MB183" s="859">
        <f t="shared" si="182"/>
        <v>-1.8907429307665433</v>
      </c>
      <c r="MC183" s="859">
        <f t="shared" si="182"/>
        <v>-1.8907429307665433</v>
      </c>
      <c r="MD183" s="859">
        <f t="shared" si="182"/>
        <v>-3.7867038267538415</v>
      </c>
      <c r="ME183" s="859">
        <f t="shared" si="182"/>
        <v>-3.7867038267538415</v>
      </c>
      <c r="MF183" s="859">
        <f t="shared" si="182"/>
        <v>-3.7867038267538415</v>
      </c>
      <c r="MG183" s="859">
        <f t="shared" si="182"/>
        <v>-3.7867038267538415</v>
      </c>
      <c r="MH183" s="859">
        <f t="shared" si="182"/>
        <v>-0.92552853431385707</v>
      </c>
      <c r="MI183" s="859">
        <f t="shared" si="182"/>
        <v>-0.91949581480545817</v>
      </c>
      <c r="MJ183" s="859">
        <f t="shared" si="182"/>
        <v>-0.91949581480545817</v>
      </c>
      <c r="MK183" s="859">
        <f t="shared" si="182"/>
        <v>-0.91949581480545817</v>
      </c>
      <c r="ML183" s="859">
        <f t="shared" si="182"/>
        <v>-0.91949581480545817</v>
      </c>
      <c r="MM183" s="859">
        <f t="shared" si="182"/>
        <v>-0.91949581480545817</v>
      </c>
      <c r="MN183" s="859">
        <f t="shared" si="182"/>
        <v>-0.91949581480545817</v>
      </c>
      <c r="MO183" s="859">
        <f t="shared" si="182"/>
        <v>-0.91949581480545817</v>
      </c>
      <c r="MP183" s="859">
        <f t="shared" si="182"/>
        <v>-8.2701226390421212E-2</v>
      </c>
      <c r="MQ183" s="859">
        <f t="shared" si="182"/>
        <v>-8.2701226390421212E-2</v>
      </c>
      <c r="MR183" s="859">
        <f t="shared" si="182"/>
        <v>-8.2701226390421212E-2</v>
      </c>
      <c r="MS183" s="859">
        <f t="shared" si="182"/>
        <v>-8.2701226390421212E-2</v>
      </c>
      <c r="MT183" s="859">
        <f t="shared" si="182"/>
        <v>-8.2701226390421212E-2</v>
      </c>
      <c r="MU183" s="859">
        <f t="shared" si="182"/>
        <v>-8.2701226390421212E-2</v>
      </c>
      <c r="MV183" s="859">
        <f t="shared" si="182"/>
        <v>-8.2701226390421212E-2</v>
      </c>
      <c r="MW183" s="859">
        <f t="shared" si="182"/>
        <v>-0.50081704815520034</v>
      </c>
      <c r="MX183" s="859">
        <f t="shared" si="182"/>
        <v>-0.50081704815520034</v>
      </c>
      <c r="MY183" s="859">
        <f t="shared" si="182"/>
        <v>-0.50081704815520034</v>
      </c>
      <c r="MZ183" s="859">
        <f t="shared" si="182"/>
        <v>-0.50081704815520034</v>
      </c>
      <c r="NA183" s="859">
        <f t="shared" si="182"/>
        <v>-0.50081704815520034</v>
      </c>
      <c r="NB183" s="859">
        <f t="shared" si="182"/>
        <v>-0.11655382734033282</v>
      </c>
      <c r="NC183" s="859">
        <f t="shared" si="182"/>
        <v>-0.11655382734033282</v>
      </c>
      <c r="ND183" s="859">
        <f t="shared" si="182"/>
        <v>-0.11655382734033282</v>
      </c>
      <c r="NE183" s="859">
        <f t="shared" si="182"/>
        <v>-0.11655382734033282</v>
      </c>
      <c r="NF183" s="859">
        <f t="shared" si="182"/>
        <v>-0.1680177051931393</v>
      </c>
      <c r="NG183" s="859">
        <f t="shared" si="182"/>
        <v>-0.1680177051931393</v>
      </c>
      <c r="NH183" s="859">
        <f t="shared" si="182"/>
        <v>-0.1680177051931393</v>
      </c>
      <c r="NI183" s="859">
        <f t="shared" si="182"/>
        <v>-0.1680177051931393</v>
      </c>
      <c r="NJ183" s="859">
        <f t="shared" si="182"/>
        <v>-0.1680177051931393</v>
      </c>
      <c r="NK183" s="859">
        <f t="shared" si="182"/>
        <v>-0.1680177051931393</v>
      </c>
      <c r="NL183" s="859">
        <f t="shared" si="182"/>
        <v>-0.1680177051931393</v>
      </c>
      <c r="NM183" s="859">
        <f t="shared" si="182"/>
        <v>-0.1680177051931393</v>
      </c>
      <c r="NN183" s="859">
        <f t="shared" si="182"/>
        <v>-0.1443451189047682</v>
      </c>
      <c r="NO183" s="859">
        <f t="shared" si="182"/>
        <v>-0.1443451189047682</v>
      </c>
      <c r="NP183" s="859">
        <f t="shared" si="182"/>
        <v>-0.1443451189047682</v>
      </c>
      <c r="NQ183" s="859">
        <f t="shared" si="182"/>
        <v>-0.1443451189047682</v>
      </c>
      <c r="NR183" s="859">
        <f t="shared" si="182"/>
        <v>-0.1443451189047682</v>
      </c>
      <c r="NS183" s="859">
        <f t="shared" si="182"/>
        <v>-0.1443451189047682</v>
      </c>
      <c r="NT183" s="859">
        <f t="shared" si="182"/>
        <v>-0.1443451189047682</v>
      </c>
      <c r="NU183" s="859">
        <f t="shared" si="182"/>
        <v>-0.15939652259542747</v>
      </c>
      <c r="NV183" s="859">
        <f t="shared" si="182"/>
        <v>-0.15939652259542747</v>
      </c>
      <c r="NW183" s="859">
        <f t="shared" si="182"/>
        <v>-0.15939652259542747</v>
      </c>
      <c r="NX183" s="859">
        <f t="shared" si="182"/>
        <v>-0.15939652259542747</v>
      </c>
      <c r="NY183" s="859">
        <f t="shared" si="182"/>
        <v>2.30683934125544E-2</v>
      </c>
      <c r="NZ183" s="859">
        <f t="shared" si="182"/>
        <v>2.30683934125544E-2</v>
      </c>
      <c r="OA183" s="859">
        <f t="shared" si="182"/>
        <v>-1.8907429307665433</v>
      </c>
      <c r="OB183" s="859">
        <f t="shared" si="182"/>
        <v>-1.8907429307665433</v>
      </c>
      <c r="OC183" s="859">
        <f t="shared" si="182"/>
        <v>-1.8907429307665433</v>
      </c>
      <c r="OD183" s="859">
        <f t="shared" si="182"/>
        <v>-3.7867038267538415</v>
      </c>
      <c r="OE183" s="859">
        <f t="shared" si="182"/>
        <v>-3.7867038267538415</v>
      </c>
      <c r="OF183" s="859">
        <f t="shared" ref="OF183:QQ185" si="183">OF180</f>
        <v>-3.7867038267538415</v>
      </c>
      <c r="OG183" s="859">
        <f t="shared" si="183"/>
        <v>-3.7867038267538415</v>
      </c>
      <c r="OH183" s="859">
        <f t="shared" si="183"/>
        <v>-0.92552853431385707</v>
      </c>
      <c r="OI183" s="859">
        <f t="shared" si="183"/>
        <v>-0.91949581480545817</v>
      </c>
      <c r="OJ183" s="859">
        <f t="shared" si="183"/>
        <v>-0.91949581480545817</v>
      </c>
      <c r="OK183" s="859">
        <f t="shared" si="183"/>
        <v>-0.91949581480545817</v>
      </c>
      <c r="OL183" s="859">
        <f t="shared" si="183"/>
        <v>-0.91949581480545817</v>
      </c>
      <c r="OM183" s="859">
        <f t="shared" si="183"/>
        <v>-0.91949581480545817</v>
      </c>
      <c r="ON183" s="859">
        <f t="shared" si="183"/>
        <v>-0.91949581480545817</v>
      </c>
      <c r="OO183" s="859">
        <f t="shared" si="183"/>
        <v>-0.91949581480545817</v>
      </c>
      <c r="OP183" s="859">
        <f t="shared" si="183"/>
        <v>-8.2701226390421212E-2</v>
      </c>
      <c r="OQ183" s="859">
        <f t="shared" si="183"/>
        <v>-8.2701226390421212E-2</v>
      </c>
      <c r="OR183" s="859">
        <f t="shared" si="183"/>
        <v>-8.2701226390421212E-2</v>
      </c>
      <c r="OS183" s="859">
        <f t="shared" si="183"/>
        <v>-8.2701226390421212E-2</v>
      </c>
      <c r="OT183" s="859">
        <f t="shared" si="183"/>
        <v>-8.2701226390421212E-2</v>
      </c>
      <c r="OU183" s="859">
        <f t="shared" si="183"/>
        <v>-8.2701226390421212E-2</v>
      </c>
      <c r="OV183" s="859">
        <f t="shared" si="183"/>
        <v>-8.2701226390421212E-2</v>
      </c>
      <c r="OW183" s="859">
        <f t="shared" si="183"/>
        <v>-0.50081704815520034</v>
      </c>
      <c r="OX183" s="859">
        <f t="shared" si="183"/>
        <v>-0.50081704815520034</v>
      </c>
      <c r="OY183" s="859">
        <f t="shared" si="183"/>
        <v>-0.50081704815520034</v>
      </c>
      <c r="OZ183" s="859">
        <f t="shared" si="183"/>
        <v>-0.50081704815520034</v>
      </c>
      <c r="PA183" s="859">
        <f t="shared" si="183"/>
        <v>-0.50081704815520034</v>
      </c>
      <c r="PB183" s="859">
        <f t="shared" si="183"/>
        <v>-0.11655382734033282</v>
      </c>
      <c r="PC183" s="859">
        <f t="shared" si="183"/>
        <v>-0.11655382734033282</v>
      </c>
      <c r="PD183" s="859">
        <f t="shared" si="183"/>
        <v>-0.11655382734033282</v>
      </c>
      <c r="PE183" s="859">
        <f t="shared" si="183"/>
        <v>-0.11655382734033282</v>
      </c>
      <c r="PF183" s="859">
        <f t="shared" si="183"/>
        <v>-0.1680177051931393</v>
      </c>
      <c r="PG183" s="859">
        <f t="shared" si="183"/>
        <v>-0.1680177051931393</v>
      </c>
      <c r="PH183" s="859">
        <f t="shared" si="183"/>
        <v>-0.1680177051931393</v>
      </c>
      <c r="PI183" s="859">
        <f t="shared" si="183"/>
        <v>-0.1680177051931393</v>
      </c>
      <c r="PJ183" s="859">
        <f t="shared" si="183"/>
        <v>-0.1680177051931393</v>
      </c>
      <c r="PK183" s="859">
        <f t="shared" si="183"/>
        <v>-0.1680177051931393</v>
      </c>
      <c r="PL183" s="859">
        <f t="shared" si="183"/>
        <v>-0.1680177051931393</v>
      </c>
      <c r="PM183" s="859">
        <f t="shared" si="183"/>
        <v>-0.1680177051931393</v>
      </c>
      <c r="PN183" s="859">
        <f t="shared" si="183"/>
        <v>-0.1443451189047682</v>
      </c>
      <c r="PO183" s="859">
        <f t="shared" si="183"/>
        <v>-0.1443451189047682</v>
      </c>
      <c r="PP183" s="859">
        <f t="shared" si="183"/>
        <v>-0.1443451189047682</v>
      </c>
      <c r="PQ183" s="859">
        <f t="shared" si="183"/>
        <v>-0.1443451189047682</v>
      </c>
      <c r="PR183" s="859">
        <f t="shared" si="183"/>
        <v>-0.1443451189047682</v>
      </c>
      <c r="PS183" s="859">
        <f t="shared" si="183"/>
        <v>-0.1443451189047682</v>
      </c>
      <c r="PT183" s="859">
        <f t="shared" si="183"/>
        <v>-0.1443451189047682</v>
      </c>
      <c r="PU183" s="859">
        <f t="shared" si="183"/>
        <v>-0.15939652259542747</v>
      </c>
      <c r="PV183" s="859">
        <f t="shared" si="183"/>
        <v>-0.15939652259542747</v>
      </c>
      <c r="PW183" s="859">
        <f t="shared" si="183"/>
        <v>-0.15939652259542747</v>
      </c>
      <c r="PX183" s="859">
        <f t="shared" si="183"/>
        <v>-0.15939652259542747</v>
      </c>
      <c r="PY183" s="859">
        <f t="shared" si="183"/>
        <v>2.30683934125544E-2</v>
      </c>
      <c r="PZ183" s="859">
        <f t="shared" si="183"/>
        <v>2.30683934125544E-2</v>
      </c>
      <c r="QA183" s="859">
        <f t="shared" si="183"/>
        <v>-1.8907429307665433</v>
      </c>
      <c r="QB183" s="859">
        <f t="shared" si="183"/>
        <v>-1.8907429307665433</v>
      </c>
      <c r="QC183" s="859">
        <f t="shared" si="183"/>
        <v>-1.8907429307665433</v>
      </c>
      <c r="QD183" s="859">
        <f t="shared" si="183"/>
        <v>-3.7867038267538415</v>
      </c>
      <c r="QE183" s="859">
        <f t="shared" si="183"/>
        <v>-3.7867038267538415</v>
      </c>
      <c r="QF183" s="859">
        <f t="shared" si="183"/>
        <v>-3.7867038267538415</v>
      </c>
      <c r="QG183" s="859">
        <f t="shared" si="183"/>
        <v>-3.7867038267538415</v>
      </c>
      <c r="QH183" s="859">
        <f t="shared" si="183"/>
        <v>-0.92552853431385707</v>
      </c>
      <c r="QI183" s="859">
        <f t="shared" si="183"/>
        <v>-0.91949581480545817</v>
      </c>
      <c r="QJ183" s="859">
        <f t="shared" si="183"/>
        <v>-0.91949581480545817</v>
      </c>
      <c r="QK183" s="859">
        <f t="shared" si="183"/>
        <v>-0.91949581480545817</v>
      </c>
      <c r="QL183" s="859">
        <f t="shared" si="183"/>
        <v>-0.91949581480545817</v>
      </c>
      <c r="QM183" s="859">
        <f t="shared" si="183"/>
        <v>-0.91949581480545817</v>
      </c>
      <c r="QN183" s="859">
        <f t="shared" si="183"/>
        <v>-0.91949581480545817</v>
      </c>
      <c r="QO183" s="859">
        <f t="shared" si="183"/>
        <v>-0.91949581480545817</v>
      </c>
      <c r="QP183" s="859">
        <f t="shared" si="183"/>
        <v>-8.2701226390421212E-2</v>
      </c>
      <c r="QQ183" s="859">
        <f t="shared" si="183"/>
        <v>-8.2701226390421212E-2</v>
      </c>
      <c r="QR183" s="859">
        <f t="shared" ref="QR183:SI185" si="184">QR180</f>
        <v>-8.2701226390421212E-2</v>
      </c>
      <c r="QS183" s="859">
        <f t="shared" si="184"/>
        <v>-8.2701226390421212E-2</v>
      </c>
      <c r="QT183" s="859">
        <f t="shared" si="184"/>
        <v>-8.2701226390421212E-2</v>
      </c>
      <c r="QU183" s="859">
        <f t="shared" si="184"/>
        <v>-8.2701226390421212E-2</v>
      </c>
      <c r="QV183" s="859">
        <f t="shared" si="184"/>
        <v>-8.2701226390421212E-2</v>
      </c>
      <c r="QW183" s="859">
        <f t="shared" si="184"/>
        <v>-0.50081704815520034</v>
      </c>
      <c r="QX183" s="859">
        <f t="shared" si="184"/>
        <v>-0.50081704815520034</v>
      </c>
      <c r="QY183" s="859">
        <f t="shared" si="184"/>
        <v>-0.50081704815520034</v>
      </c>
      <c r="QZ183" s="859">
        <f t="shared" si="184"/>
        <v>-0.50081704815520034</v>
      </c>
      <c r="RA183" s="859">
        <f t="shared" si="184"/>
        <v>-0.50081704815520034</v>
      </c>
      <c r="RB183" s="859">
        <f t="shared" si="184"/>
        <v>-0.11655382734033282</v>
      </c>
      <c r="RC183" s="859">
        <f t="shared" si="184"/>
        <v>-0.11655382734033282</v>
      </c>
      <c r="RD183" s="859">
        <f t="shared" si="184"/>
        <v>-0.11655382734033282</v>
      </c>
      <c r="RE183" s="859">
        <f t="shared" si="184"/>
        <v>-0.11655382734033282</v>
      </c>
      <c r="RF183" s="859">
        <f t="shared" si="184"/>
        <v>-0.1680177051931393</v>
      </c>
      <c r="RG183" s="859">
        <f t="shared" si="184"/>
        <v>-0.1680177051931393</v>
      </c>
      <c r="RH183" s="859">
        <f t="shared" si="184"/>
        <v>-0.1680177051931393</v>
      </c>
      <c r="RI183" s="859">
        <f t="shared" si="184"/>
        <v>-0.1680177051931393</v>
      </c>
      <c r="RJ183" s="859">
        <f t="shared" si="184"/>
        <v>-0.1680177051931393</v>
      </c>
      <c r="RK183" s="859">
        <f t="shared" si="184"/>
        <v>-0.1680177051931393</v>
      </c>
      <c r="RL183" s="859">
        <f t="shared" si="184"/>
        <v>-0.1680177051931393</v>
      </c>
      <c r="RM183" s="859">
        <f t="shared" si="184"/>
        <v>-0.1680177051931393</v>
      </c>
      <c r="RN183" s="859">
        <f t="shared" si="184"/>
        <v>-0.1443451189047682</v>
      </c>
      <c r="RO183" s="859">
        <f t="shared" si="184"/>
        <v>-0.1443451189047682</v>
      </c>
      <c r="RP183" s="859">
        <f t="shared" si="184"/>
        <v>-0.1443451189047682</v>
      </c>
      <c r="RQ183" s="859">
        <f t="shared" si="184"/>
        <v>-0.1443451189047682</v>
      </c>
      <c r="RR183" s="859">
        <f t="shared" si="184"/>
        <v>-0.1443451189047682</v>
      </c>
      <c r="RS183" s="859">
        <f t="shared" si="184"/>
        <v>-0.1443451189047682</v>
      </c>
      <c r="RT183" s="859">
        <f t="shared" si="184"/>
        <v>-0.1443451189047682</v>
      </c>
      <c r="RU183" s="859">
        <f t="shared" si="184"/>
        <v>-0.15939652259542747</v>
      </c>
      <c r="RV183" s="859">
        <f t="shared" si="184"/>
        <v>-0.15939652259542747</v>
      </c>
      <c r="RW183" s="859">
        <f t="shared" si="184"/>
        <v>-0.15939652259542747</v>
      </c>
      <c r="RX183" s="859">
        <f t="shared" si="184"/>
        <v>-0.15939652259542747</v>
      </c>
      <c r="RY183" s="859">
        <f t="shared" si="184"/>
        <v>2.30683934125544E-2</v>
      </c>
      <c r="RZ183" s="859">
        <f t="shared" si="184"/>
        <v>2.30683934125544E-2</v>
      </c>
      <c r="SA183" s="859">
        <f t="shared" si="184"/>
        <v>-1.8907429307665433</v>
      </c>
      <c r="SB183" s="859">
        <f t="shared" si="184"/>
        <v>-1.8907429307665433</v>
      </c>
      <c r="SC183" s="859">
        <f t="shared" si="184"/>
        <v>-1.8907429307665433</v>
      </c>
      <c r="SD183" s="859">
        <f t="shared" si="184"/>
        <v>-3.7867038267538415</v>
      </c>
      <c r="SE183" s="859">
        <f t="shared" si="184"/>
        <v>-3.7867038267538415</v>
      </c>
      <c r="SF183" s="859">
        <f t="shared" si="184"/>
        <v>-3.7867038267538415</v>
      </c>
      <c r="SG183" s="859">
        <f t="shared" si="184"/>
        <v>-3.7867038267538415</v>
      </c>
      <c r="SH183" s="859">
        <f t="shared" si="184"/>
        <v>-0.92552853431385707</v>
      </c>
      <c r="SI183" s="859">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890</v>
      </c>
      <c r="J184" s="558"/>
      <c r="K184" s="859">
        <f t="shared" ref="K184:Z185" si="185">K181</f>
        <v>0</v>
      </c>
      <c r="L184" s="859">
        <f t="shared" si="185"/>
        <v>0</v>
      </c>
      <c r="M184" s="859">
        <f t="shared" si="185"/>
        <v>0</v>
      </c>
      <c r="N184" s="859">
        <f t="shared" si="185"/>
        <v>0</v>
      </c>
      <c r="O184" s="859">
        <f t="shared" si="185"/>
        <v>0</v>
      </c>
      <c r="P184" s="859">
        <f t="shared" si="185"/>
        <v>0</v>
      </c>
      <c r="Q184" s="859">
        <f t="shared" si="185"/>
        <v>0</v>
      </c>
      <c r="R184" s="859">
        <f t="shared" si="185"/>
        <v>0</v>
      </c>
      <c r="S184" s="859">
        <f t="shared" si="185"/>
        <v>0</v>
      </c>
      <c r="T184" s="859">
        <f t="shared" si="185"/>
        <v>0</v>
      </c>
      <c r="U184" s="859">
        <f t="shared" si="185"/>
        <v>0</v>
      </c>
      <c r="V184" s="859">
        <f t="shared" si="185"/>
        <v>0</v>
      </c>
      <c r="W184" s="859">
        <f t="shared" si="185"/>
        <v>0</v>
      </c>
      <c r="X184" s="859">
        <f t="shared" si="185"/>
        <v>0</v>
      </c>
      <c r="Y184" s="859">
        <f t="shared" si="185"/>
        <v>0</v>
      </c>
      <c r="Z184" s="859">
        <f t="shared" si="185"/>
        <v>0</v>
      </c>
      <c r="AA184" s="859">
        <f t="shared" si="177"/>
        <v>0</v>
      </c>
      <c r="AB184" s="859">
        <f t="shared" si="177"/>
        <v>0</v>
      </c>
      <c r="AC184" s="859">
        <f t="shared" si="177"/>
        <v>0</v>
      </c>
      <c r="AD184" s="859">
        <f t="shared" si="177"/>
        <v>0</v>
      </c>
      <c r="AE184" s="859">
        <f t="shared" si="177"/>
        <v>0</v>
      </c>
      <c r="AF184" s="859">
        <f t="shared" si="177"/>
        <v>0</v>
      </c>
      <c r="AG184" s="859">
        <f t="shared" si="177"/>
        <v>0</v>
      </c>
      <c r="AH184" s="859">
        <f t="shared" si="177"/>
        <v>0</v>
      </c>
      <c r="AI184" s="859">
        <f t="shared" si="177"/>
        <v>0</v>
      </c>
      <c r="AJ184" s="859">
        <f t="shared" si="177"/>
        <v>0</v>
      </c>
      <c r="AK184" s="859">
        <f t="shared" si="177"/>
        <v>0</v>
      </c>
      <c r="AL184" s="859">
        <f t="shared" si="177"/>
        <v>0</v>
      </c>
      <c r="AM184" s="859">
        <f t="shared" si="177"/>
        <v>0</v>
      </c>
      <c r="AN184" s="859">
        <f t="shared" si="177"/>
        <v>0</v>
      </c>
      <c r="AO184" s="859">
        <f t="shared" si="177"/>
        <v>0</v>
      </c>
      <c r="AP184" s="859">
        <f t="shared" si="177"/>
        <v>0</v>
      </c>
      <c r="AQ184" s="859">
        <f t="shared" si="177"/>
        <v>0</v>
      </c>
      <c r="AR184" s="859">
        <f t="shared" si="177"/>
        <v>0</v>
      </c>
      <c r="AS184" s="859">
        <f t="shared" si="177"/>
        <v>0</v>
      </c>
      <c r="AT184" s="859">
        <f t="shared" si="177"/>
        <v>0</v>
      </c>
      <c r="AU184" s="859">
        <f t="shared" si="177"/>
        <v>0</v>
      </c>
      <c r="AV184" s="859">
        <f t="shared" si="177"/>
        <v>0</v>
      </c>
      <c r="AW184" s="859">
        <f t="shared" si="177"/>
        <v>0</v>
      </c>
      <c r="AX184" s="859">
        <f t="shared" si="177"/>
        <v>0</v>
      </c>
      <c r="AY184" s="859">
        <f t="shared" si="177"/>
        <v>0</v>
      </c>
      <c r="AZ184" s="859">
        <f t="shared" si="177"/>
        <v>0</v>
      </c>
      <c r="BA184" s="859">
        <f t="shared" si="177"/>
        <v>0</v>
      </c>
      <c r="BB184" s="859">
        <f t="shared" si="177"/>
        <v>0</v>
      </c>
      <c r="BC184" s="859">
        <f t="shared" si="177"/>
        <v>0</v>
      </c>
      <c r="BD184" s="859">
        <f t="shared" si="177"/>
        <v>0</v>
      </c>
      <c r="BE184" s="859">
        <f t="shared" si="177"/>
        <v>0</v>
      </c>
      <c r="BF184" s="859">
        <f t="shared" si="177"/>
        <v>0</v>
      </c>
      <c r="BG184" s="859">
        <f t="shared" si="177"/>
        <v>0</v>
      </c>
      <c r="BH184" s="859">
        <f t="shared" si="177"/>
        <v>0</v>
      </c>
      <c r="BI184" s="859">
        <f t="shared" si="177"/>
        <v>0</v>
      </c>
      <c r="BJ184" s="859">
        <f t="shared" si="177"/>
        <v>0</v>
      </c>
      <c r="BK184" s="859">
        <f t="shared" si="177"/>
        <v>0</v>
      </c>
      <c r="BL184" s="859">
        <f t="shared" si="177"/>
        <v>0</v>
      </c>
      <c r="BM184" s="859">
        <f t="shared" si="177"/>
        <v>0</v>
      </c>
      <c r="BN184" s="859">
        <f t="shared" si="177"/>
        <v>-1.4256027151002826E-3</v>
      </c>
      <c r="BO184" s="859">
        <f t="shared" si="177"/>
        <v>-1.4256027151002826E-3</v>
      </c>
      <c r="BP184" s="859">
        <f t="shared" si="177"/>
        <v>-1.4256027151002826E-3</v>
      </c>
      <c r="BQ184" s="859">
        <f t="shared" si="177"/>
        <v>-1.4256027151002826E-3</v>
      </c>
      <c r="BR184" s="859">
        <f t="shared" si="177"/>
        <v>-1.4256027151002826E-3</v>
      </c>
      <c r="BS184" s="859">
        <f t="shared" si="177"/>
        <v>-1.4256027151002826E-3</v>
      </c>
      <c r="BT184" s="859">
        <f t="shared" si="177"/>
        <v>-1.4256027151002826E-3</v>
      </c>
      <c r="BU184" s="859">
        <f t="shared" si="177"/>
        <v>-9.9622826622143279E-3</v>
      </c>
      <c r="BV184" s="859">
        <f t="shared" si="177"/>
        <v>-9.9622826622143279E-3</v>
      </c>
      <c r="BW184" s="859">
        <f t="shared" si="177"/>
        <v>-9.9622826622143279E-3</v>
      </c>
      <c r="BX184" s="859">
        <f t="shared" si="178"/>
        <v>-9.9622826622143279E-3</v>
      </c>
      <c r="BY184" s="859">
        <f t="shared" si="178"/>
        <v>0</v>
      </c>
      <c r="BZ184" s="859">
        <f t="shared" si="178"/>
        <v>0</v>
      </c>
      <c r="CA184" s="859">
        <f t="shared" si="178"/>
        <v>0</v>
      </c>
      <c r="CB184" s="859">
        <f t="shared" si="178"/>
        <v>0</v>
      </c>
      <c r="CC184" s="859">
        <f t="shared" si="178"/>
        <v>0</v>
      </c>
      <c r="CD184" s="859">
        <f t="shared" si="178"/>
        <v>0</v>
      </c>
      <c r="CE184" s="859">
        <f t="shared" si="178"/>
        <v>0</v>
      </c>
      <c r="CF184" s="859">
        <f t="shared" si="178"/>
        <v>0</v>
      </c>
      <c r="CG184" s="859">
        <f t="shared" si="178"/>
        <v>0</v>
      </c>
      <c r="CH184" s="859">
        <f t="shared" si="178"/>
        <v>-6.1097904578781836E-3</v>
      </c>
      <c r="CI184" s="859">
        <f t="shared" si="178"/>
        <v>-6.0860525519945696E-3</v>
      </c>
      <c r="CJ184" s="859">
        <f t="shared" si="178"/>
        <v>-6.0860525519945696E-3</v>
      </c>
      <c r="CK184" s="859">
        <f t="shared" si="178"/>
        <v>-6.0860525519945696E-3</v>
      </c>
      <c r="CL184" s="859">
        <f t="shared" si="178"/>
        <v>-6.0860525519945696E-3</v>
      </c>
      <c r="CM184" s="859">
        <f t="shared" si="178"/>
        <v>-6.0860525519945696E-3</v>
      </c>
      <c r="CN184" s="859">
        <f t="shared" si="178"/>
        <v>-6.0860525519945696E-3</v>
      </c>
      <c r="CO184" s="859">
        <f t="shared" si="178"/>
        <v>-6.0860525519945696E-3</v>
      </c>
      <c r="CP184" s="859">
        <f t="shared" si="178"/>
        <v>0</v>
      </c>
      <c r="CQ184" s="859">
        <f t="shared" si="178"/>
        <v>0</v>
      </c>
      <c r="CR184" s="859">
        <f t="shared" si="178"/>
        <v>0</v>
      </c>
      <c r="CS184" s="859">
        <f t="shared" si="178"/>
        <v>0</v>
      </c>
      <c r="CT184" s="859">
        <f t="shared" si="178"/>
        <v>0</v>
      </c>
      <c r="CU184" s="859">
        <f t="shared" si="178"/>
        <v>0</v>
      </c>
      <c r="CV184" s="859">
        <f t="shared" si="178"/>
        <v>0</v>
      </c>
      <c r="CW184" s="859">
        <f t="shared" si="178"/>
        <v>0</v>
      </c>
      <c r="CX184" s="859">
        <f t="shared" si="178"/>
        <v>0</v>
      </c>
      <c r="CY184" s="859">
        <f t="shared" si="178"/>
        <v>0</v>
      </c>
      <c r="CZ184" s="859">
        <f t="shared" si="178"/>
        <v>0</v>
      </c>
      <c r="DA184" s="859">
        <f t="shared" si="178"/>
        <v>0</v>
      </c>
      <c r="DB184" s="859">
        <f t="shared" si="178"/>
        <v>-2.6173618428790846E-3</v>
      </c>
      <c r="DC184" s="859">
        <f t="shared" si="178"/>
        <v>-2.6173618428790846E-3</v>
      </c>
      <c r="DD184" s="859">
        <f t="shared" si="178"/>
        <v>-2.6173618428790846E-3</v>
      </c>
      <c r="DE184" s="859">
        <f t="shared" si="178"/>
        <v>-2.6173618428790846E-3</v>
      </c>
      <c r="DF184" s="859">
        <f t="shared" si="178"/>
        <v>0</v>
      </c>
      <c r="DG184" s="859">
        <f t="shared" si="178"/>
        <v>-2.3519104818898739E-3</v>
      </c>
      <c r="DH184" s="859">
        <f t="shared" si="178"/>
        <v>-2.3519104818898739E-3</v>
      </c>
      <c r="DI184" s="859">
        <f t="shared" si="178"/>
        <v>-2.3519104818898739E-3</v>
      </c>
      <c r="DJ184" s="859">
        <f t="shared" si="178"/>
        <v>-2.3519104818898739E-3</v>
      </c>
      <c r="DK184" s="859">
        <f t="shared" si="178"/>
        <v>-2.3519104818898739E-3</v>
      </c>
      <c r="DL184" s="859">
        <f t="shared" si="178"/>
        <v>-2.3519104818898739E-3</v>
      </c>
      <c r="DM184" s="859">
        <f t="shared" si="178"/>
        <v>-2.3519104818898739E-3</v>
      </c>
      <c r="DN184" s="859">
        <f t="shared" si="178"/>
        <v>-8.490889347337216E-3</v>
      </c>
      <c r="DO184" s="859">
        <f t="shared" si="178"/>
        <v>-8.490889347337216E-3</v>
      </c>
      <c r="DP184" s="859">
        <f t="shared" si="178"/>
        <v>-8.490889347337216E-3</v>
      </c>
      <c r="DQ184" s="859">
        <f t="shared" si="178"/>
        <v>-8.490889347337216E-3</v>
      </c>
      <c r="DR184" s="859">
        <f t="shared" si="178"/>
        <v>-8.490889347337216E-3</v>
      </c>
      <c r="DS184" s="859">
        <f t="shared" si="178"/>
        <v>-8.490889347337216E-3</v>
      </c>
      <c r="DT184" s="859">
        <f t="shared" si="178"/>
        <v>-8.490889347337216E-3</v>
      </c>
      <c r="DU184" s="859">
        <f t="shared" si="178"/>
        <v>-9.9622826622125515E-3</v>
      </c>
      <c r="DV184" s="859">
        <f t="shared" si="178"/>
        <v>-9.9622826622125515E-3</v>
      </c>
      <c r="DW184" s="859">
        <f t="shared" si="178"/>
        <v>-9.9622826622125515E-3</v>
      </c>
      <c r="DX184" s="859">
        <f t="shared" si="178"/>
        <v>-9.9622826622125515E-3</v>
      </c>
      <c r="DY184" s="859">
        <f t="shared" si="178"/>
        <v>-6.9205180237654318E-2</v>
      </c>
      <c r="DZ184" s="859">
        <f t="shared" si="178"/>
        <v>-6.9205180237654318E-2</v>
      </c>
      <c r="EA184" s="859">
        <f t="shared" si="178"/>
        <v>-0.64994288245099874</v>
      </c>
      <c r="EB184" s="859">
        <f t="shared" si="178"/>
        <v>-0.64994288245099874</v>
      </c>
      <c r="EC184" s="859">
        <f t="shared" si="178"/>
        <v>-0.64994288245099874</v>
      </c>
      <c r="ED184" s="859">
        <f t="shared" si="178"/>
        <v>-1.0337548784891011</v>
      </c>
      <c r="EE184" s="859">
        <f t="shared" si="178"/>
        <v>-1.0337548784891011</v>
      </c>
      <c r="EF184" s="859">
        <f t="shared" si="178"/>
        <v>-1.0337548784891011</v>
      </c>
      <c r="EG184" s="859">
        <f t="shared" si="178"/>
        <v>-1.0337548784891011</v>
      </c>
      <c r="EH184" s="859">
        <f t="shared" si="178"/>
        <v>-0.13131837684676206</v>
      </c>
      <c r="EI184" s="859">
        <f t="shared" si="178"/>
        <v>-0.1024385495460205</v>
      </c>
      <c r="EJ184" s="859">
        <f t="shared" si="179"/>
        <v>-0.1024385495460205</v>
      </c>
      <c r="EK184" s="859">
        <f t="shared" si="179"/>
        <v>-0.1024385495460205</v>
      </c>
      <c r="EL184" s="859">
        <f t="shared" si="179"/>
        <v>-0.1024385495460205</v>
      </c>
      <c r="EM184" s="859">
        <f t="shared" si="179"/>
        <v>-0.1024385495460205</v>
      </c>
      <c r="EN184" s="859">
        <f t="shared" si="179"/>
        <v>-0.1024385495460205</v>
      </c>
      <c r="EO184" s="859">
        <f t="shared" si="179"/>
        <v>-0.1024385495460205</v>
      </c>
      <c r="EP184" s="859">
        <f t="shared" si="179"/>
        <v>0.39124173536470863</v>
      </c>
      <c r="EQ184" s="859">
        <f t="shared" si="179"/>
        <v>0.39124173536470863</v>
      </c>
      <c r="ER184" s="859">
        <f t="shared" si="179"/>
        <v>0.39124173536470863</v>
      </c>
      <c r="ES184" s="859">
        <f t="shared" si="179"/>
        <v>0.39124173536470863</v>
      </c>
      <c r="ET184" s="859">
        <f t="shared" si="179"/>
        <v>0.39124173536470863</v>
      </c>
      <c r="EU184" s="859">
        <f t="shared" si="179"/>
        <v>0.39124173536470863</v>
      </c>
      <c r="EV184" s="859">
        <f t="shared" si="179"/>
        <v>0.39124173536470863</v>
      </c>
      <c r="EW184" s="859">
        <f t="shared" si="179"/>
        <v>2.8130090989970213E-2</v>
      </c>
      <c r="EX184" s="859">
        <f t="shared" si="179"/>
        <v>2.8130090989970213E-2</v>
      </c>
      <c r="EY184" s="859">
        <f t="shared" si="179"/>
        <v>2.8130090989970213E-2</v>
      </c>
      <c r="EZ184" s="859">
        <f t="shared" si="179"/>
        <v>2.8130090989970213E-2</v>
      </c>
      <c r="FA184" s="859">
        <f t="shared" si="179"/>
        <v>2.8130090989970213E-2</v>
      </c>
      <c r="FB184" s="859">
        <f t="shared" si="179"/>
        <v>-4.9951640288712795E-2</v>
      </c>
      <c r="FC184" s="859">
        <f t="shared" si="179"/>
        <v>-4.9951640288712795E-2</v>
      </c>
      <c r="FD184" s="859">
        <f t="shared" si="179"/>
        <v>-4.9951640288712795E-2</v>
      </c>
      <c r="FE184" s="859">
        <f t="shared" si="179"/>
        <v>-4.9951640288712795E-2</v>
      </c>
      <c r="FF184" s="859">
        <f t="shared" si="179"/>
        <v>0</v>
      </c>
      <c r="FG184" s="859">
        <f t="shared" si="179"/>
        <v>-6.6916885629844103E-3</v>
      </c>
      <c r="FH184" s="859">
        <f t="shared" si="179"/>
        <v>-6.6916885629844103E-3</v>
      </c>
      <c r="FI184" s="859">
        <f t="shared" si="179"/>
        <v>-6.6916885629844103E-3</v>
      </c>
      <c r="FJ184" s="859">
        <f t="shared" si="179"/>
        <v>-6.6916885629844103E-3</v>
      </c>
      <c r="FK184" s="859">
        <f t="shared" si="179"/>
        <v>-6.6916885629844103E-3</v>
      </c>
      <c r="FL184" s="859">
        <f t="shared" si="179"/>
        <v>-6.6916885629844103E-3</v>
      </c>
      <c r="FM184" s="859">
        <f t="shared" si="179"/>
        <v>-6.6916885629844103E-3</v>
      </c>
      <c r="FN184" s="859">
        <f t="shared" si="179"/>
        <v>-1.6981778694674432E-2</v>
      </c>
      <c r="FO184" s="859">
        <f t="shared" si="179"/>
        <v>-1.6981778694674432E-2</v>
      </c>
      <c r="FP184" s="859">
        <f t="shared" si="179"/>
        <v>-1.6981778694674432E-2</v>
      </c>
      <c r="FQ184" s="859">
        <f t="shared" si="179"/>
        <v>-1.6981778694674432E-2</v>
      </c>
      <c r="FR184" s="859">
        <f t="shared" si="179"/>
        <v>-1.6981778694674432E-2</v>
      </c>
      <c r="FS184" s="859">
        <f t="shared" si="179"/>
        <v>-1.6981778694674432E-2</v>
      </c>
      <c r="FT184" s="859">
        <f t="shared" si="179"/>
        <v>-1.6981778694674432E-2</v>
      </c>
      <c r="FU184" s="859">
        <f t="shared" si="179"/>
        <v>-1.9924565324425991E-2</v>
      </c>
      <c r="FV184" s="859">
        <f t="shared" si="179"/>
        <v>-1.9924565324425991E-2</v>
      </c>
      <c r="FW184" s="859">
        <f t="shared" si="179"/>
        <v>-1.9924565324425991E-2</v>
      </c>
      <c r="FX184" s="859">
        <f t="shared" si="179"/>
        <v>-1.9924565324425991E-2</v>
      </c>
      <c r="FY184" s="859">
        <f t="shared" si="179"/>
        <v>-0.1153419670627569</v>
      </c>
      <c r="FZ184" s="859">
        <f t="shared" si="179"/>
        <v>-0.1153419670627569</v>
      </c>
      <c r="GA184" s="859">
        <f t="shared" si="179"/>
        <v>-0.83704765164143868</v>
      </c>
      <c r="GB184" s="859">
        <f t="shared" si="179"/>
        <v>-0.83704765164143868</v>
      </c>
      <c r="GC184" s="859">
        <f t="shared" si="179"/>
        <v>-0.83704765164143868</v>
      </c>
      <c r="GD184" s="859">
        <f t="shared" si="179"/>
        <v>-1.6519034191723891</v>
      </c>
      <c r="GE184" s="859">
        <f t="shared" si="179"/>
        <v>-1.6519034191723891</v>
      </c>
      <c r="GF184" s="859">
        <f t="shared" si="179"/>
        <v>-1.6519034191723891</v>
      </c>
      <c r="GG184" s="859">
        <f t="shared" si="179"/>
        <v>-1.6519034191723891</v>
      </c>
      <c r="GH184" s="859">
        <f t="shared" si="179"/>
        <v>-0.60373012997768427</v>
      </c>
      <c r="GI184" s="859">
        <f t="shared" si="179"/>
        <v>-0.59698085226941977</v>
      </c>
      <c r="GJ184" s="859">
        <f t="shared" si="179"/>
        <v>-0.59698085226941977</v>
      </c>
      <c r="GK184" s="859">
        <f t="shared" si="179"/>
        <v>-0.59698085226941977</v>
      </c>
      <c r="GL184" s="859">
        <f t="shared" si="179"/>
        <v>-0.59698085226941977</v>
      </c>
      <c r="GM184" s="859">
        <f t="shared" si="179"/>
        <v>-0.59698085226941977</v>
      </c>
      <c r="GN184" s="859">
        <f t="shared" si="179"/>
        <v>-0.59698085226941977</v>
      </c>
      <c r="GO184" s="859">
        <f t="shared" si="179"/>
        <v>-0.59698085226941977</v>
      </c>
      <c r="GP184" s="859">
        <f t="shared" si="179"/>
        <v>-0.13359023432675876</v>
      </c>
      <c r="GQ184" s="859">
        <f t="shared" si="179"/>
        <v>-0.13359023432675876</v>
      </c>
      <c r="GR184" s="859">
        <f t="shared" si="179"/>
        <v>-0.13359023432675876</v>
      </c>
      <c r="GS184" s="859">
        <f t="shared" si="179"/>
        <v>-0.13359023432675876</v>
      </c>
      <c r="GT184" s="859">
        <f t="shared" si="179"/>
        <v>-0.13359023432675876</v>
      </c>
      <c r="GU184" s="859">
        <f t="shared" si="179"/>
        <v>-0.13359023432675876</v>
      </c>
      <c r="GV184" s="859">
        <f t="shared" si="180"/>
        <v>-0.13359023432675876</v>
      </c>
      <c r="GW184" s="859">
        <f t="shared" si="180"/>
        <v>-0.22355006174108993</v>
      </c>
      <c r="GX184" s="859">
        <f t="shared" si="180"/>
        <v>-0.22355006174108993</v>
      </c>
      <c r="GY184" s="859">
        <f t="shared" si="180"/>
        <v>-0.22355006174108993</v>
      </c>
      <c r="GZ184" s="859">
        <f t="shared" si="180"/>
        <v>-0.22355006174108993</v>
      </c>
      <c r="HA184" s="859">
        <f t="shared" si="180"/>
        <v>-0.22355006174108993</v>
      </c>
      <c r="HB184" s="859">
        <f t="shared" si="180"/>
        <v>-0.10545346283172563</v>
      </c>
      <c r="HC184" s="859">
        <f t="shared" si="180"/>
        <v>-0.10545346283172563</v>
      </c>
      <c r="HD184" s="859">
        <f t="shared" si="180"/>
        <v>-0.10545346283172563</v>
      </c>
      <c r="HE184" s="859">
        <f t="shared" si="180"/>
        <v>-0.10545346283172563</v>
      </c>
      <c r="HF184" s="859">
        <f t="shared" si="180"/>
        <v>-0.16729221407464845</v>
      </c>
      <c r="HG184" s="859">
        <f t="shared" si="180"/>
        <v>-0.15390883694867341</v>
      </c>
      <c r="HH184" s="859">
        <f t="shared" si="180"/>
        <v>-0.15390883694867341</v>
      </c>
      <c r="HI184" s="859">
        <f t="shared" si="180"/>
        <v>-0.15390883694867341</v>
      </c>
      <c r="HJ184" s="859">
        <f t="shared" si="180"/>
        <v>-0.15390883694867341</v>
      </c>
      <c r="HK184" s="859">
        <f t="shared" si="180"/>
        <v>-0.15390883694867341</v>
      </c>
      <c r="HL184" s="859">
        <f t="shared" si="180"/>
        <v>-0.15390883694867341</v>
      </c>
      <c r="HM184" s="859">
        <f t="shared" si="180"/>
        <v>-0.15390883694867341</v>
      </c>
      <c r="HN184" s="859">
        <f t="shared" si="180"/>
        <v>1.6981778694679761E-2</v>
      </c>
      <c r="HO184" s="859">
        <f t="shared" si="180"/>
        <v>1.6981778694679761E-2</v>
      </c>
      <c r="HP184" s="859">
        <f t="shared" si="180"/>
        <v>1.6981778694679761E-2</v>
      </c>
      <c r="HQ184" s="859">
        <f t="shared" si="180"/>
        <v>1.6981778694679761E-2</v>
      </c>
      <c r="HR184" s="859">
        <f t="shared" si="180"/>
        <v>1.6981778694679761E-2</v>
      </c>
      <c r="HS184" s="859">
        <f t="shared" si="180"/>
        <v>1.6981778694679761E-2</v>
      </c>
      <c r="HT184" s="859">
        <f t="shared" si="180"/>
        <v>1.6981778694679761E-2</v>
      </c>
      <c r="HU184" s="859">
        <f t="shared" si="180"/>
        <v>9.9622826622134397E-3</v>
      </c>
      <c r="HV184" s="859">
        <f t="shared" si="180"/>
        <v>9.9622826622134397E-3</v>
      </c>
      <c r="HW184" s="859">
        <f t="shared" si="180"/>
        <v>9.9622826622134397E-3</v>
      </c>
      <c r="HX184" s="859">
        <f t="shared" si="180"/>
        <v>9.9622826622134397E-3</v>
      </c>
      <c r="HY184" s="859">
        <f t="shared" si="180"/>
        <v>-4.6136786825103471E-2</v>
      </c>
      <c r="HZ184" s="859">
        <f t="shared" si="180"/>
        <v>-4.6136786825103471E-2</v>
      </c>
      <c r="IA184" s="859">
        <f t="shared" si="180"/>
        <v>-0.88628574879681565</v>
      </c>
      <c r="IB184" s="859">
        <f t="shared" si="180"/>
        <v>-0.88628574879681565</v>
      </c>
      <c r="IC184" s="859">
        <f t="shared" si="180"/>
        <v>-0.88628574879681565</v>
      </c>
      <c r="ID184" s="859">
        <f t="shared" si="180"/>
        <v>-1.474515301860472</v>
      </c>
      <c r="IE184" s="859">
        <f t="shared" si="180"/>
        <v>-1.474515301860472</v>
      </c>
      <c r="IF184" s="859">
        <f t="shared" si="180"/>
        <v>-1.474515301860472</v>
      </c>
      <c r="IG184" s="859">
        <f t="shared" si="180"/>
        <v>-1.474515301860472</v>
      </c>
      <c r="IH184" s="859">
        <f t="shared" si="180"/>
        <v>-0.22391404500682555</v>
      </c>
      <c r="II184" s="859">
        <f t="shared" si="180"/>
        <v>-0.21060089667708048</v>
      </c>
      <c r="IJ184" s="859">
        <f t="shared" si="180"/>
        <v>-0.21060089667708048</v>
      </c>
      <c r="IK184" s="859">
        <f t="shared" si="180"/>
        <v>-0.21060089667708048</v>
      </c>
      <c r="IL184" s="859">
        <f t="shared" si="180"/>
        <v>-0.21060089667708048</v>
      </c>
      <c r="IM184" s="859">
        <f t="shared" si="180"/>
        <v>-0.21060089667708048</v>
      </c>
      <c r="IN184" s="859">
        <f t="shared" si="180"/>
        <v>-0.21060089667708048</v>
      </c>
      <c r="IO184" s="859">
        <f t="shared" si="180"/>
        <v>-0.21060089667708048</v>
      </c>
      <c r="IP184" s="859">
        <f t="shared" si="180"/>
        <v>0.61805313129707962</v>
      </c>
      <c r="IQ184" s="859">
        <f t="shared" si="180"/>
        <v>0.61805313129707962</v>
      </c>
      <c r="IR184" s="859">
        <f t="shared" si="180"/>
        <v>0.61805313129707962</v>
      </c>
      <c r="IS184" s="859">
        <f t="shared" si="180"/>
        <v>0.61805313129707962</v>
      </c>
      <c r="IT184" s="859">
        <f t="shared" si="180"/>
        <v>0.61805313129707962</v>
      </c>
      <c r="IU184" s="859">
        <f t="shared" si="180"/>
        <v>0.61805313129707962</v>
      </c>
      <c r="IV184" s="859">
        <f t="shared" si="180"/>
        <v>0.61805313129707962</v>
      </c>
      <c r="IW184" s="859">
        <f t="shared" si="180"/>
        <v>-0.12941306212433901</v>
      </c>
      <c r="IX184" s="859">
        <f t="shared" si="180"/>
        <v>-0.12941306212433901</v>
      </c>
      <c r="IY184" s="859">
        <f t="shared" si="180"/>
        <v>-0.12941306212433901</v>
      </c>
      <c r="IZ184" s="859">
        <f t="shared" si="180"/>
        <v>-0.12941306212433901</v>
      </c>
      <c r="JA184" s="859">
        <f t="shared" si="180"/>
        <v>-0.12941306212433901</v>
      </c>
      <c r="JB184" s="859">
        <f t="shared" si="180"/>
        <v>4.4401458034411867E-2</v>
      </c>
      <c r="JC184" s="859">
        <f t="shared" si="180"/>
        <v>4.4401458034411867E-2</v>
      </c>
      <c r="JD184" s="859">
        <f t="shared" si="180"/>
        <v>4.4401458034411867E-2</v>
      </c>
      <c r="JE184" s="859">
        <f t="shared" si="180"/>
        <v>4.4401458034411867E-2</v>
      </c>
      <c r="JF184" s="859">
        <f t="shared" si="180"/>
        <v>5.353350850388594E-2</v>
      </c>
      <c r="JG184" s="859">
        <f t="shared" si="180"/>
        <v>4.6841819940900642E-2</v>
      </c>
      <c r="JH184" s="859">
        <f t="shared" si="181"/>
        <v>4.6841819940900642E-2</v>
      </c>
      <c r="JI184" s="859">
        <f t="shared" si="181"/>
        <v>4.6841819940900642E-2</v>
      </c>
      <c r="JJ184" s="859">
        <f t="shared" si="181"/>
        <v>4.6841819940900642E-2</v>
      </c>
      <c r="JK184" s="859">
        <f t="shared" si="181"/>
        <v>4.6841819940900642E-2</v>
      </c>
      <c r="JL184" s="859">
        <f t="shared" si="181"/>
        <v>4.6841819940900642E-2</v>
      </c>
      <c r="JM184" s="859">
        <f t="shared" si="181"/>
        <v>4.6841819940900642E-2</v>
      </c>
      <c r="JN184" s="859">
        <f t="shared" si="181"/>
        <v>8.4908893473389924E-3</v>
      </c>
      <c r="JO184" s="859">
        <f t="shared" si="181"/>
        <v>8.4908893473389924E-3</v>
      </c>
      <c r="JP184" s="859">
        <f t="shared" si="181"/>
        <v>8.4908893473389924E-3</v>
      </c>
      <c r="JQ184" s="859">
        <f t="shared" si="181"/>
        <v>8.4908893473389924E-3</v>
      </c>
      <c r="JR184" s="859">
        <f t="shared" si="181"/>
        <v>8.4908893473389924E-3</v>
      </c>
      <c r="JS184" s="859">
        <f t="shared" si="181"/>
        <v>8.4908893473389924E-3</v>
      </c>
      <c r="JT184" s="859">
        <f t="shared" si="181"/>
        <v>8.4908893473389924E-3</v>
      </c>
      <c r="JU184" s="859">
        <f t="shared" si="181"/>
        <v>0</v>
      </c>
      <c r="JV184" s="859">
        <f t="shared" si="181"/>
        <v>0</v>
      </c>
      <c r="JW184" s="859">
        <f t="shared" si="181"/>
        <v>0</v>
      </c>
      <c r="JX184" s="859">
        <f t="shared" si="181"/>
        <v>0</v>
      </c>
      <c r="JY184" s="859">
        <f t="shared" si="181"/>
        <v>-5.7670983531379783E-2</v>
      </c>
      <c r="JZ184" s="859">
        <f t="shared" si="181"/>
        <v>-5.7670983531379783E-2</v>
      </c>
      <c r="KA184" s="859">
        <f t="shared" si="181"/>
        <v>-0.7878095544860626</v>
      </c>
      <c r="KB184" s="859">
        <f t="shared" si="181"/>
        <v>-0.7878095544860626</v>
      </c>
      <c r="KC184" s="859">
        <f t="shared" si="181"/>
        <v>-0.7878095544860626</v>
      </c>
      <c r="KD184" s="859">
        <f t="shared" si="181"/>
        <v>-1.4542163545469684</v>
      </c>
      <c r="KE184" s="859">
        <f t="shared" si="181"/>
        <v>-1.4542163545469684</v>
      </c>
      <c r="KF184" s="859">
        <f t="shared" si="181"/>
        <v>-1.4542163545469684</v>
      </c>
      <c r="KG184" s="859">
        <f t="shared" si="181"/>
        <v>-1.4542163545469684</v>
      </c>
      <c r="KH184" s="859">
        <f t="shared" si="181"/>
        <v>-0.16457340768265105</v>
      </c>
      <c r="KI184" s="859">
        <f t="shared" si="181"/>
        <v>-0.15920256967590696</v>
      </c>
      <c r="KJ184" s="859">
        <f t="shared" si="181"/>
        <v>-0.15920256967590696</v>
      </c>
      <c r="KK184" s="859">
        <f t="shared" si="181"/>
        <v>-0.15920256967590696</v>
      </c>
      <c r="KL184" s="859">
        <f t="shared" si="181"/>
        <v>-0.15920256967590696</v>
      </c>
      <c r="KM184" s="859">
        <f t="shared" si="181"/>
        <v>-0.15920256967590696</v>
      </c>
      <c r="KN184" s="859">
        <f t="shared" si="181"/>
        <v>-0.15920256967590696</v>
      </c>
      <c r="KO184" s="859">
        <f t="shared" si="181"/>
        <v>-0.15920256967590696</v>
      </c>
      <c r="KP184" s="859">
        <f t="shared" si="181"/>
        <v>0.48674096374698017</v>
      </c>
      <c r="KQ184" s="859">
        <f t="shared" si="181"/>
        <v>0.48674096374698017</v>
      </c>
      <c r="KR184" s="859">
        <f t="shared" si="181"/>
        <v>0.48674096374698017</v>
      </c>
      <c r="KS184" s="859">
        <f t="shared" si="181"/>
        <v>0.48674096374698017</v>
      </c>
      <c r="KT184" s="859">
        <f t="shared" si="181"/>
        <v>0.48674096374698017</v>
      </c>
      <c r="KU184" s="859">
        <f t="shared" si="181"/>
        <v>0.48674096374698017</v>
      </c>
      <c r="KV184" s="859">
        <f t="shared" si="181"/>
        <v>0.48674096374698017</v>
      </c>
      <c r="KW184" s="859">
        <f t="shared" si="181"/>
        <v>8.0701167137750218E-2</v>
      </c>
      <c r="KX184" s="859">
        <f t="shared" si="181"/>
        <v>8.0701167137750218E-2</v>
      </c>
      <c r="KY184" s="859">
        <f t="shared" si="181"/>
        <v>8.0701167137750218E-2</v>
      </c>
      <c r="KZ184" s="859">
        <f t="shared" si="181"/>
        <v>8.0701167137750218E-2</v>
      </c>
      <c r="LA184" s="859">
        <f t="shared" si="181"/>
        <v>8.0701167137750218E-2</v>
      </c>
      <c r="LB184" s="859">
        <f t="shared" si="181"/>
        <v>0.19632667153520433</v>
      </c>
      <c r="LC184" s="859">
        <f t="shared" si="181"/>
        <v>0.19632667153520433</v>
      </c>
      <c r="LD184" s="859">
        <f t="shared" si="181"/>
        <v>0.19632667153520433</v>
      </c>
      <c r="LE184" s="859">
        <f t="shared" si="181"/>
        <v>0.19632667153520433</v>
      </c>
      <c r="LF184" s="859">
        <f t="shared" si="181"/>
        <v>0.17355923258269179</v>
      </c>
      <c r="LG184" s="859">
        <f t="shared" si="181"/>
        <v>0.13340910120477556</v>
      </c>
      <c r="LH184" s="859">
        <f t="shared" si="181"/>
        <v>0.13340910120477556</v>
      </c>
      <c r="LI184" s="859">
        <f t="shared" si="181"/>
        <v>0.13340910120477556</v>
      </c>
      <c r="LJ184" s="859">
        <f t="shared" si="181"/>
        <v>0.13340910120477556</v>
      </c>
      <c r="LK184" s="859">
        <f t="shared" si="181"/>
        <v>0.13340910120477556</v>
      </c>
      <c r="LL184" s="859">
        <f t="shared" si="181"/>
        <v>0.13340910120477556</v>
      </c>
      <c r="LM184" s="859">
        <f t="shared" si="181"/>
        <v>0.13340910120477556</v>
      </c>
      <c r="LN184" s="859">
        <f t="shared" si="181"/>
        <v>-0.1443451189047682</v>
      </c>
      <c r="LO184" s="859">
        <f t="shared" si="181"/>
        <v>-0.1443451189047682</v>
      </c>
      <c r="LP184" s="859">
        <f t="shared" si="181"/>
        <v>-0.1443451189047682</v>
      </c>
      <c r="LQ184" s="859">
        <f t="shared" si="181"/>
        <v>-0.1443451189047682</v>
      </c>
      <c r="LR184" s="859">
        <f t="shared" si="181"/>
        <v>-0.1443451189047682</v>
      </c>
      <c r="LS184" s="859">
        <f t="shared" si="181"/>
        <v>-0.1443451189047682</v>
      </c>
      <c r="LT184" s="859">
        <f t="shared" si="182"/>
        <v>-0.1443451189047682</v>
      </c>
      <c r="LU184" s="859">
        <f t="shared" si="182"/>
        <v>-0.15939652259542747</v>
      </c>
      <c r="LV184" s="859">
        <f t="shared" si="182"/>
        <v>-0.15939652259542747</v>
      </c>
      <c r="LW184" s="859">
        <f t="shared" si="182"/>
        <v>-0.15939652259542747</v>
      </c>
      <c r="LX184" s="859">
        <f t="shared" si="182"/>
        <v>-0.15939652259542747</v>
      </c>
      <c r="LY184" s="859">
        <f t="shared" si="182"/>
        <v>-0.1384103604753113</v>
      </c>
      <c r="LZ184" s="859">
        <f t="shared" si="182"/>
        <v>-0.1384103604753113</v>
      </c>
      <c r="MA184" s="859">
        <f t="shared" si="182"/>
        <v>-1.1817143317290917</v>
      </c>
      <c r="MB184" s="859">
        <f t="shared" si="182"/>
        <v>-1.1817143317290917</v>
      </c>
      <c r="MC184" s="859">
        <f t="shared" si="182"/>
        <v>-1.1817143317290917</v>
      </c>
      <c r="MD184" s="859">
        <f t="shared" si="182"/>
        <v>-1.094977517074077</v>
      </c>
      <c r="ME184" s="859">
        <f t="shared" si="182"/>
        <v>-1.094977517074077</v>
      </c>
      <c r="MF184" s="859">
        <f t="shared" si="182"/>
        <v>-1.094977517074077</v>
      </c>
      <c r="MG184" s="859">
        <f t="shared" si="182"/>
        <v>-1.094977517074077</v>
      </c>
      <c r="MH184" s="859">
        <f t="shared" si="182"/>
        <v>-0.3591296161903248</v>
      </c>
      <c r="MI184" s="859">
        <f t="shared" si="182"/>
        <v>-0.33785464211351268</v>
      </c>
      <c r="MJ184" s="859">
        <f t="shared" si="182"/>
        <v>-0.33785464211351268</v>
      </c>
      <c r="MK184" s="859">
        <f t="shared" si="182"/>
        <v>-0.33785464211351268</v>
      </c>
      <c r="ML184" s="859">
        <f t="shared" si="182"/>
        <v>-0.33785464211351268</v>
      </c>
      <c r="MM184" s="859">
        <f t="shared" si="182"/>
        <v>-0.33785464211351268</v>
      </c>
      <c r="MN184" s="859">
        <f t="shared" si="182"/>
        <v>-0.33785464211351268</v>
      </c>
      <c r="MO184" s="859">
        <f t="shared" si="182"/>
        <v>-0.33785464211351268</v>
      </c>
      <c r="MP184" s="859">
        <f t="shared" si="182"/>
        <v>-9.0821514163799577E-2</v>
      </c>
      <c r="MQ184" s="859">
        <f t="shared" si="182"/>
        <v>-9.0821514163799577E-2</v>
      </c>
      <c r="MR184" s="859">
        <f t="shared" si="182"/>
        <v>-9.0821514163799577E-2</v>
      </c>
      <c r="MS184" s="859">
        <f t="shared" si="182"/>
        <v>-9.0821514163799577E-2</v>
      </c>
      <c r="MT184" s="859">
        <f t="shared" si="182"/>
        <v>-9.0821514163799577E-2</v>
      </c>
      <c r="MU184" s="859">
        <f t="shared" si="182"/>
        <v>-9.0821514163799577E-2</v>
      </c>
      <c r="MV184" s="859">
        <f t="shared" si="182"/>
        <v>-9.0821514163799577E-2</v>
      </c>
      <c r="MW184" s="859">
        <f t="shared" si="182"/>
        <v>-0.41501014688062021</v>
      </c>
      <c r="MX184" s="859">
        <f t="shared" si="182"/>
        <v>-0.41501014688062021</v>
      </c>
      <c r="MY184" s="859">
        <f t="shared" si="182"/>
        <v>-0.41501014688062021</v>
      </c>
      <c r="MZ184" s="859">
        <f t="shared" si="182"/>
        <v>-0.41501014688062021</v>
      </c>
      <c r="NA184" s="859">
        <f t="shared" si="182"/>
        <v>-0.41501014688062021</v>
      </c>
      <c r="NB184" s="859">
        <f t="shared" si="182"/>
        <v>-0.39406294005540499</v>
      </c>
      <c r="NC184" s="859">
        <f t="shared" si="182"/>
        <v>-0.39406294005540499</v>
      </c>
      <c r="ND184" s="859">
        <f t="shared" si="182"/>
        <v>-0.39406294005540499</v>
      </c>
      <c r="NE184" s="859">
        <f t="shared" si="182"/>
        <v>-0.39406294005540499</v>
      </c>
      <c r="NF184" s="859">
        <f t="shared" si="182"/>
        <v>-0.18923451761543753</v>
      </c>
      <c r="NG184" s="859">
        <f t="shared" si="182"/>
        <v>-0.18923451761543753</v>
      </c>
      <c r="NH184" s="859">
        <f t="shared" si="182"/>
        <v>-0.18923451761543753</v>
      </c>
      <c r="NI184" s="859">
        <f t="shared" si="182"/>
        <v>-0.18923451761543753</v>
      </c>
      <c r="NJ184" s="859">
        <f t="shared" si="182"/>
        <v>-0.18923451761543753</v>
      </c>
      <c r="NK184" s="859">
        <f t="shared" si="182"/>
        <v>-0.18923451761543753</v>
      </c>
      <c r="NL184" s="859">
        <f t="shared" si="182"/>
        <v>-0.18923451761543753</v>
      </c>
      <c r="NM184" s="859">
        <f t="shared" si="182"/>
        <v>-0.18923451761543753</v>
      </c>
      <c r="NN184" s="859">
        <f t="shared" si="182"/>
        <v>-0.1443451189047682</v>
      </c>
      <c r="NO184" s="859">
        <f t="shared" si="182"/>
        <v>-0.1443451189047682</v>
      </c>
      <c r="NP184" s="859">
        <f t="shared" si="182"/>
        <v>-0.1443451189047682</v>
      </c>
      <c r="NQ184" s="859">
        <f t="shared" si="182"/>
        <v>-0.1443451189047682</v>
      </c>
      <c r="NR184" s="859">
        <f t="shared" si="182"/>
        <v>-0.1443451189047682</v>
      </c>
      <c r="NS184" s="859">
        <f t="shared" si="182"/>
        <v>-0.1443451189047682</v>
      </c>
      <c r="NT184" s="859">
        <f t="shared" si="182"/>
        <v>-0.1443451189047682</v>
      </c>
      <c r="NU184" s="859">
        <f t="shared" si="182"/>
        <v>-0.15939652259542747</v>
      </c>
      <c r="NV184" s="859">
        <f t="shared" si="182"/>
        <v>-0.15939652259542747</v>
      </c>
      <c r="NW184" s="859">
        <f t="shared" si="182"/>
        <v>-0.15939652259542747</v>
      </c>
      <c r="NX184" s="859">
        <f t="shared" si="182"/>
        <v>-0.15939652259542747</v>
      </c>
      <c r="NY184" s="859">
        <f t="shared" si="182"/>
        <v>-0.1384103604753113</v>
      </c>
      <c r="NZ184" s="859">
        <f t="shared" si="182"/>
        <v>-0.1384103604753113</v>
      </c>
      <c r="OA184" s="859">
        <f t="shared" si="182"/>
        <v>-1.1817143317290917</v>
      </c>
      <c r="OB184" s="859">
        <f t="shared" si="182"/>
        <v>-1.1817143317290917</v>
      </c>
      <c r="OC184" s="859">
        <f t="shared" si="182"/>
        <v>-1.1817143317290917</v>
      </c>
      <c r="OD184" s="859">
        <f t="shared" si="182"/>
        <v>-1.094977517074077</v>
      </c>
      <c r="OE184" s="859">
        <f t="shared" si="182"/>
        <v>-1.094977517074077</v>
      </c>
      <c r="OF184" s="859">
        <f t="shared" si="183"/>
        <v>-1.094977517074077</v>
      </c>
      <c r="OG184" s="859">
        <f t="shared" si="183"/>
        <v>-1.094977517074077</v>
      </c>
      <c r="OH184" s="859">
        <f t="shared" si="183"/>
        <v>-0.3591296161903248</v>
      </c>
      <c r="OI184" s="859">
        <f t="shared" si="183"/>
        <v>-0.33785464211351268</v>
      </c>
      <c r="OJ184" s="859">
        <f t="shared" si="183"/>
        <v>-0.33785464211351268</v>
      </c>
      <c r="OK184" s="859">
        <f t="shared" si="183"/>
        <v>-0.33785464211351268</v>
      </c>
      <c r="OL184" s="859">
        <f t="shared" si="183"/>
        <v>-0.33785464211351268</v>
      </c>
      <c r="OM184" s="859">
        <f t="shared" si="183"/>
        <v>-0.33785464211351268</v>
      </c>
      <c r="ON184" s="859">
        <f t="shared" si="183"/>
        <v>-0.33785464211351268</v>
      </c>
      <c r="OO184" s="859">
        <f t="shared" si="183"/>
        <v>-0.33785464211351268</v>
      </c>
      <c r="OP184" s="859">
        <f t="shared" si="183"/>
        <v>-9.0821514163799577E-2</v>
      </c>
      <c r="OQ184" s="859">
        <f t="shared" si="183"/>
        <v>-9.0821514163799577E-2</v>
      </c>
      <c r="OR184" s="859">
        <f t="shared" si="183"/>
        <v>-9.0821514163799577E-2</v>
      </c>
      <c r="OS184" s="859">
        <f t="shared" si="183"/>
        <v>-9.0821514163799577E-2</v>
      </c>
      <c r="OT184" s="859">
        <f t="shared" si="183"/>
        <v>-9.0821514163799577E-2</v>
      </c>
      <c r="OU184" s="859">
        <f t="shared" si="183"/>
        <v>-9.0821514163799577E-2</v>
      </c>
      <c r="OV184" s="859">
        <f t="shared" si="183"/>
        <v>-9.0821514163799577E-2</v>
      </c>
      <c r="OW184" s="859">
        <f t="shared" si="183"/>
        <v>-0.41501014688062021</v>
      </c>
      <c r="OX184" s="859">
        <f t="shared" si="183"/>
        <v>-0.41501014688062021</v>
      </c>
      <c r="OY184" s="859">
        <f t="shared" si="183"/>
        <v>-0.41501014688062021</v>
      </c>
      <c r="OZ184" s="859">
        <f t="shared" si="183"/>
        <v>-0.41501014688062021</v>
      </c>
      <c r="PA184" s="859">
        <f t="shared" si="183"/>
        <v>-0.41501014688062021</v>
      </c>
      <c r="PB184" s="859">
        <f t="shared" si="183"/>
        <v>-0.39406294005540499</v>
      </c>
      <c r="PC184" s="859">
        <f t="shared" si="183"/>
        <v>-0.39406294005540499</v>
      </c>
      <c r="PD184" s="859">
        <f t="shared" si="183"/>
        <v>-0.39406294005540499</v>
      </c>
      <c r="PE184" s="859">
        <f t="shared" si="183"/>
        <v>-0.39406294005540499</v>
      </c>
      <c r="PF184" s="859">
        <f t="shared" si="183"/>
        <v>-0.18923451761543753</v>
      </c>
      <c r="PG184" s="859">
        <f t="shared" si="183"/>
        <v>-0.18923451761543753</v>
      </c>
      <c r="PH184" s="859">
        <f t="shared" si="183"/>
        <v>-0.18923451761543753</v>
      </c>
      <c r="PI184" s="859">
        <f t="shared" si="183"/>
        <v>-0.18923451761543753</v>
      </c>
      <c r="PJ184" s="859">
        <f t="shared" si="183"/>
        <v>-0.18923451761543753</v>
      </c>
      <c r="PK184" s="859">
        <f t="shared" si="183"/>
        <v>-0.18923451761543753</v>
      </c>
      <c r="PL184" s="859">
        <f t="shared" si="183"/>
        <v>-0.18923451761543753</v>
      </c>
      <c r="PM184" s="859">
        <f t="shared" si="183"/>
        <v>-0.18923451761543753</v>
      </c>
      <c r="PN184" s="859">
        <f t="shared" si="183"/>
        <v>-0.1443451189047682</v>
      </c>
      <c r="PO184" s="859">
        <f t="shared" si="183"/>
        <v>-0.1443451189047682</v>
      </c>
      <c r="PP184" s="859">
        <f t="shared" si="183"/>
        <v>-0.1443451189047682</v>
      </c>
      <c r="PQ184" s="859">
        <f t="shared" si="183"/>
        <v>-0.1443451189047682</v>
      </c>
      <c r="PR184" s="859">
        <f t="shared" si="183"/>
        <v>-0.1443451189047682</v>
      </c>
      <c r="PS184" s="859">
        <f t="shared" si="183"/>
        <v>-0.1443451189047682</v>
      </c>
      <c r="PT184" s="859">
        <f t="shared" si="183"/>
        <v>-0.1443451189047682</v>
      </c>
      <c r="PU184" s="859">
        <f t="shared" si="183"/>
        <v>-0.15939652259542747</v>
      </c>
      <c r="PV184" s="859">
        <f t="shared" si="183"/>
        <v>-0.15939652259542747</v>
      </c>
      <c r="PW184" s="859">
        <f t="shared" si="183"/>
        <v>-0.15939652259542747</v>
      </c>
      <c r="PX184" s="859">
        <f t="shared" si="183"/>
        <v>-0.15939652259542747</v>
      </c>
      <c r="PY184" s="859">
        <f t="shared" si="183"/>
        <v>-0.1384103604753113</v>
      </c>
      <c r="PZ184" s="859">
        <f t="shared" si="183"/>
        <v>-0.1384103604753113</v>
      </c>
      <c r="QA184" s="859">
        <f t="shared" si="183"/>
        <v>-1.1817143317290917</v>
      </c>
      <c r="QB184" s="859">
        <f t="shared" si="183"/>
        <v>-1.1817143317290917</v>
      </c>
      <c r="QC184" s="859">
        <f t="shared" si="183"/>
        <v>-1.1817143317290917</v>
      </c>
      <c r="QD184" s="859">
        <f t="shared" si="183"/>
        <v>-1.094977517074077</v>
      </c>
      <c r="QE184" s="859">
        <f t="shared" si="183"/>
        <v>-1.094977517074077</v>
      </c>
      <c r="QF184" s="859">
        <f t="shared" si="183"/>
        <v>-1.094977517074077</v>
      </c>
      <c r="QG184" s="859">
        <f t="shared" si="183"/>
        <v>-1.094977517074077</v>
      </c>
      <c r="QH184" s="859">
        <f t="shared" si="183"/>
        <v>-0.3591296161903248</v>
      </c>
      <c r="QI184" s="859">
        <f t="shared" si="183"/>
        <v>-0.33785464211351268</v>
      </c>
      <c r="QJ184" s="859">
        <f t="shared" si="183"/>
        <v>-0.33785464211351268</v>
      </c>
      <c r="QK184" s="859">
        <f t="shared" si="183"/>
        <v>-0.33785464211351268</v>
      </c>
      <c r="QL184" s="859">
        <f t="shared" si="183"/>
        <v>-0.33785464211351268</v>
      </c>
      <c r="QM184" s="859">
        <f t="shared" si="183"/>
        <v>-0.33785464211351268</v>
      </c>
      <c r="QN184" s="859">
        <f t="shared" si="183"/>
        <v>-0.33785464211351268</v>
      </c>
      <c r="QO184" s="859">
        <f t="shared" si="183"/>
        <v>-0.33785464211351268</v>
      </c>
      <c r="QP184" s="859">
        <f t="shared" si="183"/>
        <v>-9.0821514163799577E-2</v>
      </c>
      <c r="QQ184" s="859">
        <f t="shared" si="183"/>
        <v>-9.0821514163799577E-2</v>
      </c>
      <c r="QR184" s="859">
        <f t="shared" si="184"/>
        <v>-9.0821514163799577E-2</v>
      </c>
      <c r="QS184" s="859">
        <f t="shared" si="184"/>
        <v>-9.0821514163799577E-2</v>
      </c>
      <c r="QT184" s="859">
        <f t="shared" si="184"/>
        <v>-9.0821514163799577E-2</v>
      </c>
      <c r="QU184" s="859">
        <f t="shared" si="184"/>
        <v>-9.0821514163799577E-2</v>
      </c>
      <c r="QV184" s="859">
        <f t="shared" si="184"/>
        <v>-9.0821514163799577E-2</v>
      </c>
      <c r="QW184" s="859">
        <f t="shared" si="184"/>
        <v>-0.41501014688062021</v>
      </c>
      <c r="QX184" s="859">
        <f t="shared" si="184"/>
        <v>-0.41501014688062021</v>
      </c>
      <c r="QY184" s="859">
        <f t="shared" si="184"/>
        <v>-0.41501014688062021</v>
      </c>
      <c r="QZ184" s="859">
        <f t="shared" si="184"/>
        <v>-0.41501014688062021</v>
      </c>
      <c r="RA184" s="859">
        <f t="shared" si="184"/>
        <v>-0.41501014688062021</v>
      </c>
      <c r="RB184" s="859">
        <f t="shared" si="184"/>
        <v>-0.39406294005540499</v>
      </c>
      <c r="RC184" s="859">
        <f t="shared" si="184"/>
        <v>-0.39406294005540499</v>
      </c>
      <c r="RD184" s="859">
        <f t="shared" si="184"/>
        <v>-0.39406294005540499</v>
      </c>
      <c r="RE184" s="859">
        <f t="shared" si="184"/>
        <v>-0.39406294005540499</v>
      </c>
      <c r="RF184" s="859">
        <f t="shared" si="184"/>
        <v>-0.18923451761543753</v>
      </c>
      <c r="RG184" s="859">
        <f t="shared" si="184"/>
        <v>-0.18923451761543753</v>
      </c>
      <c r="RH184" s="859">
        <f t="shared" si="184"/>
        <v>-0.18923451761543753</v>
      </c>
      <c r="RI184" s="859">
        <f t="shared" si="184"/>
        <v>-0.18923451761543753</v>
      </c>
      <c r="RJ184" s="859">
        <f t="shared" si="184"/>
        <v>-0.18923451761543753</v>
      </c>
      <c r="RK184" s="859">
        <f t="shared" si="184"/>
        <v>-0.18923451761543753</v>
      </c>
      <c r="RL184" s="859">
        <f t="shared" si="184"/>
        <v>-0.18923451761543753</v>
      </c>
      <c r="RM184" s="859">
        <f t="shared" si="184"/>
        <v>-0.18923451761543753</v>
      </c>
      <c r="RN184" s="859">
        <f t="shared" si="184"/>
        <v>-0.1443451189047682</v>
      </c>
      <c r="RO184" s="859">
        <f t="shared" si="184"/>
        <v>-0.1443451189047682</v>
      </c>
      <c r="RP184" s="859">
        <f t="shared" si="184"/>
        <v>-0.1443451189047682</v>
      </c>
      <c r="RQ184" s="859">
        <f t="shared" si="184"/>
        <v>-0.1443451189047682</v>
      </c>
      <c r="RR184" s="859">
        <f t="shared" si="184"/>
        <v>-0.1443451189047682</v>
      </c>
      <c r="RS184" s="859">
        <f t="shared" si="184"/>
        <v>-0.1443451189047682</v>
      </c>
      <c r="RT184" s="859">
        <f t="shared" si="184"/>
        <v>-0.1443451189047682</v>
      </c>
      <c r="RU184" s="859">
        <f t="shared" si="184"/>
        <v>-0.15939652259542747</v>
      </c>
      <c r="RV184" s="859">
        <f t="shared" si="184"/>
        <v>-0.15939652259542747</v>
      </c>
      <c r="RW184" s="859">
        <f t="shared" si="184"/>
        <v>-0.15939652259542747</v>
      </c>
      <c r="RX184" s="859">
        <f t="shared" si="184"/>
        <v>-0.15939652259542747</v>
      </c>
      <c r="RY184" s="859">
        <f t="shared" si="184"/>
        <v>-0.1384103604753113</v>
      </c>
      <c r="RZ184" s="859">
        <f t="shared" si="184"/>
        <v>-0.1384103604753113</v>
      </c>
      <c r="SA184" s="859">
        <f t="shared" si="184"/>
        <v>-1.1817143317290917</v>
      </c>
      <c r="SB184" s="859">
        <f t="shared" si="184"/>
        <v>-1.1817143317290917</v>
      </c>
      <c r="SC184" s="859">
        <f t="shared" si="184"/>
        <v>-1.1817143317290917</v>
      </c>
      <c r="SD184" s="859">
        <f t="shared" si="184"/>
        <v>-1.094977517074077</v>
      </c>
      <c r="SE184" s="859">
        <f t="shared" si="184"/>
        <v>-1.094977517074077</v>
      </c>
      <c r="SF184" s="859">
        <f t="shared" si="184"/>
        <v>-1.094977517074077</v>
      </c>
      <c r="SG184" s="859">
        <f t="shared" si="184"/>
        <v>-1.094977517074077</v>
      </c>
      <c r="SH184" s="859">
        <f t="shared" si="184"/>
        <v>-0.3591296161903248</v>
      </c>
      <c r="SI184" s="859">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891</v>
      </c>
      <c r="J185" s="558"/>
      <c r="K185" s="859">
        <f t="shared" si="185"/>
        <v>0</v>
      </c>
      <c r="L185" s="859">
        <f t="shared" si="185"/>
        <v>0</v>
      </c>
      <c r="M185" s="859">
        <f t="shared" si="185"/>
        <v>0</v>
      </c>
      <c r="N185" s="859">
        <f t="shared" si="185"/>
        <v>0</v>
      </c>
      <c r="O185" s="859">
        <f t="shared" si="185"/>
        <v>0</v>
      </c>
      <c r="P185" s="859">
        <f t="shared" si="185"/>
        <v>0</v>
      </c>
      <c r="Q185" s="859">
        <f t="shared" si="185"/>
        <v>0</v>
      </c>
      <c r="R185" s="859">
        <f t="shared" si="185"/>
        <v>0</v>
      </c>
      <c r="S185" s="859">
        <f t="shared" si="185"/>
        <v>0</v>
      </c>
      <c r="T185" s="859">
        <f t="shared" si="185"/>
        <v>0</v>
      </c>
      <c r="U185" s="859">
        <f t="shared" si="185"/>
        <v>0</v>
      </c>
      <c r="V185" s="859">
        <f t="shared" si="185"/>
        <v>0</v>
      </c>
      <c r="W185" s="859">
        <f t="shared" si="185"/>
        <v>0</v>
      </c>
      <c r="X185" s="859">
        <f t="shared" si="185"/>
        <v>0</v>
      </c>
      <c r="Y185" s="859">
        <f t="shared" si="185"/>
        <v>0</v>
      </c>
      <c r="Z185" s="859">
        <f t="shared" si="185"/>
        <v>0</v>
      </c>
      <c r="AA185" s="859">
        <f t="shared" si="177"/>
        <v>0</v>
      </c>
      <c r="AB185" s="859">
        <f t="shared" si="177"/>
        <v>0</v>
      </c>
      <c r="AC185" s="859">
        <f t="shared" si="177"/>
        <v>0</v>
      </c>
      <c r="AD185" s="859">
        <f t="shared" si="177"/>
        <v>0</v>
      </c>
      <c r="AE185" s="859">
        <f t="shared" si="177"/>
        <v>0</v>
      </c>
      <c r="AF185" s="859">
        <f t="shared" si="177"/>
        <v>0</v>
      </c>
      <c r="AG185" s="859">
        <f t="shared" si="177"/>
        <v>0</v>
      </c>
      <c r="AH185" s="859">
        <f t="shared" si="177"/>
        <v>0</v>
      </c>
      <c r="AI185" s="859">
        <f t="shared" si="177"/>
        <v>0</v>
      </c>
      <c r="AJ185" s="859">
        <f t="shared" si="177"/>
        <v>0</v>
      </c>
      <c r="AK185" s="859">
        <f t="shared" si="177"/>
        <v>0</v>
      </c>
      <c r="AL185" s="859">
        <f t="shared" si="177"/>
        <v>0</v>
      </c>
      <c r="AM185" s="859">
        <f t="shared" si="177"/>
        <v>0</v>
      </c>
      <c r="AN185" s="859">
        <f t="shared" si="177"/>
        <v>0</v>
      </c>
      <c r="AO185" s="859">
        <f t="shared" si="177"/>
        <v>0</v>
      </c>
      <c r="AP185" s="859">
        <f t="shared" si="177"/>
        <v>0</v>
      </c>
      <c r="AQ185" s="859">
        <f t="shared" si="177"/>
        <v>0</v>
      </c>
      <c r="AR185" s="859">
        <f t="shared" si="177"/>
        <v>0</v>
      </c>
      <c r="AS185" s="859">
        <f t="shared" si="177"/>
        <v>0</v>
      </c>
      <c r="AT185" s="859">
        <f t="shared" si="177"/>
        <v>0</v>
      </c>
      <c r="AU185" s="859">
        <f t="shared" si="177"/>
        <v>0</v>
      </c>
      <c r="AV185" s="859">
        <f t="shared" si="177"/>
        <v>0</v>
      </c>
      <c r="AW185" s="859">
        <f t="shared" si="177"/>
        <v>0</v>
      </c>
      <c r="AX185" s="859">
        <f t="shared" si="177"/>
        <v>0</v>
      </c>
      <c r="AY185" s="859">
        <f t="shared" si="177"/>
        <v>0</v>
      </c>
      <c r="AZ185" s="859">
        <f t="shared" si="177"/>
        <v>0</v>
      </c>
      <c r="BA185" s="859">
        <f t="shared" si="177"/>
        <v>0</v>
      </c>
      <c r="BB185" s="859">
        <f t="shared" si="177"/>
        <v>0</v>
      </c>
      <c r="BC185" s="859">
        <f t="shared" si="177"/>
        <v>0</v>
      </c>
      <c r="BD185" s="859">
        <f t="shared" si="177"/>
        <v>0</v>
      </c>
      <c r="BE185" s="859">
        <f t="shared" si="177"/>
        <v>0</v>
      </c>
      <c r="BF185" s="859">
        <f t="shared" si="177"/>
        <v>0</v>
      </c>
      <c r="BG185" s="859">
        <f t="shared" si="177"/>
        <v>0</v>
      </c>
      <c r="BH185" s="859">
        <f t="shared" si="177"/>
        <v>0</v>
      </c>
      <c r="BI185" s="859">
        <f t="shared" si="177"/>
        <v>0</v>
      </c>
      <c r="BJ185" s="859">
        <f t="shared" si="177"/>
        <v>0</v>
      </c>
      <c r="BK185" s="859">
        <f t="shared" si="177"/>
        <v>0</v>
      </c>
      <c r="BL185" s="859">
        <f t="shared" si="177"/>
        <v>0</v>
      </c>
      <c r="BM185" s="859">
        <f t="shared" si="177"/>
        <v>0</v>
      </c>
      <c r="BN185" s="859">
        <f t="shared" si="177"/>
        <v>-1.4256027151002826E-3</v>
      </c>
      <c r="BO185" s="859">
        <f t="shared" si="177"/>
        <v>-1.4256027151002826E-3</v>
      </c>
      <c r="BP185" s="859">
        <f t="shared" si="177"/>
        <v>-1.4256027151002826E-3</v>
      </c>
      <c r="BQ185" s="859">
        <f t="shared" si="177"/>
        <v>-1.4256027151002826E-3</v>
      </c>
      <c r="BR185" s="859">
        <f t="shared" si="177"/>
        <v>-1.4256027151002826E-3</v>
      </c>
      <c r="BS185" s="859">
        <f t="shared" si="177"/>
        <v>-1.4256027151002826E-3</v>
      </c>
      <c r="BT185" s="859">
        <f t="shared" si="177"/>
        <v>-1.4256027151002826E-3</v>
      </c>
      <c r="BU185" s="859">
        <f t="shared" si="177"/>
        <v>-9.9622826622143279E-3</v>
      </c>
      <c r="BV185" s="859">
        <f t="shared" si="177"/>
        <v>-9.9622826622143279E-3</v>
      </c>
      <c r="BW185" s="859">
        <f t="shared" si="177"/>
        <v>-9.9622826622143279E-3</v>
      </c>
      <c r="BX185" s="859">
        <f t="shared" si="178"/>
        <v>-9.9622826622143279E-3</v>
      </c>
      <c r="BY185" s="859">
        <f t="shared" si="178"/>
        <v>0</v>
      </c>
      <c r="BZ185" s="859">
        <f t="shared" si="178"/>
        <v>0</v>
      </c>
      <c r="CA185" s="859">
        <f t="shared" si="178"/>
        <v>0</v>
      </c>
      <c r="CB185" s="859">
        <f t="shared" si="178"/>
        <v>0</v>
      </c>
      <c r="CC185" s="859">
        <f t="shared" si="178"/>
        <v>0</v>
      </c>
      <c r="CD185" s="859">
        <f t="shared" si="178"/>
        <v>0</v>
      </c>
      <c r="CE185" s="859">
        <f t="shared" si="178"/>
        <v>0</v>
      </c>
      <c r="CF185" s="859">
        <f t="shared" si="178"/>
        <v>0</v>
      </c>
      <c r="CG185" s="859">
        <f t="shared" si="178"/>
        <v>0</v>
      </c>
      <c r="CH185" s="859">
        <f t="shared" si="178"/>
        <v>-6.1097904578781836E-3</v>
      </c>
      <c r="CI185" s="859">
        <f t="shared" si="178"/>
        <v>-6.0860525519945696E-3</v>
      </c>
      <c r="CJ185" s="859">
        <f t="shared" si="178"/>
        <v>-6.0860525519945696E-3</v>
      </c>
      <c r="CK185" s="859">
        <f t="shared" si="178"/>
        <v>-6.0860525519945696E-3</v>
      </c>
      <c r="CL185" s="859">
        <f t="shared" si="178"/>
        <v>-6.0860525519945696E-3</v>
      </c>
      <c r="CM185" s="859">
        <f t="shared" si="178"/>
        <v>-6.0860525519945696E-3</v>
      </c>
      <c r="CN185" s="859">
        <f t="shared" si="178"/>
        <v>-6.0860525519945696E-3</v>
      </c>
      <c r="CO185" s="859">
        <f t="shared" si="178"/>
        <v>-6.0860525519945696E-3</v>
      </c>
      <c r="CP185" s="859">
        <f t="shared" si="178"/>
        <v>0</v>
      </c>
      <c r="CQ185" s="859">
        <f t="shared" si="178"/>
        <v>0</v>
      </c>
      <c r="CR185" s="859">
        <f t="shared" si="178"/>
        <v>0</v>
      </c>
      <c r="CS185" s="859">
        <f t="shared" si="178"/>
        <v>0</v>
      </c>
      <c r="CT185" s="859">
        <f t="shared" si="178"/>
        <v>0</v>
      </c>
      <c r="CU185" s="859">
        <f t="shared" si="178"/>
        <v>0</v>
      </c>
      <c r="CV185" s="859">
        <f t="shared" si="178"/>
        <v>0</v>
      </c>
      <c r="CW185" s="859">
        <f t="shared" si="178"/>
        <v>0</v>
      </c>
      <c r="CX185" s="859">
        <f t="shared" si="178"/>
        <v>0</v>
      </c>
      <c r="CY185" s="859">
        <f t="shared" si="178"/>
        <v>0</v>
      </c>
      <c r="CZ185" s="859">
        <f t="shared" si="178"/>
        <v>0</v>
      </c>
      <c r="DA185" s="859">
        <f t="shared" si="178"/>
        <v>0</v>
      </c>
      <c r="DB185" s="859">
        <f t="shared" si="178"/>
        <v>-2.6173618428790846E-3</v>
      </c>
      <c r="DC185" s="859">
        <f t="shared" si="178"/>
        <v>-2.6173618428790846E-3</v>
      </c>
      <c r="DD185" s="859">
        <f t="shared" si="178"/>
        <v>-2.6173618428790846E-3</v>
      </c>
      <c r="DE185" s="859">
        <f t="shared" si="178"/>
        <v>-2.6173618428790846E-3</v>
      </c>
      <c r="DF185" s="859">
        <f t="shared" si="178"/>
        <v>0</v>
      </c>
      <c r="DG185" s="859">
        <f t="shared" si="178"/>
        <v>-2.3519104818898739E-3</v>
      </c>
      <c r="DH185" s="859">
        <f t="shared" si="178"/>
        <v>-2.3519104818898739E-3</v>
      </c>
      <c r="DI185" s="859">
        <f t="shared" si="178"/>
        <v>-2.3519104818898739E-3</v>
      </c>
      <c r="DJ185" s="859">
        <f t="shared" si="178"/>
        <v>-2.3519104818898739E-3</v>
      </c>
      <c r="DK185" s="859">
        <f t="shared" si="178"/>
        <v>-2.3519104818898739E-3</v>
      </c>
      <c r="DL185" s="859">
        <f t="shared" si="178"/>
        <v>-2.3519104818898739E-3</v>
      </c>
      <c r="DM185" s="859">
        <f t="shared" si="178"/>
        <v>-2.3519104818898739E-3</v>
      </c>
      <c r="DN185" s="859">
        <f t="shared" si="178"/>
        <v>-8.490889347337216E-3</v>
      </c>
      <c r="DO185" s="859">
        <f t="shared" si="178"/>
        <v>-8.490889347337216E-3</v>
      </c>
      <c r="DP185" s="859">
        <f t="shared" si="178"/>
        <v>-8.490889347337216E-3</v>
      </c>
      <c r="DQ185" s="859">
        <f t="shared" si="178"/>
        <v>-8.490889347337216E-3</v>
      </c>
      <c r="DR185" s="859">
        <f t="shared" si="178"/>
        <v>-8.490889347337216E-3</v>
      </c>
      <c r="DS185" s="859">
        <f t="shared" si="178"/>
        <v>-8.490889347337216E-3</v>
      </c>
      <c r="DT185" s="859">
        <f t="shared" si="178"/>
        <v>-8.490889347337216E-3</v>
      </c>
      <c r="DU185" s="859">
        <f t="shared" si="178"/>
        <v>-9.9622826622125515E-3</v>
      </c>
      <c r="DV185" s="859">
        <f t="shared" si="178"/>
        <v>-9.9622826622125515E-3</v>
      </c>
      <c r="DW185" s="859">
        <f t="shared" si="178"/>
        <v>-9.9622826622125515E-3</v>
      </c>
      <c r="DX185" s="859">
        <f t="shared" si="178"/>
        <v>-9.9622826622125515E-3</v>
      </c>
      <c r="DY185" s="859">
        <f t="shared" si="178"/>
        <v>8.0739376943932406E-2</v>
      </c>
      <c r="DZ185" s="859">
        <f t="shared" si="178"/>
        <v>8.0739376943932406E-2</v>
      </c>
      <c r="EA185" s="859">
        <f t="shared" si="178"/>
        <v>1.4771429146613668</v>
      </c>
      <c r="EB185" s="859">
        <f t="shared" si="178"/>
        <v>1.4771429146613668</v>
      </c>
      <c r="EC185" s="859">
        <f t="shared" si="178"/>
        <v>1.4771429146613668</v>
      </c>
      <c r="ED185" s="859">
        <f t="shared" si="178"/>
        <v>2.0556067090288384</v>
      </c>
      <c r="EE185" s="859">
        <f t="shared" si="178"/>
        <v>2.0556067090288384</v>
      </c>
      <c r="EF185" s="859">
        <f t="shared" si="178"/>
        <v>2.0556067090288384</v>
      </c>
      <c r="EG185" s="859">
        <f t="shared" si="178"/>
        <v>2.0556067090288384</v>
      </c>
      <c r="EH185" s="859">
        <f t="shared" si="178"/>
        <v>0.13671512676976327</v>
      </c>
      <c r="EI185" s="859">
        <f t="shared" si="178"/>
        <v>0.15888514732702141</v>
      </c>
      <c r="EJ185" s="859">
        <f t="shared" si="179"/>
        <v>0.15888514732702141</v>
      </c>
      <c r="EK185" s="859">
        <f t="shared" si="179"/>
        <v>0.15888514732702141</v>
      </c>
      <c r="EL185" s="859">
        <f t="shared" si="179"/>
        <v>0.15888514732702141</v>
      </c>
      <c r="EM185" s="859">
        <f t="shared" si="179"/>
        <v>0.15888514732702141</v>
      </c>
      <c r="EN185" s="859">
        <f t="shared" si="179"/>
        <v>0.15888514732702141</v>
      </c>
      <c r="EO185" s="859">
        <f t="shared" si="179"/>
        <v>0.15888514732702141</v>
      </c>
      <c r="EP185" s="859">
        <f t="shared" si="179"/>
        <v>-0.12298173638285093</v>
      </c>
      <c r="EQ185" s="859">
        <f t="shared" si="179"/>
        <v>-0.12298173638285093</v>
      </c>
      <c r="ER185" s="859">
        <f t="shared" si="179"/>
        <v>-0.12298173638285093</v>
      </c>
      <c r="ES185" s="859">
        <f t="shared" si="179"/>
        <v>-0.12298173638285093</v>
      </c>
      <c r="ET185" s="859">
        <f t="shared" si="179"/>
        <v>-0.12298173638285093</v>
      </c>
      <c r="EU185" s="859">
        <f t="shared" si="179"/>
        <v>-0.12298173638285093</v>
      </c>
      <c r="EV185" s="859">
        <f t="shared" si="179"/>
        <v>-0.12298173638285093</v>
      </c>
      <c r="EW185" s="859">
        <f t="shared" si="179"/>
        <v>2.8130090989970213E-2</v>
      </c>
      <c r="EX185" s="859">
        <f t="shared" si="179"/>
        <v>2.8130090989970213E-2</v>
      </c>
      <c r="EY185" s="859">
        <f t="shared" si="179"/>
        <v>2.8130090989970213E-2</v>
      </c>
      <c r="EZ185" s="859">
        <f t="shared" si="179"/>
        <v>2.8130090989970213E-2</v>
      </c>
      <c r="FA185" s="859">
        <f t="shared" si="179"/>
        <v>2.8130090989970213E-2</v>
      </c>
      <c r="FB185" s="859">
        <f t="shared" si="179"/>
        <v>-4.9951640288712795E-2</v>
      </c>
      <c r="FC185" s="859">
        <f t="shared" si="179"/>
        <v>-4.9951640288712795E-2</v>
      </c>
      <c r="FD185" s="859">
        <f t="shared" si="179"/>
        <v>-4.9951640288712795E-2</v>
      </c>
      <c r="FE185" s="859">
        <f t="shared" si="179"/>
        <v>-4.9951640288712795E-2</v>
      </c>
      <c r="FF185" s="859">
        <f t="shared" si="179"/>
        <v>6.0225197066870351E-2</v>
      </c>
      <c r="FG185" s="859">
        <f t="shared" si="179"/>
        <v>4.6841819940900642E-2</v>
      </c>
      <c r="FH185" s="859">
        <f t="shared" si="179"/>
        <v>4.6841819940900642E-2</v>
      </c>
      <c r="FI185" s="859">
        <f t="shared" si="179"/>
        <v>4.6841819940900642E-2</v>
      </c>
      <c r="FJ185" s="859">
        <f t="shared" si="179"/>
        <v>4.6841819940900642E-2</v>
      </c>
      <c r="FK185" s="859">
        <f t="shared" si="179"/>
        <v>4.6841819940900642E-2</v>
      </c>
      <c r="FL185" s="859">
        <f t="shared" si="179"/>
        <v>4.6841819940900642E-2</v>
      </c>
      <c r="FM185" s="859">
        <f t="shared" si="179"/>
        <v>4.6841819940900642E-2</v>
      </c>
      <c r="FN185" s="859">
        <f t="shared" si="179"/>
        <v>-1.6981778694674432E-2</v>
      </c>
      <c r="FO185" s="859">
        <f t="shared" si="179"/>
        <v>-1.6981778694674432E-2</v>
      </c>
      <c r="FP185" s="859">
        <f t="shared" si="179"/>
        <v>-1.6981778694674432E-2</v>
      </c>
      <c r="FQ185" s="859">
        <f t="shared" si="179"/>
        <v>-1.6981778694674432E-2</v>
      </c>
      <c r="FR185" s="859">
        <f t="shared" si="179"/>
        <v>-1.6981778694674432E-2</v>
      </c>
      <c r="FS185" s="859">
        <f t="shared" si="179"/>
        <v>-1.6981778694674432E-2</v>
      </c>
      <c r="FT185" s="859">
        <f t="shared" si="179"/>
        <v>-1.6981778694674432E-2</v>
      </c>
      <c r="FU185" s="859">
        <f t="shared" si="179"/>
        <v>-1.9924565324425991E-2</v>
      </c>
      <c r="FV185" s="859">
        <f t="shared" si="179"/>
        <v>-1.9924565324425991E-2</v>
      </c>
      <c r="FW185" s="859">
        <f t="shared" si="179"/>
        <v>-1.9924565324425991E-2</v>
      </c>
      <c r="FX185" s="859">
        <f t="shared" si="179"/>
        <v>-1.9924565324425991E-2</v>
      </c>
      <c r="FY185" s="859">
        <f t="shared" si="179"/>
        <v>0.21914973741924459</v>
      </c>
      <c r="FZ185" s="859">
        <f t="shared" si="179"/>
        <v>0.21914973741924459</v>
      </c>
      <c r="GA185" s="859">
        <f t="shared" si="179"/>
        <v>1.546076250678893</v>
      </c>
      <c r="GB185" s="859">
        <f t="shared" si="179"/>
        <v>1.546076250678893</v>
      </c>
      <c r="GC185" s="859">
        <f t="shared" si="179"/>
        <v>1.546076250678893</v>
      </c>
      <c r="GD185" s="859">
        <f t="shared" si="179"/>
        <v>1.5816628615809876</v>
      </c>
      <c r="GE185" s="859">
        <f t="shared" si="179"/>
        <v>1.5816628615809876</v>
      </c>
      <c r="GF185" s="859">
        <f t="shared" si="179"/>
        <v>1.5816628615809876</v>
      </c>
      <c r="GG185" s="859">
        <f t="shared" si="179"/>
        <v>1.5816628615809876</v>
      </c>
      <c r="GH185" s="859">
        <f t="shared" si="179"/>
        <v>0.18105516788428133</v>
      </c>
      <c r="GI185" s="859">
        <f t="shared" si="179"/>
        <v>0.14410513362218147</v>
      </c>
      <c r="GJ185" s="859">
        <f t="shared" si="179"/>
        <v>0.14410513362218147</v>
      </c>
      <c r="GK185" s="859">
        <f t="shared" si="179"/>
        <v>0.14410513362218147</v>
      </c>
      <c r="GL185" s="859">
        <f t="shared" si="179"/>
        <v>0.14410513362218147</v>
      </c>
      <c r="GM185" s="859">
        <f t="shared" si="179"/>
        <v>0.14410513362218147</v>
      </c>
      <c r="GN185" s="859">
        <f t="shared" si="179"/>
        <v>0.14410513362218147</v>
      </c>
      <c r="GO185" s="859">
        <f t="shared" si="179"/>
        <v>0.14410513362218147</v>
      </c>
      <c r="GP185" s="859">
        <f t="shared" si="179"/>
        <v>-0.21771127715171978</v>
      </c>
      <c r="GQ185" s="859">
        <f t="shared" si="179"/>
        <v>-0.21771127715171978</v>
      </c>
      <c r="GR185" s="859">
        <f t="shared" si="179"/>
        <v>-0.21771127715171978</v>
      </c>
      <c r="GS185" s="859">
        <f t="shared" si="179"/>
        <v>-0.21771127715171978</v>
      </c>
      <c r="GT185" s="859">
        <f t="shared" si="179"/>
        <v>-0.21771127715171978</v>
      </c>
      <c r="GU185" s="859">
        <f t="shared" si="179"/>
        <v>-0.21771127715171978</v>
      </c>
      <c r="GV185" s="859">
        <f t="shared" si="180"/>
        <v>-0.21771127715171978</v>
      </c>
      <c r="GW185" s="859">
        <f t="shared" si="180"/>
        <v>4.1591147966739683E-2</v>
      </c>
      <c r="GX185" s="859">
        <f t="shared" si="180"/>
        <v>4.1591147966739683E-2</v>
      </c>
      <c r="GY185" s="859">
        <f t="shared" si="180"/>
        <v>4.1591147966739683E-2</v>
      </c>
      <c r="GZ185" s="859">
        <f t="shared" si="180"/>
        <v>4.1591147966739683E-2</v>
      </c>
      <c r="HA185" s="859">
        <f t="shared" si="180"/>
        <v>4.1591147966739683E-2</v>
      </c>
      <c r="HB185" s="859">
        <f t="shared" si="180"/>
        <v>0.11655382734033459</v>
      </c>
      <c r="HC185" s="859">
        <f t="shared" si="180"/>
        <v>0.11655382734033459</v>
      </c>
      <c r="HD185" s="859">
        <f t="shared" si="180"/>
        <v>0.11655382734033459</v>
      </c>
      <c r="HE185" s="859">
        <f t="shared" si="180"/>
        <v>0.11655382734033459</v>
      </c>
      <c r="HF185" s="859">
        <f t="shared" si="180"/>
        <v>6.6916885629844103E-3</v>
      </c>
      <c r="HG185" s="859">
        <f t="shared" si="180"/>
        <v>0</v>
      </c>
      <c r="HH185" s="859">
        <f t="shared" si="180"/>
        <v>0</v>
      </c>
      <c r="HI185" s="859">
        <f t="shared" si="180"/>
        <v>0</v>
      </c>
      <c r="HJ185" s="859">
        <f t="shared" si="180"/>
        <v>0</v>
      </c>
      <c r="HK185" s="859">
        <f t="shared" si="180"/>
        <v>0</v>
      </c>
      <c r="HL185" s="859">
        <f t="shared" si="180"/>
        <v>0</v>
      </c>
      <c r="HM185" s="859">
        <f t="shared" si="180"/>
        <v>0</v>
      </c>
      <c r="HN185" s="859">
        <f t="shared" si="180"/>
        <v>1.6981778694679761E-2</v>
      </c>
      <c r="HO185" s="859">
        <f t="shared" si="180"/>
        <v>1.6981778694679761E-2</v>
      </c>
      <c r="HP185" s="859">
        <f t="shared" si="180"/>
        <v>1.6981778694679761E-2</v>
      </c>
      <c r="HQ185" s="859">
        <f t="shared" si="180"/>
        <v>1.6981778694679761E-2</v>
      </c>
      <c r="HR185" s="859">
        <f t="shared" si="180"/>
        <v>1.6981778694679761E-2</v>
      </c>
      <c r="HS185" s="859">
        <f t="shared" si="180"/>
        <v>1.6981778694679761E-2</v>
      </c>
      <c r="HT185" s="859">
        <f t="shared" si="180"/>
        <v>1.6981778694679761E-2</v>
      </c>
      <c r="HU185" s="859">
        <f t="shared" si="180"/>
        <v>9.9622826622134397E-3</v>
      </c>
      <c r="HV185" s="859">
        <f t="shared" si="180"/>
        <v>9.9622826622134397E-3</v>
      </c>
      <c r="HW185" s="859">
        <f t="shared" si="180"/>
        <v>9.9622826622134397E-3</v>
      </c>
      <c r="HX185" s="859">
        <f t="shared" si="180"/>
        <v>9.9622826622134397E-3</v>
      </c>
      <c r="HY185" s="859">
        <f t="shared" si="180"/>
        <v>0.24221813083179455</v>
      </c>
      <c r="HZ185" s="859">
        <f t="shared" si="180"/>
        <v>0.24221813083179455</v>
      </c>
      <c r="IA185" s="859">
        <f t="shared" si="180"/>
        <v>1.2900381454709269</v>
      </c>
      <c r="IB185" s="859">
        <f t="shared" si="180"/>
        <v>1.2900381454709269</v>
      </c>
      <c r="IC185" s="859">
        <f t="shared" si="180"/>
        <v>1.2900381454709269</v>
      </c>
      <c r="ID185" s="859">
        <f t="shared" si="180"/>
        <v>1.1002005903788081</v>
      </c>
      <c r="IE185" s="859">
        <f t="shared" si="180"/>
        <v>1.1002005903788081</v>
      </c>
      <c r="IF185" s="859">
        <f t="shared" si="180"/>
        <v>1.1002005903788081</v>
      </c>
      <c r="IG185" s="859">
        <f t="shared" si="180"/>
        <v>1.1002005903788081</v>
      </c>
      <c r="IH185" s="859">
        <f t="shared" si="180"/>
        <v>0.22170020557258674</v>
      </c>
      <c r="II185" s="859">
        <f t="shared" si="180"/>
        <v>0.22170020557258496</v>
      </c>
      <c r="IJ185" s="859">
        <f t="shared" si="180"/>
        <v>0.22170020557258496</v>
      </c>
      <c r="IK185" s="859">
        <f t="shared" si="180"/>
        <v>0.22170020557258496</v>
      </c>
      <c r="IL185" s="859">
        <f t="shared" si="180"/>
        <v>0.22170020557258496</v>
      </c>
      <c r="IM185" s="859">
        <f t="shared" si="180"/>
        <v>0.22170020557258496</v>
      </c>
      <c r="IN185" s="859">
        <f t="shared" si="180"/>
        <v>0.22170020557258496</v>
      </c>
      <c r="IO185" s="859">
        <f t="shared" si="180"/>
        <v>0.22170020557258496</v>
      </c>
      <c r="IP185" s="859">
        <f t="shared" si="180"/>
        <v>-5.9925084571080589E-2</v>
      </c>
      <c r="IQ185" s="859">
        <f t="shared" si="180"/>
        <v>-5.9925084571080589E-2</v>
      </c>
      <c r="IR185" s="859">
        <f t="shared" si="180"/>
        <v>-5.9925084571080589E-2</v>
      </c>
      <c r="IS185" s="859">
        <f t="shared" si="180"/>
        <v>-5.9925084571080589E-2</v>
      </c>
      <c r="IT185" s="859">
        <f t="shared" si="180"/>
        <v>-5.9925084571080589E-2</v>
      </c>
      <c r="IU185" s="859">
        <f t="shared" si="180"/>
        <v>-5.9925084571080589E-2</v>
      </c>
      <c r="IV185" s="859">
        <f t="shared" si="180"/>
        <v>-5.9925084571080589E-2</v>
      </c>
      <c r="IW185" s="859">
        <f t="shared" si="180"/>
        <v>-0.12941306212433901</v>
      </c>
      <c r="IX185" s="859">
        <f t="shared" si="180"/>
        <v>-0.12941306212433901</v>
      </c>
      <c r="IY185" s="859">
        <f t="shared" si="180"/>
        <v>-0.12941306212433901</v>
      </c>
      <c r="IZ185" s="859">
        <f t="shared" si="180"/>
        <v>-0.12941306212433901</v>
      </c>
      <c r="JA185" s="859">
        <f t="shared" si="180"/>
        <v>-0.12941306212433901</v>
      </c>
      <c r="JB185" s="859">
        <f t="shared" si="180"/>
        <v>0.111003645086031</v>
      </c>
      <c r="JC185" s="859">
        <f t="shared" si="180"/>
        <v>0.111003645086031</v>
      </c>
      <c r="JD185" s="859">
        <f t="shared" si="180"/>
        <v>0.111003645086031</v>
      </c>
      <c r="JE185" s="859">
        <f t="shared" si="180"/>
        <v>0.111003645086031</v>
      </c>
      <c r="JF185" s="859">
        <f t="shared" si="180"/>
        <v>5.353350850388594E-2</v>
      </c>
      <c r="JG185" s="859">
        <f t="shared" si="180"/>
        <v>4.6841819940900642E-2</v>
      </c>
      <c r="JH185" s="859">
        <f t="shared" si="181"/>
        <v>4.6841819940900642E-2</v>
      </c>
      <c r="JI185" s="859">
        <f t="shared" si="181"/>
        <v>4.6841819940900642E-2</v>
      </c>
      <c r="JJ185" s="859">
        <f t="shared" si="181"/>
        <v>4.6841819940900642E-2</v>
      </c>
      <c r="JK185" s="859">
        <f t="shared" si="181"/>
        <v>4.6841819940900642E-2</v>
      </c>
      <c r="JL185" s="859">
        <f t="shared" si="181"/>
        <v>4.6841819940900642E-2</v>
      </c>
      <c r="JM185" s="859">
        <f t="shared" si="181"/>
        <v>4.6841819940900642E-2</v>
      </c>
      <c r="JN185" s="859">
        <f t="shared" si="181"/>
        <v>8.4908893473389924E-3</v>
      </c>
      <c r="JO185" s="859">
        <f t="shared" si="181"/>
        <v>8.4908893473389924E-3</v>
      </c>
      <c r="JP185" s="859">
        <f t="shared" si="181"/>
        <v>8.4908893473389924E-3</v>
      </c>
      <c r="JQ185" s="859">
        <f t="shared" si="181"/>
        <v>8.4908893473389924E-3</v>
      </c>
      <c r="JR185" s="859">
        <f t="shared" si="181"/>
        <v>8.4908893473389924E-3</v>
      </c>
      <c r="JS185" s="859">
        <f t="shared" si="181"/>
        <v>8.4908893473389924E-3</v>
      </c>
      <c r="JT185" s="859">
        <f t="shared" si="181"/>
        <v>8.4908893473389924E-3</v>
      </c>
      <c r="JU185" s="859">
        <f t="shared" si="181"/>
        <v>0</v>
      </c>
      <c r="JV185" s="859">
        <f t="shared" si="181"/>
        <v>0</v>
      </c>
      <c r="JW185" s="859">
        <f t="shared" si="181"/>
        <v>0</v>
      </c>
      <c r="JX185" s="859">
        <f t="shared" si="181"/>
        <v>0</v>
      </c>
      <c r="JY185" s="859">
        <f t="shared" si="181"/>
        <v>2.3068393412553512E-2</v>
      </c>
      <c r="JZ185" s="859">
        <f t="shared" si="181"/>
        <v>2.3068393412553512E-2</v>
      </c>
      <c r="KA185" s="859">
        <f t="shared" si="181"/>
        <v>0.98476194310757581</v>
      </c>
      <c r="KB185" s="859">
        <f t="shared" si="181"/>
        <v>0.98476194310757581</v>
      </c>
      <c r="KC185" s="859">
        <f t="shared" si="181"/>
        <v>0.98476194310757581</v>
      </c>
      <c r="KD185" s="859">
        <f t="shared" si="181"/>
        <v>0.88256096428840181</v>
      </c>
      <c r="KE185" s="859">
        <f t="shared" si="181"/>
        <v>0.88256096428840181</v>
      </c>
      <c r="KF185" s="859">
        <f t="shared" si="181"/>
        <v>0.88256096428840181</v>
      </c>
      <c r="KG185" s="859">
        <f t="shared" si="181"/>
        <v>0.88256096428840181</v>
      </c>
      <c r="KH185" s="859">
        <f t="shared" si="181"/>
        <v>0.22539520899879584</v>
      </c>
      <c r="KI185" s="859">
        <f t="shared" si="181"/>
        <v>0.19214017816290863</v>
      </c>
      <c r="KJ185" s="859">
        <f t="shared" si="181"/>
        <v>0.19214017816290863</v>
      </c>
      <c r="KK185" s="859">
        <f t="shared" si="181"/>
        <v>0.19214017816290863</v>
      </c>
      <c r="KL185" s="859">
        <f t="shared" si="181"/>
        <v>0.19214017816290863</v>
      </c>
      <c r="KM185" s="859">
        <f t="shared" si="181"/>
        <v>0.19214017816290863</v>
      </c>
      <c r="KN185" s="859">
        <f t="shared" si="181"/>
        <v>0.19214017816290863</v>
      </c>
      <c r="KO185" s="859">
        <f t="shared" si="181"/>
        <v>0.19214017816290863</v>
      </c>
      <c r="KP185" s="859">
        <f t="shared" si="181"/>
        <v>-0.13821958517443989</v>
      </c>
      <c r="KQ185" s="859">
        <f t="shared" si="181"/>
        <v>-0.13821958517443989</v>
      </c>
      <c r="KR185" s="859">
        <f t="shared" si="181"/>
        <v>-0.13821958517443989</v>
      </c>
      <c r="KS185" s="859">
        <f t="shared" si="181"/>
        <v>-0.13821958517443989</v>
      </c>
      <c r="KT185" s="859">
        <f t="shared" si="181"/>
        <v>-0.13821958517443989</v>
      </c>
      <c r="KU185" s="859">
        <f t="shared" si="181"/>
        <v>-0.13821958517443989</v>
      </c>
      <c r="KV185" s="859">
        <f t="shared" si="181"/>
        <v>-0.13821958517443989</v>
      </c>
      <c r="KW185" s="859">
        <f t="shared" si="181"/>
        <v>0.27804979427715892</v>
      </c>
      <c r="KX185" s="859">
        <f t="shared" si="181"/>
        <v>0.27804979427715892</v>
      </c>
      <c r="KY185" s="859">
        <f t="shared" si="181"/>
        <v>0.27804979427715892</v>
      </c>
      <c r="KZ185" s="859">
        <f t="shared" si="181"/>
        <v>0.27804979427715892</v>
      </c>
      <c r="LA185" s="859">
        <f t="shared" si="181"/>
        <v>0.27804979427715892</v>
      </c>
      <c r="LB185" s="859">
        <f t="shared" si="181"/>
        <v>0.28512958760402451</v>
      </c>
      <c r="LC185" s="859">
        <f t="shared" si="181"/>
        <v>0.28512958760402451</v>
      </c>
      <c r="LD185" s="859">
        <f t="shared" si="181"/>
        <v>0.28512958760402451</v>
      </c>
      <c r="LE185" s="859">
        <f t="shared" si="181"/>
        <v>0.28512958760402451</v>
      </c>
      <c r="LF185" s="859">
        <f t="shared" si="181"/>
        <v>0.27393456102748015</v>
      </c>
      <c r="LG185" s="859">
        <f t="shared" si="181"/>
        <v>0.22040105252359155</v>
      </c>
      <c r="LH185" s="859">
        <f t="shared" si="181"/>
        <v>0.22040105252359155</v>
      </c>
      <c r="LI185" s="859">
        <f t="shared" si="181"/>
        <v>0.22040105252359155</v>
      </c>
      <c r="LJ185" s="859">
        <f t="shared" si="181"/>
        <v>0.22040105252359155</v>
      </c>
      <c r="LK185" s="859">
        <f t="shared" si="181"/>
        <v>0.22040105252359155</v>
      </c>
      <c r="LL185" s="859">
        <f t="shared" si="181"/>
        <v>0.22040105252359155</v>
      </c>
      <c r="LM185" s="859">
        <f t="shared" si="181"/>
        <v>0.22040105252359155</v>
      </c>
      <c r="LN185" s="859">
        <f t="shared" si="181"/>
        <v>-0.1443451189047682</v>
      </c>
      <c r="LO185" s="859">
        <f t="shared" si="181"/>
        <v>-0.1443451189047682</v>
      </c>
      <c r="LP185" s="859">
        <f t="shared" si="181"/>
        <v>-0.1443451189047682</v>
      </c>
      <c r="LQ185" s="859">
        <f t="shared" si="181"/>
        <v>-0.1443451189047682</v>
      </c>
      <c r="LR185" s="859">
        <f t="shared" si="181"/>
        <v>-0.1443451189047682</v>
      </c>
      <c r="LS185" s="859">
        <f t="shared" si="181"/>
        <v>-0.1443451189047682</v>
      </c>
      <c r="LT185" s="859">
        <f t="shared" si="182"/>
        <v>-0.1443451189047682</v>
      </c>
      <c r="LU185" s="859">
        <f t="shared" si="182"/>
        <v>-0.15939652259542747</v>
      </c>
      <c r="LV185" s="859">
        <f t="shared" si="182"/>
        <v>-0.15939652259542747</v>
      </c>
      <c r="LW185" s="859">
        <f t="shared" si="182"/>
        <v>-0.15939652259542747</v>
      </c>
      <c r="LX185" s="859">
        <f t="shared" si="182"/>
        <v>-0.15939652259542747</v>
      </c>
      <c r="LY185" s="859">
        <f t="shared" si="182"/>
        <v>0.24221813083179367</v>
      </c>
      <c r="LZ185" s="859">
        <f t="shared" si="182"/>
        <v>0.24221813083179367</v>
      </c>
      <c r="MA185" s="859">
        <f t="shared" si="182"/>
        <v>1.6544000644207282</v>
      </c>
      <c r="MB185" s="859">
        <f t="shared" si="182"/>
        <v>1.6544000644207282</v>
      </c>
      <c r="MC185" s="859">
        <f t="shared" si="182"/>
        <v>1.6544000644207282</v>
      </c>
      <c r="MD185" s="859">
        <f t="shared" si="182"/>
        <v>1.374940967818123</v>
      </c>
      <c r="ME185" s="859">
        <f t="shared" si="182"/>
        <v>1.374940967818123</v>
      </c>
      <c r="MF185" s="859">
        <f t="shared" si="182"/>
        <v>1.374940967818123</v>
      </c>
      <c r="MG185" s="859">
        <f t="shared" si="182"/>
        <v>1.374940967818123</v>
      </c>
      <c r="MH185" s="859">
        <f t="shared" si="182"/>
        <v>6.6510061671777976E-2</v>
      </c>
      <c r="MI185" s="859">
        <f t="shared" si="182"/>
        <v>4.064503768830896E-2</v>
      </c>
      <c r="MJ185" s="859">
        <f t="shared" si="182"/>
        <v>4.064503768830896E-2</v>
      </c>
      <c r="MK185" s="859">
        <f t="shared" si="182"/>
        <v>4.064503768830896E-2</v>
      </c>
      <c r="ML185" s="859">
        <f t="shared" si="182"/>
        <v>4.064503768830896E-2</v>
      </c>
      <c r="MM185" s="859">
        <f t="shared" si="182"/>
        <v>4.064503768830896E-2</v>
      </c>
      <c r="MN185" s="859">
        <f t="shared" si="182"/>
        <v>4.064503768830896E-2</v>
      </c>
      <c r="MO185" s="859">
        <f t="shared" si="182"/>
        <v>4.064503768830896E-2</v>
      </c>
      <c r="MP185" s="859">
        <f t="shared" si="182"/>
        <v>-0.24433505728092086</v>
      </c>
      <c r="MQ185" s="859">
        <f t="shared" si="182"/>
        <v>-0.24433505728092086</v>
      </c>
      <c r="MR185" s="859">
        <f t="shared" si="182"/>
        <v>-0.24433505728092086</v>
      </c>
      <c r="MS185" s="859">
        <f t="shared" si="182"/>
        <v>-0.24433505728092086</v>
      </c>
      <c r="MT185" s="859">
        <f t="shared" si="182"/>
        <v>-0.24433505728092086</v>
      </c>
      <c r="MU185" s="859">
        <f t="shared" si="182"/>
        <v>-0.24433505728092086</v>
      </c>
      <c r="MV185" s="859">
        <f t="shared" si="182"/>
        <v>-0.24433505728092086</v>
      </c>
      <c r="MW185" s="859">
        <f t="shared" si="182"/>
        <v>-1.7481611248259199E-2</v>
      </c>
      <c r="MX185" s="859">
        <f t="shared" si="182"/>
        <v>-1.7481611248259199E-2</v>
      </c>
      <c r="MY185" s="859">
        <f t="shared" si="182"/>
        <v>-1.7481611248259199E-2</v>
      </c>
      <c r="MZ185" s="859">
        <f t="shared" si="182"/>
        <v>-1.7481611248259199E-2</v>
      </c>
      <c r="NA185" s="859">
        <f t="shared" si="182"/>
        <v>-1.7481611248259199E-2</v>
      </c>
      <c r="NB185" s="859">
        <f t="shared" si="182"/>
        <v>-0.11100364508602745</v>
      </c>
      <c r="NC185" s="859">
        <f t="shared" si="182"/>
        <v>-0.11100364508602745</v>
      </c>
      <c r="ND185" s="859">
        <f t="shared" si="182"/>
        <v>-0.11100364508602745</v>
      </c>
      <c r="NE185" s="859">
        <f t="shared" si="182"/>
        <v>-0.11100364508602745</v>
      </c>
      <c r="NF185" s="859">
        <f t="shared" si="182"/>
        <v>-6.6916885629858314E-2</v>
      </c>
      <c r="NG185" s="859">
        <f t="shared" si="182"/>
        <v>-6.6916885629858314E-2</v>
      </c>
      <c r="NH185" s="859">
        <f t="shared" si="182"/>
        <v>-6.6916885629858314E-2</v>
      </c>
      <c r="NI185" s="859">
        <f t="shared" si="182"/>
        <v>-6.6916885629858314E-2</v>
      </c>
      <c r="NJ185" s="859">
        <f t="shared" si="182"/>
        <v>-6.6916885629858314E-2</v>
      </c>
      <c r="NK185" s="859">
        <f t="shared" si="182"/>
        <v>-6.6916885629858314E-2</v>
      </c>
      <c r="NL185" s="859">
        <f t="shared" si="182"/>
        <v>-6.6916885629858314E-2</v>
      </c>
      <c r="NM185" s="859">
        <f t="shared" si="182"/>
        <v>-6.6916885629858314E-2</v>
      </c>
      <c r="NN185" s="859">
        <f t="shared" si="182"/>
        <v>-0.1443451189047682</v>
      </c>
      <c r="NO185" s="859">
        <f t="shared" si="182"/>
        <v>-0.1443451189047682</v>
      </c>
      <c r="NP185" s="859">
        <f t="shared" si="182"/>
        <v>-0.1443451189047682</v>
      </c>
      <c r="NQ185" s="859">
        <f t="shared" si="182"/>
        <v>-0.1443451189047682</v>
      </c>
      <c r="NR185" s="859">
        <f t="shared" si="182"/>
        <v>-0.1443451189047682</v>
      </c>
      <c r="NS185" s="859">
        <f t="shared" si="182"/>
        <v>-0.1443451189047682</v>
      </c>
      <c r="NT185" s="859">
        <f t="shared" si="182"/>
        <v>-0.1443451189047682</v>
      </c>
      <c r="NU185" s="859">
        <f t="shared" si="182"/>
        <v>-0.15939652259542747</v>
      </c>
      <c r="NV185" s="859">
        <f t="shared" si="182"/>
        <v>-0.15939652259542747</v>
      </c>
      <c r="NW185" s="859">
        <f t="shared" si="182"/>
        <v>-0.15939652259542747</v>
      </c>
      <c r="NX185" s="859">
        <f t="shared" si="182"/>
        <v>-0.15939652259542747</v>
      </c>
      <c r="NY185" s="859">
        <f t="shared" si="182"/>
        <v>0.24221813083179367</v>
      </c>
      <c r="NZ185" s="859">
        <f t="shared" si="182"/>
        <v>0.24221813083179367</v>
      </c>
      <c r="OA185" s="859">
        <f t="shared" si="182"/>
        <v>1.6544000644207282</v>
      </c>
      <c r="OB185" s="859">
        <f t="shared" si="182"/>
        <v>1.6544000644207282</v>
      </c>
      <c r="OC185" s="859">
        <f t="shared" si="182"/>
        <v>1.6544000644207282</v>
      </c>
      <c r="OD185" s="859">
        <f t="shared" si="182"/>
        <v>1.374940967818123</v>
      </c>
      <c r="OE185" s="859">
        <f t="shared" si="182"/>
        <v>1.374940967818123</v>
      </c>
      <c r="OF185" s="859">
        <f t="shared" si="183"/>
        <v>1.374940967818123</v>
      </c>
      <c r="OG185" s="859">
        <f t="shared" si="183"/>
        <v>1.374940967818123</v>
      </c>
      <c r="OH185" s="859">
        <f t="shared" si="183"/>
        <v>6.6510061671777976E-2</v>
      </c>
      <c r="OI185" s="859">
        <f t="shared" si="183"/>
        <v>4.064503768830896E-2</v>
      </c>
      <c r="OJ185" s="859">
        <f t="shared" si="183"/>
        <v>4.064503768830896E-2</v>
      </c>
      <c r="OK185" s="859">
        <f t="shared" si="183"/>
        <v>4.064503768830896E-2</v>
      </c>
      <c r="OL185" s="859">
        <f t="shared" si="183"/>
        <v>4.064503768830896E-2</v>
      </c>
      <c r="OM185" s="859">
        <f t="shared" si="183"/>
        <v>4.064503768830896E-2</v>
      </c>
      <c r="ON185" s="859">
        <f t="shared" si="183"/>
        <v>4.064503768830896E-2</v>
      </c>
      <c r="OO185" s="859">
        <f t="shared" si="183"/>
        <v>4.064503768830896E-2</v>
      </c>
      <c r="OP185" s="859">
        <f t="shared" si="183"/>
        <v>-0.24433505728092086</v>
      </c>
      <c r="OQ185" s="859">
        <f t="shared" si="183"/>
        <v>-0.24433505728092086</v>
      </c>
      <c r="OR185" s="859">
        <f t="shared" si="183"/>
        <v>-0.24433505728092086</v>
      </c>
      <c r="OS185" s="859">
        <f t="shared" si="183"/>
        <v>-0.24433505728092086</v>
      </c>
      <c r="OT185" s="859">
        <f t="shared" si="183"/>
        <v>-0.24433505728092086</v>
      </c>
      <c r="OU185" s="859">
        <f t="shared" si="183"/>
        <v>-0.24433505728092086</v>
      </c>
      <c r="OV185" s="859">
        <f t="shared" si="183"/>
        <v>-0.24433505728092086</v>
      </c>
      <c r="OW185" s="859">
        <f t="shared" si="183"/>
        <v>-1.7481611248259199E-2</v>
      </c>
      <c r="OX185" s="859">
        <f t="shared" si="183"/>
        <v>-1.7481611248259199E-2</v>
      </c>
      <c r="OY185" s="859">
        <f t="shared" si="183"/>
        <v>-1.7481611248259199E-2</v>
      </c>
      <c r="OZ185" s="859">
        <f t="shared" si="183"/>
        <v>-1.7481611248259199E-2</v>
      </c>
      <c r="PA185" s="859">
        <f t="shared" si="183"/>
        <v>-1.7481611248259199E-2</v>
      </c>
      <c r="PB185" s="859">
        <f t="shared" si="183"/>
        <v>-0.11100364508602745</v>
      </c>
      <c r="PC185" s="859">
        <f t="shared" si="183"/>
        <v>-0.11100364508602745</v>
      </c>
      <c r="PD185" s="859">
        <f t="shared" si="183"/>
        <v>-0.11100364508602745</v>
      </c>
      <c r="PE185" s="859">
        <f t="shared" si="183"/>
        <v>-0.11100364508602745</v>
      </c>
      <c r="PF185" s="859">
        <f t="shared" si="183"/>
        <v>-6.6916885629858314E-2</v>
      </c>
      <c r="PG185" s="859">
        <f t="shared" si="183"/>
        <v>-6.6916885629858314E-2</v>
      </c>
      <c r="PH185" s="859">
        <f t="shared" si="183"/>
        <v>-6.6916885629858314E-2</v>
      </c>
      <c r="PI185" s="859">
        <f t="shared" si="183"/>
        <v>-6.6916885629858314E-2</v>
      </c>
      <c r="PJ185" s="859">
        <f t="shared" si="183"/>
        <v>-6.6916885629858314E-2</v>
      </c>
      <c r="PK185" s="859">
        <f t="shared" si="183"/>
        <v>-6.6916885629858314E-2</v>
      </c>
      <c r="PL185" s="859">
        <f t="shared" si="183"/>
        <v>-6.6916885629858314E-2</v>
      </c>
      <c r="PM185" s="859">
        <f t="shared" si="183"/>
        <v>-6.6916885629858314E-2</v>
      </c>
      <c r="PN185" s="859">
        <f t="shared" si="183"/>
        <v>-0.1443451189047682</v>
      </c>
      <c r="PO185" s="859">
        <f t="shared" si="183"/>
        <v>-0.1443451189047682</v>
      </c>
      <c r="PP185" s="859">
        <f t="shared" si="183"/>
        <v>-0.1443451189047682</v>
      </c>
      <c r="PQ185" s="859">
        <f t="shared" si="183"/>
        <v>-0.1443451189047682</v>
      </c>
      <c r="PR185" s="859">
        <f t="shared" si="183"/>
        <v>-0.1443451189047682</v>
      </c>
      <c r="PS185" s="859">
        <f t="shared" si="183"/>
        <v>-0.1443451189047682</v>
      </c>
      <c r="PT185" s="859">
        <f t="shared" si="183"/>
        <v>-0.1443451189047682</v>
      </c>
      <c r="PU185" s="859">
        <f t="shared" si="183"/>
        <v>-0.15939652259542747</v>
      </c>
      <c r="PV185" s="859">
        <f t="shared" si="183"/>
        <v>-0.15939652259542747</v>
      </c>
      <c r="PW185" s="859">
        <f t="shared" si="183"/>
        <v>-0.15939652259542747</v>
      </c>
      <c r="PX185" s="859">
        <f t="shared" si="183"/>
        <v>-0.15939652259542747</v>
      </c>
      <c r="PY185" s="859">
        <f t="shared" si="183"/>
        <v>0.24221813083179367</v>
      </c>
      <c r="PZ185" s="859">
        <f t="shared" si="183"/>
        <v>0.24221813083179367</v>
      </c>
      <c r="QA185" s="859">
        <f t="shared" si="183"/>
        <v>1.6544000644207282</v>
      </c>
      <c r="QB185" s="859">
        <f t="shared" si="183"/>
        <v>1.6544000644207282</v>
      </c>
      <c r="QC185" s="859">
        <f t="shared" si="183"/>
        <v>1.6544000644207282</v>
      </c>
      <c r="QD185" s="859">
        <f t="shared" si="183"/>
        <v>1.374940967818123</v>
      </c>
      <c r="QE185" s="859">
        <f t="shared" si="183"/>
        <v>1.374940967818123</v>
      </c>
      <c r="QF185" s="859">
        <f t="shared" si="183"/>
        <v>1.374940967818123</v>
      </c>
      <c r="QG185" s="859">
        <f t="shared" si="183"/>
        <v>1.374940967818123</v>
      </c>
      <c r="QH185" s="859">
        <f t="shared" si="183"/>
        <v>6.6510061671777976E-2</v>
      </c>
      <c r="QI185" s="859">
        <f t="shared" si="183"/>
        <v>4.064503768830896E-2</v>
      </c>
      <c r="QJ185" s="859">
        <f t="shared" si="183"/>
        <v>4.064503768830896E-2</v>
      </c>
      <c r="QK185" s="859">
        <f t="shared" si="183"/>
        <v>4.064503768830896E-2</v>
      </c>
      <c r="QL185" s="859">
        <f t="shared" si="183"/>
        <v>4.064503768830896E-2</v>
      </c>
      <c r="QM185" s="859">
        <f t="shared" si="183"/>
        <v>4.064503768830896E-2</v>
      </c>
      <c r="QN185" s="859">
        <f t="shared" si="183"/>
        <v>4.064503768830896E-2</v>
      </c>
      <c r="QO185" s="859">
        <f t="shared" si="183"/>
        <v>4.064503768830896E-2</v>
      </c>
      <c r="QP185" s="859">
        <f t="shared" si="183"/>
        <v>-0.24433505728092086</v>
      </c>
      <c r="QQ185" s="859">
        <f t="shared" si="183"/>
        <v>-0.24433505728092086</v>
      </c>
      <c r="QR185" s="859">
        <f t="shared" si="184"/>
        <v>-0.24433505728092086</v>
      </c>
      <c r="QS185" s="859">
        <f t="shared" si="184"/>
        <v>-0.24433505728092086</v>
      </c>
      <c r="QT185" s="859">
        <f t="shared" si="184"/>
        <v>-0.24433505728092086</v>
      </c>
      <c r="QU185" s="859">
        <f t="shared" si="184"/>
        <v>-0.24433505728092086</v>
      </c>
      <c r="QV185" s="859">
        <f t="shared" si="184"/>
        <v>-0.24433505728092086</v>
      </c>
      <c r="QW185" s="859">
        <f t="shared" si="184"/>
        <v>-1.7481611248259199E-2</v>
      </c>
      <c r="QX185" s="859">
        <f t="shared" si="184"/>
        <v>-1.7481611248259199E-2</v>
      </c>
      <c r="QY185" s="859">
        <f t="shared" si="184"/>
        <v>-1.7481611248259199E-2</v>
      </c>
      <c r="QZ185" s="859">
        <f t="shared" si="184"/>
        <v>-1.7481611248259199E-2</v>
      </c>
      <c r="RA185" s="859">
        <f t="shared" si="184"/>
        <v>-1.7481611248259199E-2</v>
      </c>
      <c r="RB185" s="859">
        <f t="shared" si="184"/>
        <v>-0.11100364508602745</v>
      </c>
      <c r="RC185" s="859">
        <f t="shared" si="184"/>
        <v>-0.11100364508602745</v>
      </c>
      <c r="RD185" s="859">
        <f t="shared" si="184"/>
        <v>-0.11100364508602745</v>
      </c>
      <c r="RE185" s="859">
        <f t="shared" si="184"/>
        <v>-0.11100364508602745</v>
      </c>
      <c r="RF185" s="859">
        <f t="shared" si="184"/>
        <v>-6.6916885629858314E-2</v>
      </c>
      <c r="RG185" s="859">
        <f t="shared" si="184"/>
        <v>-6.6916885629858314E-2</v>
      </c>
      <c r="RH185" s="859">
        <f t="shared" si="184"/>
        <v>-6.6916885629858314E-2</v>
      </c>
      <c r="RI185" s="859">
        <f t="shared" si="184"/>
        <v>-6.6916885629858314E-2</v>
      </c>
      <c r="RJ185" s="859">
        <f t="shared" si="184"/>
        <v>-6.6916885629858314E-2</v>
      </c>
      <c r="RK185" s="859">
        <f t="shared" si="184"/>
        <v>-6.6916885629858314E-2</v>
      </c>
      <c r="RL185" s="859">
        <f t="shared" si="184"/>
        <v>-6.6916885629858314E-2</v>
      </c>
      <c r="RM185" s="859">
        <f t="shared" si="184"/>
        <v>-6.6916885629858314E-2</v>
      </c>
      <c r="RN185" s="859">
        <f t="shared" si="184"/>
        <v>-0.1443451189047682</v>
      </c>
      <c r="RO185" s="859">
        <f t="shared" si="184"/>
        <v>-0.1443451189047682</v>
      </c>
      <c r="RP185" s="859">
        <f t="shared" si="184"/>
        <v>-0.1443451189047682</v>
      </c>
      <c r="RQ185" s="859">
        <f t="shared" si="184"/>
        <v>-0.1443451189047682</v>
      </c>
      <c r="RR185" s="859">
        <f t="shared" si="184"/>
        <v>-0.1443451189047682</v>
      </c>
      <c r="RS185" s="859">
        <f t="shared" si="184"/>
        <v>-0.1443451189047682</v>
      </c>
      <c r="RT185" s="859">
        <f t="shared" si="184"/>
        <v>-0.1443451189047682</v>
      </c>
      <c r="RU185" s="859">
        <f t="shared" si="184"/>
        <v>-0.15939652259542747</v>
      </c>
      <c r="RV185" s="859">
        <f t="shared" si="184"/>
        <v>-0.15939652259542747</v>
      </c>
      <c r="RW185" s="859">
        <f t="shared" si="184"/>
        <v>-0.15939652259542747</v>
      </c>
      <c r="RX185" s="859">
        <f t="shared" si="184"/>
        <v>-0.15939652259542747</v>
      </c>
      <c r="RY185" s="859">
        <f t="shared" si="184"/>
        <v>0.24221813083179367</v>
      </c>
      <c r="RZ185" s="859">
        <f t="shared" si="184"/>
        <v>0.24221813083179367</v>
      </c>
      <c r="SA185" s="859">
        <f t="shared" si="184"/>
        <v>1.6544000644207282</v>
      </c>
      <c r="SB185" s="859">
        <f t="shared" si="184"/>
        <v>1.6544000644207282</v>
      </c>
      <c r="SC185" s="859">
        <f t="shared" si="184"/>
        <v>1.6544000644207282</v>
      </c>
      <c r="SD185" s="859">
        <f t="shared" si="184"/>
        <v>1.374940967818123</v>
      </c>
      <c r="SE185" s="859">
        <f t="shared" si="184"/>
        <v>1.374940967818123</v>
      </c>
      <c r="SF185" s="859">
        <f t="shared" si="184"/>
        <v>1.374940967818123</v>
      </c>
      <c r="SG185" s="859">
        <f t="shared" si="184"/>
        <v>1.374940967818123</v>
      </c>
      <c r="SH185" s="859">
        <f t="shared" si="184"/>
        <v>6.6510061671777976E-2</v>
      </c>
      <c r="SI185" s="859">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892</v>
      </c>
      <c r="J186" s="558"/>
      <c r="K186" s="860">
        <f>K185</f>
        <v>0</v>
      </c>
      <c r="L186" s="860">
        <f t="shared" ref="L186:BW186" si="186">L185</f>
        <v>0</v>
      </c>
      <c r="M186" s="860">
        <f t="shared" si="186"/>
        <v>0</v>
      </c>
      <c r="N186" s="860">
        <f t="shared" si="186"/>
        <v>0</v>
      </c>
      <c r="O186" s="860">
        <f t="shared" si="186"/>
        <v>0</v>
      </c>
      <c r="P186" s="860">
        <f t="shared" si="186"/>
        <v>0</v>
      </c>
      <c r="Q186" s="860">
        <f t="shared" si="186"/>
        <v>0</v>
      </c>
      <c r="R186" s="860">
        <f t="shared" si="186"/>
        <v>0</v>
      </c>
      <c r="S186" s="860">
        <f t="shared" si="186"/>
        <v>0</v>
      </c>
      <c r="T186" s="860">
        <f t="shared" si="186"/>
        <v>0</v>
      </c>
      <c r="U186" s="860">
        <f t="shared" si="186"/>
        <v>0</v>
      </c>
      <c r="V186" s="860">
        <f t="shared" si="186"/>
        <v>0</v>
      </c>
      <c r="W186" s="860">
        <f t="shared" si="186"/>
        <v>0</v>
      </c>
      <c r="X186" s="860">
        <f t="shared" si="186"/>
        <v>0</v>
      </c>
      <c r="Y186" s="860">
        <f t="shared" si="186"/>
        <v>0</v>
      </c>
      <c r="Z186" s="860">
        <f t="shared" si="186"/>
        <v>0</v>
      </c>
      <c r="AA186" s="860">
        <f t="shared" si="186"/>
        <v>0</v>
      </c>
      <c r="AB186" s="860">
        <f t="shared" si="186"/>
        <v>0</v>
      </c>
      <c r="AC186" s="860">
        <f t="shared" si="186"/>
        <v>0</v>
      </c>
      <c r="AD186" s="860">
        <f t="shared" si="186"/>
        <v>0</v>
      </c>
      <c r="AE186" s="860">
        <f t="shared" si="186"/>
        <v>0</v>
      </c>
      <c r="AF186" s="860">
        <f t="shared" si="186"/>
        <v>0</v>
      </c>
      <c r="AG186" s="860">
        <f t="shared" si="186"/>
        <v>0</v>
      </c>
      <c r="AH186" s="860">
        <f t="shared" si="186"/>
        <v>0</v>
      </c>
      <c r="AI186" s="860">
        <f t="shared" si="186"/>
        <v>0</v>
      </c>
      <c r="AJ186" s="860">
        <f t="shared" si="186"/>
        <v>0</v>
      </c>
      <c r="AK186" s="860">
        <f t="shared" si="186"/>
        <v>0</v>
      </c>
      <c r="AL186" s="860">
        <f t="shared" si="186"/>
        <v>0</v>
      </c>
      <c r="AM186" s="860">
        <f t="shared" si="186"/>
        <v>0</v>
      </c>
      <c r="AN186" s="860">
        <f t="shared" si="186"/>
        <v>0</v>
      </c>
      <c r="AO186" s="860">
        <f t="shared" si="186"/>
        <v>0</v>
      </c>
      <c r="AP186" s="860">
        <f t="shared" si="186"/>
        <v>0</v>
      </c>
      <c r="AQ186" s="860">
        <f t="shared" si="186"/>
        <v>0</v>
      </c>
      <c r="AR186" s="860">
        <f t="shared" si="186"/>
        <v>0</v>
      </c>
      <c r="AS186" s="860">
        <f t="shared" si="186"/>
        <v>0</v>
      </c>
      <c r="AT186" s="860">
        <f t="shared" si="186"/>
        <v>0</v>
      </c>
      <c r="AU186" s="860">
        <f t="shared" si="186"/>
        <v>0</v>
      </c>
      <c r="AV186" s="860">
        <f t="shared" si="186"/>
        <v>0</v>
      </c>
      <c r="AW186" s="860">
        <f t="shared" si="186"/>
        <v>0</v>
      </c>
      <c r="AX186" s="860">
        <f t="shared" si="186"/>
        <v>0</v>
      </c>
      <c r="AY186" s="860">
        <f t="shared" si="186"/>
        <v>0</v>
      </c>
      <c r="AZ186" s="860">
        <f t="shared" si="186"/>
        <v>0</v>
      </c>
      <c r="BA186" s="860">
        <f t="shared" si="186"/>
        <v>0</v>
      </c>
      <c r="BB186" s="860">
        <f t="shared" si="186"/>
        <v>0</v>
      </c>
      <c r="BC186" s="860">
        <f t="shared" si="186"/>
        <v>0</v>
      </c>
      <c r="BD186" s="860">
        <f t="shared" si="186"/>
        <v>0</v>
      </c>
      <c r="BE186" s="860">
        <f t="shared" si="186"/>
        <v>0</v>
      </c>
      <c r="BF186" s="860">
        <f t="shared" si="186"/>
        <v>0</v>
      </c>
      <c r="BG186" s="860">
        <f t="shared" si="186"/>
        <v>0</v>
      </c>
      <c r="BH186" s="860">
        <f t="shared" si="186"/>
        <v>0</v>
      </c>
      <c r="BI186" s="860">
        <f t="shared" si="186"/>
        <v>0</v>
      </c>
      <c r="BJ186" s="860">
        <f t="shared" si="186"/>
        <v>0</v>
      </c>
      <c r="BK186" s="860">
        <f t="shared" si="186"/>
        <v>0</v>
      </c>
      <c r="BL186" s="860">
        <f t="shared" si="186"/>
        <v>0</v>
      </c>
      <c r="BM186" s="860">
        <f t="shared" si="186"/>
        <v>0</v>
      </c>
      <c r="BN186" s="860">
        <f t="shared" si="186"/>
        <v>-1.4256027151002826E-3</v>
      </c>
      <c r="BO186" s="860">
        <f t="shared" si="186"/>
        <v>-1.4256027151002826E-3</v>
      </c>
      <c r="BP186" s="860">
        <f t="shared" si="186"/>
        <v>-1.4256027151002826E-3</v>
      </c>
      <c r="BQ186" s="860">
        <f t="shared" si="186"/>
        <v>-1.4256027151002826E-3</v>
      </c>
      <c r="BR186" s="860">
        <f t="shared" si="186"/>
        <v>-1.4256027151002826E-3</v>
      </c>
      <c r="BS186" s="860">
        <f t="shared" si="186"/>
        <v>-1.4256027151002826E-3</v>
      </c>
      <c r="BT186" s="860">
        <f t="shared" si="186"/>
        <v>-1.4256027151002826E-3</v>
      </c>
      <c r="BU186" s="860">
        <f t="shared" si="186"/>
        <v>-9.9622826622143279E-3</v>
      </c>
      <c r="BV186" s="860">
        <f t="shared" si="186"/>
        <v>-9.9622826622143279E-3</v>
      </c>
      <c r="BW186" s="860">
        <f t="shared" si="186"/>
        <v>-9.9622826622143279E-3</v>
      </c>
      <c r="BX186" s="860">
        <f t="shared" ref="BX186:EI186" si="187">BX185</f>
        <v>-9.9622826622143279E-3</v>
      </c>
      <c r="BY186" s="860">
        <f t="shared" si="187"/>
        <v>0</v>
      </c>
      <c r="BZ186" s="860">
        <f t="shared" si="187"/>
        <v>0</v>
      </c>
      <c r="CA186" s="860">
        <f t="shared" si="187"/>
        <v>0</v>
      </c>
      <c r="CB186" s="860">
        <f t="shared" si="187"/>
        <v>0</v>
      </c>
      <c r="CC186" s="860">
        <f t="shared" si="187"/>
        <v>0</v>
      </c>
      <c r="CD186" s="860">
        <f t="shared" si="187"/>
        <v>0</v>
      </c>
      <c r="CE186" s="860">
        <f t="shared" si="187"/>
        <v>0</v>
      </c>
      <c r="CF186" s="860">
        <f t="shared" si="187"/>
        <v>0</v>
      </c>
      <c r="CG186" s="860">
        <f t="shared" si="187"/>
        <v>0</v>
      </c>
      <c r="CH186" s="860">
        <f t="shared" si="187"/>
        <v>-6.1097904578781836E-3</v>
      </c>
      <c r="CI186" s="860">
        <f t="shared" si="187"/>
        <v>-6.0860525519945696E-3</v>
      </c>
      <c r="CJ186" s="860">
        <f t="shared" si="187"/>
        <v>-6.0860525519945696E-3</v>
      </c>
      <c r="CK186" s="860">
        <f t="shared" si="187"/>
        <v>-6.0860525519945696E-3</v>
      </c>
      <c r="CL186" s="860">
        <f t="shared" si="187"/>
        <v>-6.0860525519945696E-3</v>
      </c>
      <c r="CM186" s="860">
        <f t="shared" si="187"/>
        <v>-6.0860525519945696E-3</v>
      </c>
      <c r="CN186" s="860">
        <f t="shared" si="187"/>
        <v>-6.0860525519945696E-3</v>
      </c>
      <c r="CO186" s="860">
        <f t="shared" si="187"/>
        <v>-6.0860525519945696E-3</v>
      </c>
      <c r="CP186" s="860">
        <f t="shared" si="187"/>
        <v>0</v>
      </c>
      <c r="CQ186" s="860">
        <f t="shared" si="187"/>
        <v>0</v>
      </c>
      <c r="CR186" s="860">
        <f t="shared" si="187"/>
        <v>0</v>
      </c>
      <c r="CS186" s="860">
        <f t="shared" si="187"/>
        <v>0</v>
      </c>
      <c r="CT186" s="860">
        <f t="shared" si="187"/>
        <v>0</v>
      </c>
      <c r="CU186" s="860">
        <f t="shared" si="187"/>
        <v>0</v>
      </c>
      <c r="CV186" s="860">
        <f t="shared" si="187"/>
        <v>0</v>
      </c>
      <c r="CW186" s="860">
        <f t="shared" si="187"/>
        <v>0</v>
      </c>
      <c r="CX186" s="860">
        <f t="shared" si="187"/>
        <v>0</v>
      </c>
      <c r="CY186" s="860">
        <f t="shared" si="187"/>
        <v>0</v>
      </c>
      <c r="CZ186" s="860">
        <f t="shared" si="187"/>
        <v>0</v>
      </c>
      <c r="DA186" s="860">
        <f t="shared" si="187"/>
        <v>0</v>
      </c>
      <c r="DB186" s="860">
        <f t="shared" si="187"/>
        <v>-2.6173618428790846E-3</v>
      </c>
      <c r="DC186" s="860">
        <f t="shared" si="187"/>
        <v>-2.6173618428790846E-3</v>
      </c>
      <c r="DD186" s="860">
        <f t="shared" si="187"/>
        <v>-2.6173618428790846E-3</v>
      </c>
      <c r="DE186" s="860">
        <f t="shared" si="187"/>
        <v>-2.6173618428790846E-3</v>
      </c>
      <c r="DF186" s="860">
        <f t="shared" si="187"/>
        <v>0</v>
      </c>
      <c r="DG186" s="860">
        <f t="shared" si="187"/>
        <v>-2.3519104818898739E-3</v>
      </c>
      <c r="DH186" s="860">
        <f t="shared" si="187"/>
        <v>-2.3519104818898739E-3</v>
      </c>
      <c r="DI186" s="860">
        <f t="shared" si="187"/>
        <v>-2.3519104818898739E-3</v>
      </c>
      <c r="DJ186" s="860">
        <f t="shared" si="187"/>
        <v>-2.3519104818898739E-3</v>
      </c>
      <c r="DK186" s="860">
        <f t="shared" si="187"/>
        <v>-2.3519104818898739E-3</v>
      </c>
      <c r="DL186" s="860">
        <f t="shared" si="187"/>
        <v>-2.3519104818898739E-3</v>
      </c>
      <c r="DM186" s="860">
        <f t="shared" si="187"/>
        <v>-2.3519104818898739E-3</v>
      </c>
      <c r="DN186" s="860">
        <f t="shared" si="187"/>
        <v>-8.490889347337216E-3</v>
      </c>
      <c r="DO186" s="860">
        <f t="shared" si="187"/>
        <v>-8.490889347337216E-3</v>
      </c>
      <c r="DP186" s="860">
        <f t="shared" si="187"/>
        <v>-8.490889347337216E-3</v>
      </c>
      <c r="DQ186" s="860">
        <f t="shared" si="187"/>
        <v>-8.490889347337216E-3</v>
      </c>
      <c r="DR186" s="860">
        <f t="shared" si="187"/>
        <v>-8.490889347337216E-3</v>
      </c>
      <c r="DS186" s="860">
        <f t="shared" si="187"/>
        <v>-8.490889347337216E-3</v>
      </c>
      <c r="DT186" s="860">
        <f t="shared" si="187"/>
        <v>-8.490889347337216E-3</v>
      </c>
      <c r="DU186" s="860">
        <f t="shared" si="187"/>
        <v>-9.9622826622125515E-3</v>
      </c>
      <c r="DV186" s="860">
        <f t="shared" si="187"/>
        <v>-9.9622826622125515E-3</v>
      </c>
      <c r="DW186" s="860">
        <f t="shared" si="187"/>
        <v>-9.9622826622125515E-3</v>
      </c>
      <c r="DX186" s="860">
        <f t="shared" si="187"/>
        <v>-9.9622826622125515E-3</v>
      </c>
      <c r="DY186" s="860">
        <f t="shared" si="187"/>
        <v>8.0739376943932406E-2</v>
      </c>
      <c r="DZ186" s="860">
        <f t="shared" si="187"/>
        <v>8.0739376943932406E-2</v>
      </c>
      <c r="EA186" s="860">
        <f t="shared" si="187"/>
        <v>1.4771429146613668</v>
      </c>
      <c r="EB186" s="860">
        <f t="shared" si="187"/>
        <v>1.4771429146613668</v>
      </c>
      <c r="EC186" s="860">
        <f t="shared" si="187"/>
        <v>1.4771429146613668</v>
      </c>
      <c r="ED186" s="860">
        <f t="shared" si="187"/>
        <v>2.0556067090288384</v>
      </c>
      <c r="EE186" s="860">
        <f t="shared" si="187"/>
        <v>2.0556067090288384</v>
      </c>
      <c r="EF186" s="860">
        <f t="shared" si="187"/>
        <v>2.0556067090288384</v>
      </c>
      <c r="EG186" s="860">
        <f t="shared" si="187"/>
        <v>2.0556067090288384</v>
      </c>
      <c r="EH186" s="860">
        <f t="shared" si="187"/>
        <v>0.13671512676976327</v>
      </c>
      <c r="EI186" s="860">
        <f t="shared" si="187"/>
        <v>0.15888514732702141</v>
      </c>
      <c r="EJ186" s="860">
        <f t="shared" ref="EJ186:GU186" si="188">EJ185</f>
        <v>0.15888514732702141</v>
      </c>
      <c r="EK186" s="860">
        <f t="shared" si="188"/>
        <v>0.15888514732702141</v>
      </c>
      <c r="EL186" s="860">
        <f t="shared" si="188"/>
        <v>0.15888514732702141</v>
      </c>
      <c r="EM186" s="860">
        <f t="shared" si="188"/>
        <v>0.15888514732702141</v>
      </c>
      <c r="EN186" s="860">
        <f t="shared" si="188"/>
        <v>0.15888514732702141</v>
      </c>
      <c r="EO186" s="860">
        <f t="shared" si="188"/>
        <v>0.15888514732702141</v>
      </c>
      <c r="EP186" s="860">
        <f t="shared" si="188"/>
        <v>-0.12298173638285093</v>
      </c>
      <c r="EQ186" s="860">
        <f t="shared" si="188"/>
        <v>-0.12298173638285093</v>
      </c>
      <c r="ER186" s="860">
        <f t="shared" si="188"/>
        <v>-0.12298173638285093</v>
      </c>
      <c r="ES186" s="860">
        <f t="shared" si="188"/>
        <v>-0.12298173638285093</v>
      </c>
      <c r="ET186" s="860">
        <f t="shared" si="188"/>
        <v>-0.12298173638285093</v>
      </c>
      <c r="EU186" s="860">
        <f t="shared" si="188"/>
        <v>-0.12298173638285093</v>
      </c>
      <c r="EV186" s="860">
        <f t="shared" si="188"/>
        <v>-0.12298173638285093</v>
      </c>
      <c r="EW186" s="860">
        <f t="shared" si="188"/>
        <v>2.8130090989970213E-2</v>
      </c>
      <c r="EX186" s="860">
        <f t="shared" si="188"/>
        <v>2.8130090989970213E-2</v>
      </c>
      <c r="EY186" s="860">
        <f t="shared" si="188"/>
        <v>2.8130090989970213E-2</v>
      </c>
      <c r="EZ186" s="860">
        <f t="shared" si="188"/>
        <v>2.8130090989970213E-2</v>
      </c>
      <c r="FA186" s="860">
        <f t="shared" si="188"/>
        <v>2.8130090989970213E-2</v>
      </c>
      <c r="FB186" s="860">
        <f t="shared" si="188"/>
        <v>-4.9951640288712795E-2</v>
      </c>
      <c r="FC186" s="860">
        <f t="shared" si="188"/>
        <v>-4.9951640288712795E-2</v>
      </c>
      <c r="FD186" s="860">
        <f t="shared" si="188"/>
        <v>-4.9951640288712795E-2</v>
      </c>
      <c r="FE186" s="860">
        <f t="shared" si="188"/>
        <v>-4.9951640288712795E-2</v>
      </c>
      <c r="FF186" s="860">
        <f t="shared" si="188"/>
        <v>6.0225197066870351E-2</v>
      </c>
      <c r="FG186" s="860">
        <f t="shared" si="188"/>
        <v>4.6841819940900642E-2</v>
      </c>
      <c r="FH186" s="860">
        <f t="shared" si="188"/>
        <v>4.6841819940900642E-2</v>
      </c>
      <c r="FI186" s="860">
        <f t="shared" si="188"/>
        <v>4.6841819940900642E-2</v>
      </c>
      <c r="FJ186" s="860">
        <f t="shared" si="188"/>
        <v>4.6841819940900642E-2</v>
      </c>
      <c r="FK186" s="860">
        <f t="shared" si="188"/>
        <v>4.6841819940900642E-2</v>
      </c>
      <c r="FL186" s="860">
        <f t="shared" si="188"/>
        <v>4.6841819940900642E-2</v>
      </c>
      <c r="FM186" s="860">
        <f t="shared" si="188"/>
        <v>4.6841819940900642E-2</v>
      </c>
      <c r="FN186" s="860">
        <f t="shared" si="188"/>
        <v>-1.6981778694674432E-2</v>
      </c>
      <c r="FO186" s="860">
        <f t="shared" si="188"/>
        <v>-1.6981778694674432E-2</v>
      </c>
      <c r="FP186" s="860">
        <f t="shared" si="188"/>
        <v>-1.6981778694674432E-2</v>
      </c>
      <c r="FQ186" s="860">
        <f t="shared" si="188"/>
        <v>-1.6981778694674432E-2</v>
      </c>
      <c r="FR186" s="860">
        <f t="shared" si="188"/>
        <v>-1.6981778694674432E-2</v>
      </c>
      <c r="FS186" s="860">
        <f t="shared" si="188"/>
        <v>-1.6981778694674432E-2</v>
      </c>
      <c r="FT186" s="860">
        <f t="shared" si="188"/>
        <v>-1.6981778694674432E-2</v>
      </c>
      <c r="FU186" s="860">
        <f t="shared" si="188"/>
        <v>-1.9924565324425991E-2</v>
      </c>
      <c r="FV186" s="860">
        <f t="shared" si="188"/>
        <v>-1.9924565324425991E-2</v>
      </c>
      <c r="FW186" s="860">
        <f t="shared" si="188"/>
        <v>-1.9924565324425991E-2</v>
      </c>
      <c r="FX186" s="860">
        <f t="shared" si="188"/>
        <v>-1.9924565324425991E-2</v>
      </c>
      <c r="FY186" s="860">
        <f t="shared" si="188"/>
        <v>0.21914973741924459</v>
      </c>
      <c r="FZ186" s="860">
        <f t="shared" si="188"/>
        <v>0.21914973741924459</v>
      </c>
      <c r="GA186" s="860">
        <f t="shared" si="188"/>
        <v>1.546076250678893</v>
      </c>
      <c r="GB186" s="860">
        <f t="shared" si="188"/>
        <v>1.546076250678893</v>
      </c>
      <c r="GC186" s="860">
        <f t="shared" si="188"/>
        <v>1.546076250678893</v>
      </c>
      <c r="GD186" s="860">
        <f t="shared" si="188"/>
        <v>1.5816628615809876</v>
      </c>
      <c r="GE186" s="860">
        <f t="shared" si="188"/>
        <v>1.5816628615809876</v>
      </c>
      <c r="GF186" s="860">
        <f t="shared" si="188"/>
        <v>1.5816628615809876</v>
      </c>
      <c r="GG186" s="860">
        <f t="shared" si="188"/>
        <v>1.5816628615809876</v>
      </c>
      <c r="GH186" s="860">
        <f t="shared" si="188"/>
        <v>0.18105516788428133</v>
      </c>
      <c r="GI186" s="860">
        <f t="shared" si="188"/>
        <v>0.14410513362218147</v>
      </c>
      <c r="GJ186" s="860">
        <f t="shared" si="188"/>
        <v>0.14410513362218147</v>
      </c>
      <c r="GK186" s="860">
        <f t="shared" si="188"/>
        <v>0.14410513362218147</v>
      </c>
      <c r="GL186" s="860">
        <f t="shared" si="188"/>
        <v>0.14410513362218147</v>
      </c>
      <c r="GM186" s="860">
        <f t="shared" si="188"/>
        <v>0.14410513362218147</v>
      </c>
      <c r="GN186" s="860">
        <f t="shared" si="188"/>
        <v>0.14410513362218147</v>
      </c>
      <c r="GO186" s="860">
        <f t="shared" si="188"/>
        <v>0.14410513362218147</v>
      </c>
      <c r="GP186" s="860">
        <f t="shared" si="188"/>
        <v>-0.21771127715171978</v>
      </c>
      <c r="GQ186" s="860">
        <f t="shared" si="188"/>
        <v>-0.21771127715171978</v>
      </c>
      <c r="GR186" s="860">
        <f t="shared" si="188"/>
        <v>-0.21771127715171978</v>
      </c>
      <c r="GS186" s="860">
        <f t="shared" si="188"/>
        <v>-0.21771127715171978</v>
      </c>
      <c r="GT186" s="860">
        <f t="shared" si="188"/>
        <v>-0.21771127715171978</v>
      </c>
      <c r="GU186" s="860">
        <f t="shared" si="188"/>
        <v>-0.21771127715171978</v>
      </c>
      <c r="GV186" s="860">
        <f t="shared" ref="GV186:JG186" si="189">GV185</f>
        <v>-0.21771127715171978</v>
      </c>
      <c r="GW186" s="860">
        <f t="shared" si="189"/>
        <v>4.1591147966739683E-2</v>
      </c>
      <c r="GX186" s="860">
        <f t="shared" si="189"/>
        <v>4.1591147966739683E-2</v>
      </c>
      <c r="GY186" s="860">
        <f t="shared" si="189"/>
        <v>4.1591147966739683E-2</v>
      </c>
      <c r="GZ186" s="860">
        <f t="shared" si="189"/>
        <v>4.1591147966739683E-2</v>
      </c>
      <c r="HA186" s="860">
        <f t="shared" si="189"/>
        <v>4.1591147966739683E-2</v>
      </c>
      <c r="HB186" s="860">
        <f t="shared" si="189"/>
        <v>0.11655382734033459</v>
      </c>
      <c r="HC186" s="860">
        <f t="shared" si="189"/>
        <v>0.11655382734033459</v>
      </c>
      <c r="HD186" s="860">
        <f t="shared" si="189"/>
        <v>0.11655382734033459</v>
      </c>
      <c r="HE186" s="860">
        <f t="shared" si="189"/>
        <v>0.11655382734033459</v>
      </c>
      <c r="HF186" s="860">
        <f t="shared" si="189"/>
        <v>6.6916885629844103E-3</v>
      </c>
      <c r="HG186" s="860">
        <f t="shared" si="189"/>
        <v>0</v>
      </c>
      <c r="HH186" s="860">
        <f t="shared" si="189"/>
        <v>0</v>
      </c>
      <c r="HI186" s="860">
        <f t="shared" si="189"/>
        <v>0</v>
      </c>
      <c r="HJ186" s="860">
        <f t="shared" si="189"/>
        <v>0</v>
      </c>
      <c r="HK186" s="860">
        <f t="shared" si="189"/>
        <v>0</v>
      </c>
      <c r="HL186" s="860">
        <f t="shared" si="189"/>
        <v>0</v>
      </c>
      <c r="HM186" s="860">
        <f t="shared" si="189"/>
        <v>0</v>
      </c>
      <c r="HN186" s="860">
        <f t="shared" si="189"/>
        <v>1.6981778694679761E-2</v>
      </c>
      <c r="HO186" s="860">
        <f t="shared" si="189"/>
        <v>1.6981778694679761E-2</v>
      </c>
      <c r="HP186" s="860">
        <f t="shared" si="189"/>
        <v>1.6981778694679761E-2</v>
      </c>
      <c r="HQ186" s="860">
        <f t="shared" si="189"/>
        <v>1.6981778694679761E-2</v>
      </c>
      <c r="HR186" s="860">
        <f t="shared" si="189"/>
        <v>1.6981778694679761E-2</v>
      </c>
      <c r="HS186" s="860">
        <f t="shared" si="189"/>
        <v>1.6981778694679761E-2</v>
      </c>
      <c r="HT186" s="860">
        <f t="shared" si="189"/>
        <v>1.6981778694679761E-2</v>
      </c>
      <c r="HU186" s="860">
        <f t="shared" si="189"/>
        <v>9.9622826622134397E-3</v>
      </c>
      <c r="HV186" s="860">
        <f t="shared" si="189"/>
        <v>9.9622826622134397E-3</v>
      </c>
      <c r="HW186" s="860">
        <f t="shared" si="189"/>
        <v>9.9622826622134397E-3</v>
      </c>
      <c r="HX186" s="860">
        <f t="shared" si="189"/>
        <v>9.9622826622134397E-3</v>
      </c>
      <c r="HY186" s="860">
        <f t="shared" si="189"/>
        <v>0.24221813083179455</v>
      </c>
      <c r="HZ186" s="860">
        <f t="shared" si="189"/>
        <v>0.24221813083179455</v>
      </c>
      <c r="IA186" s="860">
        <f t="shared" si="189"/>
        <v>1.2900381454709269</v>
      </c>
      <c r="IB186" s="860">
        <f t="shared" si="189"/>
        <v>1.2900381454709269</v>
      </c>
      <c r="IC186" s="860">
        <f t="shared" si="189"/>
        <v>1.2900381454709269</v>
      </c>
      <c r="ID186" s="860">
        <f t="shared" si="189"/>
        <v>1.1002005903788081</v>
      </c>
      <c r="IE186" s="860">
        <f t="shared" si="189"/>
        <v>1.1002005903788081</v>
      </c>
      <c r="IF186" s="860">
        <f t="shared" si="189"/>
        <v>1.1002005903788081</v>
      </c>
      <c r="IG186" s="860">
        <f t="shared" si="189"/>
        <v>1.1002005903788081</v>
      </c>
      <c r="IH186" s="860">
        <f t="shared" si="189"/>
        <v>0.22170020557258674</v>
      </c>
      <c r="II186" s="860">
        <f t="shared" si="189"/>
        <v>0.22170020557258496</v>
      </c>
      <c r="IJ186" s="860">
        <f t="shared" si="189"/>
        <v>0.22170020557258496</v>
      </c>
      <c r="IK186" s="860">
        <f t="shared" si="189"/>
        <v>0.22170020557258496</v>
      </c>
      <c r="IL186" s="860">
        <f t="shared" si="189"/>
        <v>0.22170020557258496</v>
      </c>
      <c r="IM186" s="860">
        <f t="shared" si="189"/>
        <v>0.22170020557258496</v>
      </c>
      <c r="IN186" s="860">
        <f t="shared" si="189"/>
        <v>0.22170020557258496</v>
      </c>
      <c r="IO186" s="860">
        <f t="shared" si="189"/>
        <v>0.22170020557258496</v>
      </c>
      <c r="IP186" s="860">
        <f t="shared" si="189"/>
        <v>-5.9925084571080589E-2</v>
      </c>
      <c r="IQ186" s="860">
        <f t="shared" si="189"/>
        <v>-5.9925084571080589E-2</v>
      </c>
      <c r="IR186" s="860">
        <f t="shared" si="189"/>
        <v>-5.9925084571080589E-2</v>
      </c>
      <c r="IS186" s="860">
        <f t="shared" si="189"/>
        <v>-5.9925084571080589E-2</v>
      </c>
      <c r="IT186" s="860">
        <f t="shared" si="189"/>
        <v>-5.9925084571080589E-2</v>
      </c>
      <c r="IU186" s="860">
        <f t="shared" si="189"/>
        <v>-5.9925084571080589E-2</v>
      </c>
      <c r="IV186" s="860">
        <f t="shared" si="189"/>
        <v>-5.9925084571080589E-2</v>
      </c>
      <c r="IW186" s="860">
        <f t="shared" si="189"/>
        <v>-0.12941306212433901</v>
      </c>
      <c r="IX186" s="860">
        <f t="shared" si="189"/>
        <v>-0.12941306212433901</v>
      </c>
      <c r="IY186" s="860">
        <f t="shared" si="189"/>
        <v>-0.12941306212433901</v>
      </c>
      <c r="IZ186" s="860">
        <f t="shared" si="189"/>
        <v>-0.12941306212433901</v>
      </c>
      <c r="JA186" s="860">
        <f t="shared" si="189"/>
        <v>-0.12941306212433901</v>
      </c>
      <c r="JB186" s="860">
        <f t="shared" si="189"/>
        <v>0.111003645086031</v>
      </c>
      <c r="JC186" s="860">
        <f t="shared" si="189"/>
        <v>0.111003645086031</v>
      </c>
      <c r="JD186" s="860">
        <f t="shared" si="189"/>
        <v>0.111003645086031</v>
      </c>
      <c r="JE186" s="860">
        <f t="shared" si="189"/>
        <v>0.111003645086031</v>
      </c>
      <c r="JF186" s="860">
        <f t="shared" si="189"/>
        <v>5.353350850388594E-2</v>
      </c>
      <c r="JG186" s="860">
        <f t="shared" si="189"/>
        <v>4.6841819940900642E-2</v>
      </c>
      <c r="JH186" s="860">
        <f t="shared" ref="JH186:LS186" si="190">JH185</f>
        <v>4.6841819940900642E-2</v>
      </c>
      <c r="JI186" s="860">
        <f t="shared" si="190"/>
        <v>4.6841819940900642E-2</v>
      </c>
      <c r="JJ186" s="860">
        <f t="shared" si="190"/>
        <v>4.6841819940900642E-2</v>
      </c>
      <c r="JK186" s="860">
        <f t="shared" si="190"/>
        <v>4.6841819940900642E-2</v>
      </c>
      <c r="JL186" s="860">
        <f t="shared" si="190"/>
        <v>4.6841819940900642E-2</v>
      </c>
      <c r="JM186" s="860">
        <f t="shared" si="190"/>
        <v>4.6841819940900642E-2</v>
      </c>
      <c r="JN186" s="860">
        <f t="shared" si="190"/>
        <v>8.4908893473389924E-3</v>
      </c>
      <c r="JO186" s="860">
        <f t="shared" si="190"/>
        <v>8.4908893473389924E-3</v>
      </c>
      <c r="JP186" s="860">
        <f t="shared" si="190"/>
        <v>8.4908893473389924E-3</v>
      </c>
      <c r="JQ186" s="860">
        <f t="shared" si="190"/>
        <v>8.4908893473389924E-3</v>
      </c>
      <c r="JR186" s="860">
        <f t="shared" si="190"/>
        <v>8.4908893473389924E-3</v>
      </c>
      <c r="JS186" s="860">
        <f t="shared" si="190"/>
        <v>8.4908893473389924E-3</v>
      </c>
      <c r="JT186" s="860">
        <f t="shared" si="190"/>
        <v>8.4908893473389924E-3</v>
      </c>
      <c r="JU186" s="860">
        <f t="shared" si="190"/>
        <v>0</v>
      </c>
      <c r="JV186" s="860">
        <f t="shared" si="190"/>
        <v>0</v>
      </c>
      <c r="JW186" s="860">
        <f t="shared" si="190"/>
        <v>0</v>
      </c>
      <c r="JX186" s="860">
        <f t="shared" si="190"/>
        <v>0</v>
      </c>
      <c r="JY186" s="860">
        <f t="shared" si="190"/>
        <v>2.3068393412553512E-2</v>
      </c>
      <c r="JZ186" s="860">
        <f t="shared" si="190"/>
        <v>2.3068393412553512E-2</v>
      </c>
      <c r="KA186" s="860">
        <f t="shared" si="190"/>
        <v>0.98476194310757581</v>
      </c>
      <c r="KB186" s="860">
        <f t="shared" si="190"/>
        <v>0.98476194310757581</v>
      </c>
      <c r="KC186" s="860">
        <f t="shared" si="190"/>
        <v>0.98476194310757581</v>
      </c>
      <c r="KD186" s="860">
        <f t="shared" si="190"/>
        <v>0.88256096428840181</v>
      </c>
      <c r="KE186" s="860">
        <f t="shared" si="190"/>
        <v>0.88256096428840181</v>
      </c>
      <c r="KF186" s="860">
        <f t="shared" si="190"/>
        <v>0.88256096428840181</v>
      </c>
      <c r="KG186" s="860">
        <f t="shared" si="190"/>
        <v>0.88256096428840181</v>
      </c>
      <c r="KH186" s="860">
        <f t="shared" si="190"/>
        <v>0.22539520899879584</v>
      </c>
      <c r="KI186" s="860">
        <f t="shared" si="190"/>
        <v>0.19214017816290863</v>
      </c>
      <c r="KJ186" s="860">
        <f t="shared" si="190"/>
        <v>0.19214017816290863</v>
      </c>
      <c r="KK186" s="860">
        <f t="shared" si="190"/>
        <v>0.19214017816290863</v>
      </c>
      <c r="KL186" s="860">
        <f t="shared" si="190"/>
        <v>0.19214017816290863</v>
      </c>
      <c r="KM186" s="860">
        <f t="shared" si="190"/>
        <v>0.19214017816290863</v>
      </c>
      <c r="KN186" s="860">
        <f t="shared" si="190"/>
        <v>0.19214017816290863</v>
      </c>
      <c r="KO186" s="860">
        <f t="shared" si="190"/>
        <v>0.19214017816290863</v>
      </c>
      <c r="KP186" s="860">
        <f t="shared" si="190"/>
        <v>-0.13821958517443989</v>
      </c>
      <c r="KQ186" s="860">
        <f t="shared" si="190"/>
        <v>-0.13821958517443989</v>
      </c>
      <c r="KR186" s="860">
        <f t="shared" si="190"/>
        <v>-0.13821958517443989</v>
      </c>
      <c r="KS186" s="860">
        <f t="shared" si="190"/>
        <v>-0.13821958517443989</v>
      </c>
      <c r="KT186" s="860">
        <f t="shared" si="190"/>
        <v>-0.13821958517443989</v>
      </c>
      <c r="KU186" s="860">
        <f t="shared" si="190"/>
        <v>-0.13821958517443989</v>
      </c>
      <c r="KV186" s="860">
        <f t="shared" si="190"/>
        <v>-0.13821958517443989</v>
      </c>
      <c r="KW186" s="860">
        <f t="shared" si="190"/>
        <v>0.27804979427715892</v>
      </c>
      <c r="KX186" s="860">
        <f t="shared" si="190"/>
        <v>0.27804979427715892</v>
      </c>
      <c r="KY186" s="860">
        <f t="shared" si="190"/>
        <v>0.27804979427715892</v>
      </c>
      <c r="KZ186" s="860">
        <f t="shared" si="190"/>
        <v>0.27804979427715892</v>
      </c>
      <c r="LA186" s="860">
        <f t="shared" si="190"/>
        <v>0.27804979427715892</v>
      </c>
      <c r="LB186" s="860">
        <f t="shared" si="190"/>
        <v>0.28512958760402451</v>
      </c>
      <c r="LC186" s="860">
        <f t="shared" si="190"/>
        <v>0.28512958760402451</v>
      </c>
      <c r="LD186" s="860">
        <f t="shared" si="190"/>
        <v>0.28512958760402451</v>
      </c>
      <c r="LE186" s="860">
        <f t="shared" si="190"/>
        <v>0.28512958760402451</v>
      </c>
      <c r="LF186" s="860">
        <f t="shared" si="190"/>
        <v>0.27393456102748015</v>
      </c>
      <c r="LG186" s="860">
        <f t="shared" si="190"/>
        <v>0.22040105252359155</v>
      </c>
      <c r="LH186" s="860">
        <f t="shared" si="190"/>
        <v>0.22040105252359155</v>
      </c>
      <c r="LI186" s="860">
        <f t="shared" si="190"/>
        <v>0.22040105252359155</v>
      </c>
      <c r="LJ186" s="860">
        <f t="shared" si="190"/>
        <v>0.22040105252359155</v>
      </c>
      <c r="LK186" s="860">
        <f t="shared" si="190"/>
        <v>0.22040105252359155</v>
      </c>
      <c r="LL186" s="860">
        <f t="shared" si="190"/>
        <v>0.22040105252359155</v>
      </c>
      <c r="LM186" s="860">
        <f t="shared" si="190"/>
        <v>0.22040105252359155</v>
      </c>
      <c r="LN186" s="860">
        <f t="shared" si="190"/>
        <v>-0.1443451189047682</v>
      </c>
      <c r="LO186" s="860">
        <f t="shared" si="190"/>
        <v>-0.1443451189047682</v>
      </c>
      <c r="LP186" s="860">
        <f t="shared" si="190"/>
        <v>-0.1443451189047682</v>
      </c>
      <c r="LQ186" s="860">
        <f t="shared" si="190"/>
        <v>-0.1443451189047682</v>
      </c>
      <c r="LR186" s="860">
        <f t="shared" si="190"/>
        <v>-0.1443451189047682</v>
      </c>
      <c r="LS186" s="860">
        <f t="shared" si="190"/>
        <v>-0.1443451189047682</v>
      </c>
      <c r="LT186" s="860">
        <f t="shared" ref="LT186:OE186" si="191">LT185</f>
        <v>-0.1443451189047682</v>
      </c>
      <c r="LU186" s="860">
        <f t="shared" si="191"/>
        <v>-0.15939652259542747</v>
      </c>
      <c r="LV186" s="860">
        <f t="shared" si="191"/>
        <v>-0.15939652259542747</v>
      </c>
      <c r="LW186" s="860">
        <f t="shared" si="191"/>
        <v>-0.15939652259542747</v>
      </c>
      <c r="LX186" s="860">
        <f t="shared" si="191"/>
        <v>-0.15939652259542747</v>
      </c>
      <c r="LY186" s="860">
        <f t="shared" si="191"/>
        <v>0.24221813083179367</v>
      </c>
      <c r="LZ186" s="860">
        <f t="shared" si="191"/>
        <v>0.24221813083179367</v>
      </c>
      <c r="MA186" s="860">
        <f t="shared" si="191"/>
        <v>1.6544000644207282</v>
      </c>
      <c r="MB186" s="860">
        <f t="shared" si="191"/>
        <v>1.6544000644207282</v>
      </c>
      <c r="MC186" s="860">
        <f t="shared" si="191"/>
        <v>1.6544000644207282</v>
      </c>
      <c r="MD186" s="860">
        <f t="shared" si="191"/>
        <v>1.374940967818123</v>
      </c>
      <c r="ME186" s="860">
        <f t="shared" si="191"/>
        <v>1.374940967818123</v>
      </c>
      <c r="MF186" s="860">
        <f t="shared" si="191"/>
        <v>1.374940967818123</v>
      </c>
      <c r="MG186" s="860">
        <f t="shared" si="191"/>
        <v>1.374940967818123</v>
      </c>
      <c r="MH186" s="860">
        <f t="shared" si="191"/>
        <v>6.6510061671777976E-2</v>
      </c>
      <c r="MI186" s="860">
        <f t="shared" si="191"/>
        <v>4.064503768830896E-2</v>
      </c>
      <c r="MJ186" s="860">
        <f t="shared" si="191"/>
        <v>4.064503768830896E-2</v>
      </c>
      <c r="MK186" s="860">
        <f t="shared" si="191"/>
        <v>4.064503768830896E-2</v>
      </c>
      <c r="ML186" s="860">
        <f t="shared" si="191"/>
        <v>4.064503768830896E-2</v>
      </c>
      <c r="MM186" s="860">
        <f t="shared" si="191"/>
        <v>4.064503768830896E-2</v>
      </c>
      <c r="MN186" s="860">
        <f t="shared" si="191"/>
        <v>4.064503768830896E-2</v>
      </c>
      <c r="MO186" s="860">
        <f t="shared" si="191"/>
        <v>4.064503768830896E-2</v>
      </c>
      <c r="MP186" s="860">
        <f t="shared" si="191"/>
        <v>-0.24433505728092086</v>
      </c>
      <c r="MQ186" s="860">
        <f t="shared" si="191"/>
        <v>-0.24433505728092086</v>
      </c>
      <c r="MR186" s="860">
        <f t="shared" si="191"/>
        <v>-0.24433505728092086</v>
      </c>
      <c r="MS186" s="860">
        <f t="shared" si="191"/>
        <v>-0.24433505728092086</v>
      </c>
      <c r="MT186" s="860">
        <f t="shared" si="191"/>
        <v>-0.24433505728092086</v>
      </c>
      <c r="MU186" s="860">
        <f t="shared" si="191"/>
        <v>-0.24433505728092086</v>
      </c>
      <c r="MV186" s="860">
        <f t="shared" si="191"/>
        <v>-0.24433505728092086</v>
      </c>
      <c r="MW186" s="860">
        <f t="shared" si="191"/>
        <v>-1.7481611248259199E-2</v>
      </c>
      <c r="MX186" s="860">
        <f t="shared" si="191"/>
        <v>-1.7481611248259199E-2</v>
      </c>
      <c r="MY186" s="860">
        <f t="shared" si="191"/>
        <v>-1.7481611248259199E-2</v>
      </c>
      <c r="MZ186" s="860">
        <f t="shared" si="191"/>
        <v>-1.7481611248259199E-2</v>
      </c>
      <c r="NA186" s="860">
        <f t="shared" si="191"/>
        <v>-1.7481611248259199E-2</v>
      </c>
      <c r="NB186" s="860">
        <f t="shared" si="191"/>
        <v>-0.11100364508602745</v>
      </c>
      <c r="NC186" s="860">
        <f t="shared" si="191"/>
        <v>-0.11100364508602745</v>
      </c>
      <c r="ND186" s="860">
        <f t="shared" si="191"/>
        <v>-0.11100364508602745</v>
      </c>
      <c r="NE186" s="860">
        <f t="shared" si="191"/>
        <v>-0.11100364508602745</v>
      </c>
      <c r="NF186" s="860">
        <f t="shared" si="191"/>
        <v>-6.6916885629858314E-2</v>
      </c>
      <c r="NG186" s="860">
        <f t="shared" si="191"/>
        <v>-6.6916885629858314E-2</v>
      </c>
      <c r="NH186" s="860">
        <f t="shared" si="191"/>
        <v>-6.6916885629858314E-2</v>
      </c>
      <c r="NI186" s="860">
        <f t="shared" si="191"/>
        <v>-6.6916885629858314E-2</v>
      </c>
      <c r="NJ186" s="860">
        <f t="shared" si="191"/>
        <v>-6.6916885629858314E-2</v>
      </c>
      <c r="NK186" s="860">
        <f t="shared" si="191"/>
        <v>-6.6916885629858314E-2</v>
      </c>
      <c r="NL186" s="860">
        <f t="shared" si="191"/>
        <v>-6.6916885629858314E-2</v>
      </c>
      <c r="NM186" s="860">
        <f t="shared" si="191"/>
        <v>-6.6916885629858314E-2</v>
      </c>
      <c r="NN186" s="860">
        <f t="shared" si="191"/>
        <v>-0.1443451189047682</v>
      </c>
      <c r="NO186" s="860">
        <f t="shared" si="191"/>
        <v>-0.1443451189047682</v>
      </c>
      <c r="NP186" s="860">
        <f t="shared" si="191"/>
        <v>-0.1443451189047682</v>
      </c>
      <c r="NQ186" s="860">
        <f t="shared" si="191"/>
        <v>-0.1443451189047682</v>
      </c>
      <c r="NR186" s="860">
        <f t="shared" si="191"/>
        <v>-0.1443451189047682</v>
      </c>
      <c r="NS186" s="860">
        <f t="shared" si="191"/>
        <v>-0.1443451189047682</v>
      </c>
      <c r="NT186" s="860">
        <f t="shared" si="191"/>
        <v>-0.1443451189047682</v>
      </c>
      <c r="NU186" s="860">
        <f t="shared" si="191"/>
        <v>-0.15939652259542747</v>
      </c>
      <c r="NV186" s="860">
        <f t="shared" si="191"/>
        <v>-0.15939652259542747</v>
      </c>
      <c r="NW186" s="860">
        <f t="shared" si="191"/>
        <v>-0.15939652259542747</v>
      </c>
      <c r="NX186" s="860">
        <f t="shared" si="191"/>
        <v>-0.15939652259542747</v>
      </c>
      <c r="NY186" s="860">
        <f t="shared" si="191"/>
        <v>0.24221813083179367</v>
      </c>
      <c r="NZ186" s="860">
        <f t="shared" si="191"/>
        <v>0.24221813083179367</v>
      </c>
      <c r="OA186" s="860">
        <f t="shared" si="191"/>
        <v>1.6544000644207282</v>
      </c>
      <c r="OB186" s="860">
        <f t="shared" si="191"/>
        <v>1.6544000644207282</v>
      </c>
      <c r="OC186" s="860">
        <f t="shared" si="191"/>
        <v>1.6544000644207282</v>
      </c>
      <c r="OD186" s="860">
        <f t="shared" si="191"/>
        <v>1.374940967818123</v>
      </c>
      <c r="OE186" s="860">
        <f t="shared" si="191"/>
        <v>1.374940967818123</v>
      </c>
      <c r="OF186" s="860">
        <f t="shared" ref="OF186:QQ186" si="192">OF185</f>
        <v>1.374940967818123</v>
      </c>
      <c r="OG186" s="860">
        <f t="shared" si="192"/>
        <v>1.374940967818123</v>
      </c>
      <c r="OH186" s="860">
        <f t="shared" si="192"/>
        <v>6.6510061671777976E-2</v>
      </c>
      <c r="OI186" s="860">
        <f t="shared" si="192"/>
        <v>4.064503768830896E-2</v>
      </c>
      <c r="OJ186" s="860">
        <f t="shared" si="192"/>
        <v>4.064503768830896E-2</v>
      </c>
      <c r="OK186" s="860">
        <f t="shared" si="192"/>
        <v>4.064503768830896E-2</v>
      </c>
      <c r="OL186" s="860">
        <f t="shared" si="192"/>
        <v>4.064503768830896E-2</v>
      </c>
      <c r="OM186" s="860">
        <f t="shared" si="192"/>
        <v>4.064503768830896E-2</v>
      </c>
      <c r="ON186" s="860">
        <f t="shared" si="192"/>
        <v>4.064503768830896E-2</v>
      </c>
      <c r="OO186" s="860">
        <f t="shared" si="192"/>
        <v>4.064503768830896E-2</v>
      </c>
      <c r="OP186" s="860">
        <f t="shared" si="192"/>
        <v>-0.24433505728092086</v>
      </c>
      <c r="OQ186" s="860">
        <f t="shared" si="192"/>
        <v>-0.24433505728092086</v>
      </c>
      <c r="OR186" s="860">
        <f t="shared" si="192"/>
        <v>-0.24433505728092086</v>
      </c>
      <c r="OS186" s="860">
        <f t="shared" si="192"/>
        <v>-0.24433505728092086</v>
      </c>
      <c r="OT186" s="860">
        <f t="shared" si="192"/>
        <v>-0.24433505728092086</v>
      </c>
      <c r="OU186" s="860">
        <f t="shared" si="192"/>
        <v>-0.24433505728092086</v>
      </c>
      <c r="OV186" s="860">
        <f t="shared" si="192"/>
        <v>-0.24433505728092086</v>
      </c>
      <c r="OW186" s="860">
        <f t="shared" si="192"/>
        <v>-1.7481611248259199E-2</v>
      </c>
      <c r="OX186" s="860">
        <f t="shared" si="192"/>
        <v>-1.7481611248259199E-2</v>
      </c>
      <c r="OY186" s="860">
        <f t="shared" si="192"/>
        <v>-1.7481611248259199E-2</v>
      </c>
      <c r="OZ186" s="860">
        <f t="shared" si="192"/>
        <v>-1.7481611248259199E-2</v>
      </c>
      <c r="PA186" s="860">
        <f t="shared" si="192"/>
        <v>-1.7481611248259199E-2</v>
      </c>
      <c r="PB186" s="860">
        <f t="shared" si="192"/>
        <v>-0.11100364508602745</v>
      </c>
      <c r="PC186" s="860">
        <f t="shared" si="192"/>
        <v>-0.11100364508602745</v>
      </c>
      <c r="PD186" s="860">
        <f t="shared" si="192"/>
        <v>-0.11100364508602745</v>
      </c>
      <c r="PE186" s="860">
        <f t="shared" si="192"/>
        <v>-0.11100364508602745</v>
      </c>
      <c r="PF186" s="860">
        <f t="shared" si="192"/>
        <v>-6.6916885629858314E-2</v>
      </c>
      <c r="PG186" s="860">
        <f t="shared" si="192"/>
        <v>-6.6916885629858314E-2</v>
      </c>
      <c r="PH186" s="860">
        <f t="shared" si="192"/>
        <v>-6.6916885629858314E-2</v>
      </c>
      <c r="PI186" s="860">
        <f t="shared" si="192"/>
        <v>-6.6916885629858314E-2</v>
      </c>
      <c r="PJ186" s="860">
        <f t="shared" si="192"/>
        <v>-6.6916885629858314E-2</v>
      </c>
      <c r="PK186" s="860">
        <f t="shared" si="192"/>
        <v>-6.6916885629858314E-2</v>
      </c>
      <c r="PL186" s="860">
        <f t="shared" si="192"/>
        <v>-6.6916885629858314E-2</v>
      </c>
      <c r="PM186" s="860">
        <f t="shared" si="192"/>
        <v>-6.6916885629858314E-2</v>
      </c>
      <c r="PN186" s="860">
        <f t="shared" si="192"/>
        <v>-0.1443451189047682</v>
      </c>
      <c r="PO186" s="860">
        <f t="shared" si="192"/>
        <v>-0.1443451189047682</v>
      </c>
      <c r="PP186" s="860">
        <f t="shared" si="192"/>
        <v>-0.1443451189047682</v>
      </c>
      <c r="PQ186" s="860">
        <f t="shared" si="192"/>
        <v>-0.1443451189047682</v>
      </c>
      <c r="PR186" s="860">
        <f t="shared" si="192"/>
        <v>-0.1443451189047682</v>
      </c>
      <c r="PS186" s="860">
        <f t="shared" si="192"/>
        <v>-0.1443451189047682</v>
      </c>
      <c r="PT186" s="860">
        <f t="shared" si="192"/>
        <v>-0.1443451189047682</v>
      </c>
      <c r="PU186" s="860">
        <f t="shared" si="192"/>
        <v>-0.15939652259542747</v>
      </c>
      <c r="PV186" s="860">
        <f t="shared" si="192"/>
        <v>-0.15939652259542747</v>
      </c>
      <c r="PW186" s="860">
        <f t="shared" si="192"/>
        <v>-0.15939652259542747</v>
      </c>
      <c r="PX186" s="860">
        <f t="shared" si="192"/>
        <v>-0.15939652259542747</v>
      </c>
      <c r="PY186" s="860">
        <f t="shared" si="192"/>
        <v>0.24221813083179367</v>
      </c>
      <c r="PZ186" s="860">
        <f t="shared" si="192"/>
        <v>0.24221813083179367</v>
      </c>
      <c r="QA186" s="860">
        <f t="shared" si="192"/>
        <v>1.6544000644207282</v>
      </c>
      <c r="QB186" s="860">
        <f t="shared" si="192"/>
        <v>1.6544000644207282</v>
      </c>
      <c r="QC186" s="860">
        <f t="shared" si="192"/>
        <v>1.6544000644207282</v>
      </c>
      <c r="QD186" s="860">
        <f t="shared" si="192"/>
        <v>1.374940967818123</v>
      </c>
      <c r="QE186" s="860">
        <f t="shared" si="192"/>
        <v>1.374940967818123</v>
      </c>
      <c r="QF186" s="860">
        <f t="shared" si="192"/>
        <v>1.374940967818123</v>
      </c>
      <c r="QG186" s="860">
        <f t="shared" si="192"/>
        <v>1.374940967818123</v>
      </c>
      <c r="QH186" s="860">
        <f t="shared" si="192"/>
        <v>6.6510061671777976E-2</v>
      </c>
      <c r="QI186" s="860">
        <f t="shared" si="192"/>
        <v>4.064503768830896E-2</v>
      </c>
      <c r="QJ186" s="860">
        <f t="shared" si="192"/>
        <v>4.064503768830896E-2</v>
      </c>
      <c r="QK186" s="860">
        <f t="shared" si="192"/>
        <v>4.064503768830896E-2</v>
      </c>
      <c r="QL186" s="860">
        <f t="shared" si="192"/>
        <v>4.064503768830896E-2</v>
      </c>
      <c r="QM186" s="860">
        <f t="shared" si="192"/>
        <v>4.064503768830896E-2</v>
      </c>
      <c r="QN186" s="860">
        <f t="shared" si="192"/>
        <v>4.064503768830896E-2</v>
      </c>
      <c r="QO186" s="860">
        <f t="shared" si="192"/>
        <v>4.064503768830896E-2</v>
      </c>
      <c r="QP186" s="860">
        <f t="shared" si="192"/>
        <v>-0.24433505728092086</v>
      </c>
      <c r="QQ186" s="860">
        <f t="shared" si="192"/>
        <v>-0.24433505728092086</v>
      </c>
      <c r="QR186" s="860">
        <f t="shared" ref="QR186:SI186" si="193">QR185</f>
        <v>-0.24433505728092086</v>
      </c>
      <c r="QS186" s="860">
        <f t="shared" si="193"/>
        <v>-0.24433505728092086</v>
      </c>
      <c r="QT186" s="860">
        <f t="shared" si="193"/>
        <v>-0.24433505728092086</v>
      </c>
      <c r="QU186" s="860">
        <f t="shared" si="193"/>
        <v>-0.24433505728092086</v>
      </c>
      <c r="QV186" s="860">
        <f t="shared" si="193"/>
        <v>-0.24433505728092086</v>
      </c>
      <c r="QW186" s="860">
        <f t="shared" si="193"/>
        <v>-1.7481611248259199E-2</v>
      </c>
      <c r="QX186" s="860">
        <f t="shared" si="193"/>
        <v>-1.7481611248259199E-2</v>
      </c>
      <c r="QY186" s="860">
        <f t="shared" si="193"/>
        <v>-1.7481611248259199E-2</v>
      </c>
      <c r="QZ186" s="860">
        <f t="shared" si="193"/>
        <v>-1.7481611248259199E-2</v>
      </c>
      <c r="RA186" s="860">
        <f t="shared" si="193"/>
        <v>-1.7481611248259199E-2</v>
      </c>
      <c r="RB186" s="860">
        <f t="shared" si="193"/>
        <v>-0.11100364508602745</v>
      </c>
      <c r="RC186" s="860">
        <f t="shared" si="193"/>
        <v>-0.11100364508602745</v>
      </c>
      <c r="RD186" s="860">
        <f t="shared" si="193"/>
        <v>-0.11100364508602745</v>
      </c>
      <c r="RE186" s="860">
        <f t="shared" si="193"/>
        <v>-0.11100364508602745</v>
      </c>
      <c r="RF186" s="860">
        <f t="shared" si="193"/>
        <v>-6.6916885629858314E-2</v>
      </c>
      <c r="RG186" s="860">
        <f t="shared" si="193"/>
        <v>-6.6916885629858314E-2</v>
      </c>
      <c r="RH186" s="860">
        <f t="shared" si="193"/>
        <v>-6.6916885629858314E-2</v>
      </c>
      <c r="RI186" s="860">
        <f t="shared" si="193"/>
        <v>-6.6916885629858314E-2</v>
      </c>
      <c r="RJ186" s="860">
        <f t="shared" si="193"/>
        <v>-6.6916885629858314E-2</v>
      </c>
      <c r="RK186" s="860">
        <f t="shared" si="193"/>
        <v>-6.6916885629858314E-2</v>
      </c>
      <c r="RL186" s="860">
        <f t="shared" si="193"/>
        <v>-6.6916885629858314E-2</v>
      </c>
      <c r="RM186" s="860">
        <f t="shared" si="193"/>
        <v>-6.6916885629858314E-2</v>
      </c>
      <c r="RN186" s="860">
        <f t="shared" si="193"/>
        <v>-0.1443451189047682</v>
      </c>
      <c r="RO186" s="860">
        <f t="shared" si="193"/>
        <v>-0.1443451189047682</v>
      </c>
      <c r="RP186" s="860">
        <f t="shared" si="193"/>
        <v>-0.1443451189047682</v>
      </c>
      <c r="RQ186" s="860">
        <f t="shared" si="193"/>
        <v>-0.1443451189047682</v>
      </c>
      <c r="RR186" s="860">
        <f t="shared" si="193"/>
        <v>-0.1443451189047682</v>
      </c>
      <c r="RS186" s="860">
        <f t="shared" si="193"/>
        <v>-0.1443451189047682</v>
      </c>
      <c r="RT186" s="860">
        <f t="shared" si="193"/>
        <v>-0.1443451189047682</v>
      </c>
      <c r="RU186" s="860">
        <f t="shared" si="193"/>
        <v>-0.15939652259542747</v>
      </c>
      <c r="RV186" s="860">
        <f t="shared" si="193"/>
        <v>-0.15939652259542747</v>
      </c>
      <c r="RW186" s="860">
        <f t="shared" si="193"/>
        <v>-0.15939652259542747</v>
      </c>
      <c r="RX186" s="860">
        <f t="shared" si="193"/>
        <v>-0.15939652259542747</v>
      </c>
      <c r="RY186" s="860">
        <f t="shared" si="193"/>
        <v>0.24221813083179367</v>
      </c>
      <c r="RZ186" s="860">
        <f t="shared" si="193"/>
        <v>0.24221813083179367</v>
      </c>
      <c r="SA186" s="860">
        <f t="shared" si="193"/>
        <v>1.6544000644207282</v>
      </c>
      <c r="SB186" s="860">
        <f t="shared" si="193"/>
        <v>1.6544000644207282</v>
      </c>
      <c r="SC186" s="860">
        <f t="shared" si="193"/>
        <v>1.6544000644207282</v>
      </c>
      <c r="SD186" s="860">
        <f t="shared" si="193"/>
        <v>1.374940967818123</v>
      </c>
      <c r="SE186" s="860">
        <f t="shared" si="193"/>
        <v>1.374940967818123</v>
      </c>
      <c r="SF186" s="860">
        <f t="shared" si="193"/>
        <v>1.374940967818123</v>
      </c>
      <c r="SG186" s="860">
        <f t="shared" si="193"/>
        <v>1.374940967818123</v>
      </c>
      <c r="SH186" s="860">
        <f t="shared" si="193"/>
        <v>6.6510061671777976E-2</v>
      </c>
      <c r="SI186" s="860">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898</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890</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891</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892</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588</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589</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590</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721</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722</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723</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724</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725</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726</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727</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Sheep!$H$253&amp;" Merino BBB"</f>
        <v>Spr Merino BBB</v>
      </c>
      <c r="I201" s="555" t="s">
        <v>886</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887</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889</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888</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890</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893</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894</v>
      </c>
      <c r="J207" s="558"/>
      <c r="K207" s="859">
        <f>K204</f>
        <v>0</v>
      </c>
      <c r="L207" s="859">
        <f t="shared" ref="L207:BW209" si="196">L204</f>
        <v>0</v>
      </c>
      <c r="M207" s="859">
        <f t="shared" si="196"/>
        <v>0</v>
      </c>
      <c r="N207" s="859">
        <f t="shared" si="196"/>
        <v>0</v>
      </c>
      <c r="O207" s="859">
        <f t="shared" si="196"/>
        <v>0</v>
      </c>
      <c r="P207" s="859">
        <f t="shared" si="196"/>
        <v>0</v>
      </c>
      <c r="Q207" s="859">
        <f t="shared" si="196"/>
        <v>0</v>
      </c>
      <c r="R207" s="859">
        <f t="shared" si="196"/>
        <v>0</v>
      </c>
      <c r="S207" s="859">
        <f t="shared" si="196"/>
        <v>0</v>
      </c>
      <c r="T207" s="859">
        <f t="shared" si="196"/>
        <v>0</v>
      </c>
      <c r="U207" s="859">
        <f t="shared" si="196"/>
        <v>0</v>
      </c>
      <c r="V207" s="859">
        <f t="shared" si="196"/>
        <v>0</v>
      </c>
      <c r="W207" s="859">
        <f t="shared" si="196"/>
        <v>0</v>
      </c>
      <c r="X207" s="859">
        <f t="shared" si="196"/>
        <v>0</v>
      </c>
      <c r="Y207" s="859">
        <f t="shared" si="196"/>
        <v>0</v>
      </c>
      <c r="Z207" s="859">
        <f t="shared" si="196"/>
        <v>0</v>
      </c>
      <c r="AA207" s="859">
        <f t="shared" si="196"/>
        <v>0</v>
      </c>
      <c r="AB207" s="859">
        <f t="shared" si="196"/>
        <v>0</v>
      </c>
      <c r="AC207" s="859">
        <f t="shared" si="196"/>
        <v>0</v>
      </c>
      <c r="AD207" s="859">
        <f t="shared" si="196"/>
        <v>0</v>
      </c>
      <c r="AE207" s="859">
        <f t="shared" si="196"/>
        <v>0</v>
      </c>
      <c r="AF207" s="859">
        <f t="shared" si="196"/>
        <v>0</v>
      </c>
      <c r="AG207" s="859">
        <f t="shared" si="196"/>
        <v>0</v>
      </c>
      <c r="AH207" s="859">
        <f t="shared" si="196"/>
        <v>0</v>
      </c>
      <c r="AI207" s="859">
        <f t="shared" si="196"/>
        <v>0</v>
      </c>
      <c r="AJ207" s="859">
        <f t="shared" si="196"/>
        <v>0</v>
      </c>
      <c r="AK207" s="859">
        <f t="shared" si="196"/>
        <v>0</v>
      </c>
      <c r="AL207" s="859">
        <f t="shared" si="196"/>
        <v>0</v>
      </c>
      <c r="AM207" s="859">
        <f t="shared" si="196"/>
        <v>0</v>
      </c>
      <c r="AN207" s="859">
        <f t="shared" si="196"/>
        <v>0</v>
      </c>
      <c r="AO207" s="859">
        <f t="shared" si="196"/>
        <v>0</v>
      </c>
      <c r="AP207" s="859">
        <f t="shared" si="196"/>
        <v>0</v>
      </c>
      <c r="AQ207" s="859">
        <f t="shared" si="196"/>
        <v>0</v>
      </c>
      <c r="AR207" s="859">
        <f t="shared" si="196"/>
        <v>0</v>
      </c>
      <c r="AS207" s="859">
        <f t="shared" si="196"/>
        <v>0</v>
      </c>
      <c r="AT207" s="859">
        <f t="shared" si="196"/>
        <v>0</v>
      </c>
      <c r="AU207" s="859">
        <f t="shared" si="196"/>
        <v>0</v>
      </c>
      <c r="AV207" s="859">
        <f t="shared" si="196"/>
        <v>0</v>
      </c>
      <c r="AW207" s="859">
        <f t="shared" si="196"/>
        <v>0</v>
      </c>
      <c r="AX207" s="859">
        <f t="shared" si="196"/>
        <v>0</v>
      </c>
      <c r="AY207" s="859">
        <f t="shared" si="196"/>
        <v>0</v>
      </c>
      <c r="AZ207" s="859">
        <f t="shared" si="196"/>
        <v>0</v>
      </c>
      <c r="BA207" s="859">
        <f t="shared" si="196"/>
        <v>0</v>
      </c>
      <c r="BB207" s="859">
        <f t="shared" si="196"/>
        <v>0</v>
      </c>
      <c r="BC207" s="859">
        <f t="shared" si="196"/>
        <v>0</v>
      </c>
      <c r="BD207" s="859">
        <f t="shared" si="196"/>
        <v>0</v>
      </c>
      <c r="BE207" s="859">
        <f t="shared" si="196"/>
        <v>0</v>
      </c>
      <c r="BF207" s="859">
        <f t="shared" si="196"/>
        <v>0</v>
      </c>
      <c r="BG207" s="859">
        <f t="shared" si="196"/>
        <v>0</v>
      </c>
      <c r="BH207" s="859">
        <f t="shared" si="196"/>
        <v>0</v>
      </c>
      <c r="BI207" s="859">
        <f t="shared" si="196"/>
        <v>0</v>
      </c>
      <c r="BJ207" s="859">
        <f t="shared" si="196"/>
        <v>0</v>
      </c>
      <c r="BK207" s="859">
        <f t="shared" si="196"/>
        <v>0</v>
      </c>
      <c r="BL207" s="859">
        <f t="shared" si="196"/>
        <v>0</v>
      </c>
      <c r="BM207" s="859">
        <f t="shared" si="196"/>
        <v>0</v>
      </c>
      <c r="BN207" s="859">
        <f t="shared" si="196"/>
        <v>-8.4908893473416569E-3</v>
      </c>
      <c r="BO207" s="859">
        <f t="shared" si="196"/>
        <v>-8.4908893473416569E-3</v>
      </c>
      <c r="BP207" s="859">
        <f t="shared" si="196"/>
        <v>-8.4908893473416569E-3</v>
      </c>
      <c r="BQ207" s="859">
        <f t="shared" si="196"/>
        <v>-8.4908893473416569E-3</v>
      </c>
      <c r="BR207" s="859">
        <f t="shared" si="196"/>
        <v>-8.4908893473416569E-3</v>
      </c>
      <c r="BS207" s="859">
        <f t="shared" si="196"/>
        <v>-8.4908893473416569E-3</v>
      </c>
      <c r="BT207" s="859">
        <f t="shared" si="196"/>
        <v>-8.4908893473416569E-3</v>
      </c>
      <c r="BU207" s="859">
        <f t="shared" si="196"/>
        <v>-2.9886847986642984E-2</v>
      </c>
      <c r="BV207" s="859">
        <f t="shared" si="196"/>
        <v>-2.9886847986642984E-2</v>
      </c>
      <c r="BW207" s="859">
        <f t="shared" si="196"/>
        <v>-2.9886847986642984E-2</v>
      </c>
      <c r="BX207" s="859">
        <f t="shared" ref="BX207:EI209" si="197">BX204</f>
        <v>-2.9886847986642984E-2</v>
      </c>
      <c r="BY207" s="859">
        <f t="shared" si="197"/>
        <v>-3.4602590118830712E-2</v>
      </c>
      <c r="BZ207" s="859">
        <f t="shared" si="197"/>
        <v>-3.4602590118830712E-2</v>
      </c>
      <c r="CA207" s="859">
        <f t="shared" si="197"/>
        <v>-9.8476194310750387E-3</v>
      </c>
      <c r="CB207" s="859">
        <f t="shared" si="197"/>
        <v>-9.8476194310750387E-3</v>
      </c>
      <c r="CC207" s="859">
        <f t="shared" si="197"/>
        <v>-9.8476194310750387E-3</v>
      </c>
      <c r="CD207" s="859">
        <f t="shared" si="197"/>
        <v>0</v>
      </c>
      <c r="CE207" s="859">
        <f t="shared" si="197"/>
        <v>0</v>
      </c>
      <c r="CF207" s="859">
        <f t="shared" si="197"/>
        <v>0</v>
      </c>
      <c r="CG207" s="859">
        <f t="shared" si="197"/>
        <v>0</v>
      </c>
      <c r="CH207" s="859">
        <f t="shared" si="197"/>
        <v>0</v>
      </c>
      <c r="CI207" s="859">
        <f t="shared" si="197"/>
        <v>0</v>
      </c>
      <c r="CJ207" s="859">
        <f t="shared" si="197"/>
        <v>0</v>
      </c>
      <c r="CK207" s="859">
        <f t="shared" si="197"/>
        <v>0</v>
      </c>
      <c r="CL207" s="859">
        <f t="shared" si="197"/>
        <v>0</v>
      </c>
      <c r="CM207" s="859">
        <f t="shared" si="197"/>
        <v>0</v>
      </c>
      <c r="CN207" s="859">
        <f t="shared" si="197"/>
        <v>0</v>
      </c>
      <c r="CO207" s="859">
        <f t="shared" si="197"/>
        <v>0</v>
      </c>
      <c r="CP207" s="859">
        <f t="shared" si="197"/>
        <v>0</v>
      </c>
      <c r="CQ207" s="859">
        <f t="shared" si="197"/>
        <v>0</v>
      </c>
      <c r="CR207" s="859">
        <f t="shared" si="197"/>
        <v>0</v>
      </c>
      <c r="CS207" s="859">
        <f t="shared" si="197"/>
        <v>0</v>
      </c>
      <c r="CT207" s="859">
        <f t="shared" si="197"/>
        <v>0</v>
      </c>
      <c r="CU207" s="859">
        <f t="shared" si="197"/>
        <v>0</v>
      </c>
      <c r="CV207" s="859">
        <f t="shared" si="197"/>
        <v>0</v>
      </c>
      <c r="CW207" s="859">
        <f t="shared" si="197"/>
        <v>0</v>
      </c>
      <c r="CX207" s="859">
        <f t="shared" si="197"/>
        <v>0</v>
      </c>
      <c r="CY207" s="859">
        <f t="shared" si="197"/>
        <v>0</v>
      </c>
      <c r="CZ207" s="859">
        <f t="shared" si="197"/>
        <v>0</v>
      </c>
      <c r="DA207" s="859">
        <f t="shared" si="197"/>
        <v>0</v>
      </c>
      <c r="DB207" s="859">
        <f t="shared" si="197"/>
        <v>0</v>
      </c>
      <c r="DC207" s="859">
        <f t="shared" si="197"/>
        <v>0</v>
      </c>
      <c r="DD207" s="859">
        <f t="shared" si="197"/>
        <v>0</v>
      </c>
      <c r="DE207" s="859">
        <f t="shared" si="197"/>
        <v>0</v>
      </c>
      <c r="DF207" s="859">
        <f t="shared" si="197"/>
        <v>0</v>
      </c>
      <c r="DG207" s="859">
        <f t="shared" si="197"/>
        <v>0</v>
      </c>
      <c r="DH207" s="859">
        <f t="shared" si="197"/>
        <v>0</v>
      </c>
      <c r="DI207" s="859">
        <f t="shared" si="197"/>
        <v>0</v>
      </c>
      <c r="DJ207" s="859">
        <f t="shared" si="197"/>
        <v>0</v>
      </c>
      <c r="DK207" s="859">
        <f t="shared" si="197"/>
        <v>0</v>
      </c>
      <c r="DL207" s="859">
        <f t="shared" si="197"/>
        <v>0</v>
      </c>
      <c r="DM207" s="859">
        <f t="shared" si="197"/>
        <v>0</v>
      </c>
      <c r="DN207" s="859">
        <f t="shared" si="197"/>
        <v>0</v>
      </c>
      <c r="DO207" s="859">
        <f t="shared" si="197"/>
        <v>0</v>
      </c>
      <c r="DP207" s="859">
        <f t="shared" si="197"/>
        <v>0</v>
      </c>
      <c r="DQ207" s="859">
        <f t="shared" si="197"/>
        <v>0</v>
      </c>
      <c r="DR207" s="859">
        <f t="shared" si="197"/>
        <v>0</v>
      </c>
      <c r="DS207" s="859">
        <f t="shared" si="197"/>
        <v>0</v>
      </c>
      <c r="DT207" s="859">
        <f t="shared" si="197"/>
        <v>0</v>
      </c>
      <c r="DU207" s="859">
        <f t="shared" si="197"/>
        <v>0</v>
      </c>
      <c r="DV207" s="859">
        <f t="shared" si="197"/>
        <v>0</v>
      </c>
      <c r="DW207" s="859">
        <f t="shared" si="197"/>
        <v>0</v>
      </c>
      <c r="DX207" s="859">
        <f t="shared" si="197"/>
        <v>0</v>
      </c>
      <c r="DY207" s="859">
        <f t="shared" si="197"/>
        <v>0</v>
      </c>
      <c r="DZ207" s="859">
        <f t="shared" si="197"/>
        <v>0</v>
      </c>
      <c r="EA207" s="859">
        <f t="shared" si="197"/>
        <v>0</v>
      </c>
      <c r="EB207" s="859">
        <f t="shared" si="197"/>
        <v>0</v>
      </c>
      <c r="EC207" s="859">
        <f t="shared" si="197"/>
        <v>0</v>
      </c>
      <c r="ED207" s="859">
        <f t="shared" si="197"/>
        <v>-1.6587736763664855</v>
      </c>
      <c r="EE207" s="859">
        <f t="shared" si="197"/>
        <v>-1.6587736763664855</v>
      </c>
      <c r="EF207" s="859">
        <f t="shared" si="197"/>
        <v>-1.6587736763664855</v>
      </c>
      <c r="EG207" s="859">
        <f t="shared" si="197"/>
        <v>-1.6587736763664855</v>
      </c>
      <c r="EH207" s="859">
        <f t="shared" si="197"/>
        <v>-3.8522727748385099</v>
      </c>
      <c r="EI207" s="859">
        <f t="shared" si="197"/>
        <v>-3.8522727748385099</v>
      </c>
      <c r="EJ207" s="859">
        <f t="shared" ref="EJ207:GU209" si="198">EJ204</f>
        <v>-3.8522727748385099</v>
      </c>
      <c r="EK207" s="859">
        <f t="shared" si="198"/>
        <v>-3.8522727748385099</v>
      </c>
      <c r="EL207" s="859">
        <f t="shared" si="198"/>
        <v>-3.8522727748385099</v>
      </c>
      <c r="EM207" s="859">
        <f t="shared" si="198"/>
        <v>-3.8522727748385099</v>
      </c>
      <c r="EN207" s="859">
        <f t="shared" si="198"/>
        <v>-3.8522727748385099</v>
      </c>
      <c r="EO207" s="859">
        <f t="shared" si="198"/>
        <v>-3.8522727748385099</v>
      </c>
      <c r="EP207" s="859">
        <f t="shared" si="198"/>
        <v>-0.17398328686428854</v>
      </c>
      <c r="EQ207" s="859">
        <f t="shared" si="198"/>
        <v>-0.17398328686428854</v>
      </c>
      <c r="ER207" s="859">
        <f t="shared" si="198"/>
        <v>-0.17398328686428854</v>
      </c>
      <c r="ES207" s="859">
        <f t="shared" si="198"/>
        <v>-0.17398328686428854</v>
      </c>
      <c r="ET207" s="859">
        <f t="shared" si="198"/>
        <v>-0.17398328686428854</v>
      </c>
      <c r="EU207" s="859">
        <f t="shared" si="198"/>
        <v>-0.17398328686428854</v>
      </c>
      <c r="EV207" s="859">
        <f t="shared" si="198"/>
        <v>-0.17398328686428854</v>
      </c>
      <c r="EW207" s="859">
        <f t="shared" si="198"/>
        <v>0.24987350344597026</v>
      </c>
      <c r="EX207" s="859">
        <f t="shared" si="198"/>
        <v>0.24987350344597026</v>
      </c>
      <c r="EY207" s="859">
        <f t="shared" si="198"/>
        <v>0.24987350344597026</v>
      </c>
      <c r="EZ207" s="859">
        <f t="shared" si="198"/>
        <v>0.24987350344597026</v>
      </c>
      <c r="FA207" s="859">
        <f t="shared" si="198"/>
        <v>0.24987350344597026</v>
      </c>
      <c r="FB207" s="859">
        <f t="shared" si="198"/>
        <v>5.5593361921046025E-2</v>
      </c>
      <c r="FC207" s="859">
        <f t="shared" si="198"/>
        <v>5.5593361921046025E-2</v>
      </c>
      <c r="FD207" s="859">
        <f t="shared" si="198"/>
        <v>5.5593361921046025E-2</v>
      </c>
      <c r="FE207" s="859">
        <f t="shared" si="198"/>
        <v>5.5593361921046025E-2</v>
      </c>
      <c r="FF207" s="859">
        <f t="shared" si="198"/>
        <v>-2.5952242434906125E-2</v>
      </c>
      <c r="FG207" s="859">
        <f t="shared" si="198"/>
        <v>-2.5952242434906125E-2</v>
      </c>
      <c r="FH207" s="859">
        <f t="shared" si="198"/>
        <v>-2.5952242434906125E-2</v>
      </c>
      <c r="FI207" s="859">
        <f t="shared" si="198"/>
        <v>-2.5952242434906125E-2</v>
      </c>
      <c r="FJ207" s="859">
        <f t="shared" si="198"/>
        <v>-2.5952242434906125E-2</v>
      </c>
      <c r="FK207" s="859">
        <f t="shared" si="198"/>
        <v>-2.5952242434906125E-2</v>
      </c>
      <c r="FL207" s="859">
        <f t="shared" si="198"/>
        <v>-2.5952242434906125E-2</v>
      </c>
      <c r="FM207" s="859">
        <f t="shared" si="198"/>
        <v>-2.5952242434906125E-2</v>
      </c>
      <c r="FN207" s="859">
        <f t="shared" si="198"/>
        <v>-0.12736334021008755</v>
      </c>
      <c r="FO207" s="859">
        <f t="shared" si="198"/>
        <v>-0.12736334021008755</v>
      </c>
      <c r="FP207" s="859">
        <f t="shared" si="198"/>
        <v>-0.12736334021008755</v>
      </c>
      <c r="FQ207" s="859">
        <f t="shared" si="198"/>
        <v>-0.12736334021008755</v>
      </c>
      <c r="FR207" s="859">
        <f t="shared" si="198"/>
        <v>-0.12736334021008755</v>
      </c>
      <c r="FS207" s="859">
        <f t="shared" si="198"/>
        <v>-0.12736334021008755</v>
      </c>
      <c r="FT207" s="859">
        <f t="shared" si="198"/>
        <v>-0.12736334021008755</v>
      </c>
      <c r="FU207" s="859">
        <f t="shared" si="198"/>
        <v>0</v>
      </c>
      <c r="FV207" s="859">
        <f t="shared" si="198"/>
        <v>0</v>
      </c>
      <c r="FW207" s="859">
        <f t="shared" si="198"/>
        <v>0</v>
      </c>
      <c r="FX207" s="859">
        <f t="shared" si="198"/>
        <v>0</v>
      </c>
      <c r="FY207" s="859">
        <f t="shared" si="198"/>
        <v>-1.1534196706274535E-2</v>
      </c>
      <c r="FZ207" s="859">
        <f t="shared" si="198"/>
        <v>-1.1534196706274535E-2</v>
      </c>
      <c r="GA207" s="859">
        <f t="shared" si="198"/>
        <v>9.8476194310785914E-3</v>
      </c>
      <c r="GB207" s="859">
        <f t="shared" si="198"/>
        <v>9.8476194310785914E-3</v>
      </c>
      <c r="GC207" s="859">
        <f t="shared" si="198"/>
        <v>9.8476194310785914E-3</v>
      </c>
      <c r="GD207" s="859">
        <f t="shared" si="198"/>
        <v>-1.4453311236555484</v>
      </c>
      <c r="GE207" s="859">
        <f t="shared" si="198"/>
        <v>-1.4453311236555484</v>
      </c>
      <c r="GF207" s="859">
        <f t="shared" si="198"/>
        <v>-1.4453311236555484</v>
      </c>
      <c r="GG207" s="859">
        <f t="shared" si="198"/>
        <v>-1.4453311236555484</v>
      </c>
      <c r="GH207" s="859">
        <f t="shared" si="198"/>
        <v>-4.0628796953270792</v>
      </c>
      <c r="GI207" s="859">
        <f t="shared" si="198"/>
        <v>-4.0628796953270792</v>
      </c>
      <c r="GJ207" s="859">
        <f t="shared" si="198"/>
        <v>-4.0628796953270792</v>
      </c>
      <c r="GK207" s="859">
        <f t="shared" si="198"/>
        <v>-4.0628796953270792</v>
      </c>
      <c r="GL207" s="859">
        <f t="shared" si="198"/>
        <v>-4.0628796953270792</v>
      </c>
      <c r="GM207" s="859">
        <f t="shared" si="198"/>
        <v>-4.0628796953270792</v>
      </c>
      <c r="GN207" s="859">
        <f t="shared" si="198"/>
        <v>-4.0628796953270792</v>
      </c>
      <c r="GO207" s="859">
        <f t="shared" si="198"/>
        <v>-4.0628796953270792</v>
      </c>
      <c r="GP207" s="859">
        <f t="shared" si="198"/>
        <v>-0.3752856912502498</v>
      </c>
      <c r="GQ207" s="859">
        <f t="shared" si="198"/>
        <v>-0.3752856912502498</v>
      </c>
      <c r="GR207" s="859">
        <f t="shared" si="198"/>
        <v>-0.3752856912502498</v>
      </c>
      <c r="GS207" s="859">
        <f t="shared" si="198"/>
        <v>-0.3752856912502498</v>
      </c>
      <c r="GT207" s="859">
        <f t="shared" si="198"/>
        <v>-0.3752856912502498</v>
      </c>
      <c r="GU207" s="859">
        <f t="shared" si="198"/>
        <v>-0.3752856912502498</v>
      </c>
      <c r="GV207" s="859">
        <f t="shared" ref="GV207:JG209" si="199">GV204</f>
        <v>-0.3752856912502498</v>
      </c>
      <c r="GW207" s="859">
        <f t="shared" si="199"/>
        <v>-0.10581894527646973</v>
      </c>
      <c r="GX207" s="859">
        <f t="shared" si="199"/>
        <v>-0.10581894527646973</v>
      </c>
      <c r="GY207" s="859">
        <f t="shared" si="199"/>
        <v>-0.10581894527646973</v>
      </c>
      <c r="GZ207" s="859">
        <f t="shared" si="199"/>
        <v>-0.10581894527646973</v>
      </c>
      <c r="HA207" s="859">
        <f t="shared" si="199"/>
        <v>-0.10581894527646973</v>
      </c>
      <c r="HB207" s="859">
        <f t="shared" si="199"/>
        <v>-0.1565471361705475</v>
      </c>
      <c r="HC207" s="859">
        <f t="shared" si="199"/>
        <v>-0.1565471361705475</v>
      </c>
      <c r="HD207" s="859">
        <f t="shared" si="199"/>
        <v>-0.1565471361705475</v>
      </c>
      <c r="HE207" s="859">
        <f t="shared" si="199"/>
        <v>-0.1565471361705475</v>
      </c>
      <c r="HF207" s="859">
        <f t="shared" si="199"/>
        <v>-0.33424823461720532</v>
      </c>
      <c r="HG207" s="859">
        <f t="shared" si="199"/>
        <v>-0.33424823461720532</v>
      </c>
      <c r="HH207" s="859">
        <f t="shared" si="199"/>
        <v>-0.33424823461720532</v>
      </c>
      <c r="HI207" s="859">
        <f t="shared" si="199"/>
        <v>-0.33424823461720532</v>
      </c>
      <c r="HJ207" s="859">
        <f t="shared" si="199"/>
        <v>-0.33424823461720532</v>
      </c>
      <c r="HK207" s="859">
        <f t="shared" si="199"/>
        <v>-0.33424823461720532</v>
      </c>
      <c r="HL207" s="859">
        <f t="shared" si="199"/>
        <v>-0.33424823461720532</v>
      </c>
      <c r="HM207" s="859">
        <f t="shared" si="199"/>
        <v>-0.33424823461720532</v>
      </c>
      <c r="HN207" s="859">
        <f t="shared" si="199"/>
        <v>0</v>
      </c>
      <c r="HO207" s="859">
        <f t="shared" si="199"/>
        <v>0</v>
      </c>
      <c r="HP207" s="859">
        <f t="shared" si="199"/>
        <v>0</v>
      </c>
      <c r="HQ207" s="859">
        <f t="shared" si="199"/>
        <v>0</v>
      </c>
      <c r="HR207" s="859">
        <f t="shared" si="199"/>
        <v>0</v>
      </c>
      <c r="HS207" s="859">
        <f t="shared" si="199"/>
        <v>0</v>
      </c>
      <c r="HT207" s="859">
        <f t="shared" si="199"/>
        <v>0</v>
      </c>
      <c r="HU207" s="859">
        <f t="shared" si="199"/>
        <v>1.9924565324432209E-2</v>
      </c>
      <c r="HV207" s="859">
        <f t="shared" si="199"/>
        <v>1.9924565324432209E-2</v>
      </c>
      <c r="HW207" s="859">
        <f t="shared" si="199"/>
        <v>1.9924565324432209E-2</v>
      </c>
      <c r="HX207" s="859">
        <f t="shared" si="199"/>
        <v>1.9924565324432209E-2</v>
      </c>
      <c r="HY207" s="859">
        <f t="shared" si="199"/>
        <v>2.3068393412553512E-2</v>
      </c>
      <c r="HZ207" s="859">
        <f t="shared" si="199"/>
        <v>2.3068393412553512E-2</v>
      </c>
      <c r="IA207" s="859">
        <f t="shared" si="199"/>
        <v>2.9542858293228669E-2</v>
      </c>
      <c r="IB207" s="859">
        <f t="shared" si="199"/>
        <v>2.9542858293228669E-2</v>
      </c>
      <c r="IC207" s="859">
        <f t="shared" si="199"/>
        <v>2.9542858293228669E-2</v>
      </c>
      <c r="ID207" s="859">
        <f t="shared" si="199"/>
        <v>-2.1038363278695211</v>
      </c>
      <c r="IE207" s="859">
        <f t="shared" si="199"/>
        <v>-2.1038363278695211</v>
      </c>
      <c r="IF207" s="859">
        <f t="shared" si="199"/>
        <v>-2.1038363278695211</v>
      </c>
      <c r="IG207" s="859">
        <f t="shared" si="199"/>
        <v>-2.1038363278695211</v>
      </c>
      <c r="IH207" s="859">
        <f t="shared" si="199"/>
        <v>-4.3871694970211808</v>
      </c>
      <c r="II207" s="859">
        <f t="shared" si="199"/>
        <v>-4.3834744935949717</v>
      </c>
      <c r="IJ207" s="859">
        <f t="shared" si="199"/>
        <v>-4.3834744935949717</v>
      </c>
      <c r="IK207" s="859">
        <f t="shared" si="199"/>
        <v>-4.3834744935949717</v>
      </c>
      <c r="IL207" s="859">
        <f t="shared" si="199"/>
        <v>-4.3834744935949717</v>
      </c>
      <c r="IM207" s="859">
        <f t="shared" si="199"/>
        <v>-4.3834744935949717</v>
      </c>
      <c r="IN207" s="859">
        <f t="shared" si="199"/>
        <v>-4.3834744935949717</v>
      </c>
      <c r="IO207" s="859">
        <f t="shared" si="199"/>
        <v>-4.3834744935949717</v>
      </c>
      <c r="IP207" s="859">
        <f t="shared" si="199"/>
        <v>-2.4459344911909042E-2</v>
      </c>
      <c r="IQ207" s="859">
        <f t="shared" si="199"/>
        <v>-2.4459344911909042E-2</v>
      </c>
      <c r="IR207" s="859">
        <f t="shared" si="199"/>
        <v>-2.4459344911909042E-2</v>
      </c>
      <c r="IS207" s="859">
        <f t="shared" si="199"/>
        <v>-2.4459344911909042E-2</v>
      </c>
      <c r="IT207" s="859">
        <f t="shared" si="199"/>
        <v>-2.4459344911909042E-2</v>
      </c>
      <c r="IU207" s="859">
        <f t="shared" si="199"/>
        <v>-2.4459344911909042E-2</v>
      </c>
      <c r="IV207" s="859">
        <f t="shared" si="199"/>
        <v>-2.4459344911909042E-2</v>
      </c>
      <c r="IW207" s="859">
        <f t="shared" si="199"/>
        <v>-2.782434590880456E-3</v>
      </c>
      <c r="IX207" s="859">
        <f t="shared" si="199"/>
        <v>-2.782434590880456E-3</v>
      </c>
      <c r="IY207" s="859">
        <f t="shared" si="199"/>
        <v>-2.782434590880456E-3</v>
      </c>
      <c r="IZ207" s="859">
        <f t="shared" si="199"/>
        <v>-2.782434590880456E-3</v>
      </c>
      <c r="JA207" s="859">
        <f t="shared" si="199"/>
        <v>-2.782434590880456E-3</v>
      </c>
      <c r="JB207" s="859">
        <f t="shared" si="199"/>
        <v>2.6133336342937241E-3</v>
      </c>
      <c r="JC207" s="859">
        <f t="shared" si="199"/>
        <v>2.6133336342937241E-3</v>
      </c>
      <c r="JD207" s="859">
        <f t="shared" si="199"/>
        <v>2.6133336342937241E-3</v>
      </c>
      <c r="JE207" s="859">
        <f t="shared" si="199"/>
        <v>2.6133336342937241E-3</v>
      </c>
      <c r="JF207" s="859">
        <f t="shared" si="199"/>
        <v>-4.9590436076732303E-2</v>
      </c>
      <c r="JG207" s="859">
        <f t="shared" si="199"/>
        <v>-4.9590436076732303E-2</v>
      </c>
      <c r="JH207" s="859">
        <f t="shared" ref="JH207:LS209" si="200">JH204</f>
        <v>-4.9590436076732303E-2</v>
      </c>
      <c r="JI207" s="859">
        <f t="shared" si="200"/>
        <v>-4.9590436076732303E-2</v>
      </c>
      <c r="JJ207" s="859">
        <f t="shared" si="200"/>
        <v>-4.9590436076732303E-2</v>
      </c>
      <c r="JK207" s="859">
        <f t="shared" si="200"/>
        <v>-4.9590436076732303E-2</v>
      </c>
      <c r="JL207" s="859">
        <f t="shared" si="200"/>
        <v>-4.9590436076732303E-2</v>
      </c>
      <c r="JM207" s="859">
        <f t="shared" si="200"/>
        <v>-4.9590436076732303E-2</v>
      </c>
      <c r="JN207" s="859">
        <f t="shared" si="200"/>
        <v>5.9436225431375611E-2</v>
      </c>
      <c r="JO207" s="859">
        <f t="shared" si="200"/>
        <v>5.9436225431375611E-2</v>
      </c>
      <c r="JP207" s="859">
        <f t="shared" si="200"/>
        <v>5.9436225431375611E-2</v>
      </c>
      <c r="JQ207" s="859">
        <f t="shared" si="200"/>
        <v>5.9436225431375611E-2</v>
      </c>
      <c r="JR207" s="859">
        <f t="shared" si="200"/>
        <v>5.9436225431375611E-2</v>
      </c>
      <c r="JS207" s="859">
        <f t="shared" si="200"/>
        <v>5.9436225431375611E-2</v>
      </c>
      <c r="JT207" s="859">
        <f t="shared" si="200"/>
        <v>5.9436225431375611E-2</v>
      </c>
      <c r="JU207" s="859">
        <f t="shared" si="200"/>
        <v>0.10958510928435228</v>
      </c>
      <c r="JV207" s="859">
        <f t="shared" si="200"/>
        <v>0.10958510928435228</v>
      </c>
      <c r="JW207" s="859">
        <f t="shared" si="200"/>
        <v>0.10958510928435228</v>
      </c>
      <c r="JX207" s="859">
        <f t="shared" si="200"/>
        <v>0.10958510928435228</v>
      </c>
      <c r="JY207" s="859">
        <f t="shared" si="200"/>
        <v>0.10380777035648325</v>
      </c>
      <c r="JZ207" s="859">
        <f t="shared" si="200"/>
        <v>0.10380777035648325</v>
      </c>
      <c r="KA207" s="859">
        <f t="shared" si="200"/>
        <v>0.11817143317290402</v>
      </c>
      <c r="KB207" s="859">
        <f t="shared" si="200"/>
        <v>0.11817143317290402</v>
      </c>
      <c r="KC207" s="859">
        <f t="shared" si="200"/>
        <v>0.11817143317290402</v>
      </c>
      <c r="KD207" s="859">
        <f t="shared" si="200"/>
        <v>-1.5662554877986166</v>
      </c>
      <c r="KE207" s="859">
        <f t="shared" si="200"/>
        <v>-1.5662554877986166</v>
      </c>
      <c r="KF207" s="859">
        <f t="shared" si="200"/>
        <v>-1.5662554877986166</v>
      </c>
      <c r="KG207" s="859">
        <f t="shared" si="200"/>
        <v>-1.5662554877986166</v>
      </c>
      <c r="KH207" s="859">
        <f t="shared" si="200"/>
        <v>-3.6355497306126354</v>
      </c>
      <c r="KI207" s="859">
        <f t="shared" si="200"/>
        <v>-3.6355497306126354</v>
      </c>
      <c r="KJ207" s="859">
        <f t="shared" si="200"/>
        <v>-3.6355497306126354</v>
      </c>
      <c r="KK207" s="859">
        <f t="shared" si="200"/>
        <v>-3.6355497306126354</v>
      </c>
      <c r="KL207" s="859">
        <f t="shared" si="200"/>
        <v>-3.6355497306126354</v>
      </c>
      <c r="KM207" s="859">
        <f t="shared" si="200"/>
        <v>-3.6355497306126354</v>
      </c>
      <c r="KN207" s="859">
        <f t="shared" si="200"/>
        <v>-3.6355497306126354</v>
      </c>
      <c r="KO207" s="859">
        <f t="shared" si="200"/>
        <v>-3.6355497306126354</v>
      </c>
      <c r="KP207" s="859">
        <f t="shared" si="200"/>
        <v>-0.18939491929429941</v>
      </c>
      <c r="KQ207" s="859">
        <f t="shared" si="200"/>
        <v>-0.18939491929429941</v>
      </c>
      <c r="KR207" s="859">
        <f t="shared" si="200"/>
        <v>-0.18939491929429941</v>
      </c>
      <c r="KS207" s="859">
        <f t="shared" si="200"/>
        <v>-0.18939491929429941</v>
      </c>
      <c r="KT207" s="859">
        <f t="shared" si="200"/>
        <v>-0.18939491929429941</v>
      </c>
      <c r="KU207" s="859">
        <f t="shared" si="200"/>
        <v>-0.18939491929429941</v>
      </c>
      <c r="KV207" s="859">
        <f t="shared" si="200"/>
        <v>-0.18939491929429941</v>
      </c>
      <c r="KW207" s="859">
        <f t="shared" si="200"/>
        <v>-0.31755105710618103</v>
      </c>
      <c r="KX207" s="859">
        <f t="shared" si="200"/>
        <v>-0.31755105710618103</v>
      </c>
      <c r="KY207" s="859">
        <f t="shared" si="200"/>
        <v>-0.31755105710618103</v>
      </c>
      <c r="KZ207" s="859">
        <f t="shared" si="200"/>
        <v>-0.31755105710618103</v>
      </c>
      <c r="LA207" s="859">
        <f t="shared" si="200"/>
        <v>-0.31755105710618103</v>
      </c>
      <c r="LB207" s="859">
        <f t="shared" si="200"/>
        <v>-7.5177886127496762E-2</v>
      </c>
      <c r="LC207" s="859">
        <f t="shared" si="200"/>
        <v>-7.5177886127496762E-2</v>
      </c>
      <c r="LD207" s="859">
        <f t="shared" si="200"/>
        <v>-7.5177886127496762E-2</v>
      </c>
      <c r="LE207" s="859">
        <f t="shared" si="200"/>
        <v>-7.5177886127496762E-2</v>
      </c>
      <c r="LF207" s="859">
        <f t="shared" si="200"/>
        <v>-0.12753077909209498</v>
      </c>
      <c r="LG207" s="859">
        <f t="shared" si="200"/>
        <v>-0.12753077909209498</v>
      </c>
      <c r="LH207" s="859">
        <f t="shared" si="200"/>
        <v>-0.12753077909209498</v>
      </c>
      <c r="LI207" s="859">
        <f t="shared" si="200"/>
        <v>-0.12753077909209498</v>
      </c>
      <c r="LJ207" s="859">
        <f t="shared" si="200"/>
        <v>-0.12753077909209498</v>
      </c>
      <c r="LK207" s="859">
        <f t="shared" si="200"/>
        <v>-0.12753077909209498</v>
      </c>
      <c r="LL207" s="859">
        <f t="shared" si="200"/>
        <v>-0.12753077909209498</v>
      </c>
      <c r="LM207" s="859">
        <f t="shared" si="200"/>
        <v>-0.12753077909209498</v>
      </c>
      <c r="LN207" s="859">
        <f t="shared" si="200"/>
        <v>1.6981778694678873E-2</v>
      </c>
      <c r="LO207" s="859">
        <f t="shared" si="200"/>
        <v>1.6981778694678873E-2</v>
      </c>
      <c r="LP207" s="859">
        <f t="shared" si="200"/>
        <v>1.6981778694678873E-2</v>
      </c>
      <c r="LQ207" s="859">
        <f t="shared" si="200"/>
        <v>1.6981778694678873E-2</v>
      </c>
      <c r="LR207" s="859">
        <f t="shared" si="200"/>
        <v>1.6981778694678873E-2</v>
      </c>
      <c r="LS207" s="859">
        <f t="shared" si="200"/>
        <v>1.6981778694678873E-2</v>
      </c>
      <c r="LT207" s="859">
        <f t="shared" ref="LT207:OE209" si="201">LT204</f>
        <v>1.6981778694678873E-2</v>
      </c>
      <c r="LU207" s="859">
        <f t="shared" si="201"/>
        <v>0</v>
      </c>
      <c r="LV207" s="859">
        <f t="shared" si="201"/>
        <v>0</v>
      </c>
      <c r="LW207" s="859">
        <f t="shared" si="201"/>
        <v>0</v>
      </c>
      <c r="LX207" s="859">
        <f t="shared" si="201"/>
        <v>0</v>
      </c>
      <c r="LY207" s="859">
        <f t="shared" si="201"/>
        <v>0</v>
      </c>
      <c r="LZ207" s="859">
        <f t="shared" si="201"/>
        <v>0</v>
      </c>
      <c r="MA207" s="859">
        <f t="shared" si="201"/>
        <v>0</v>
      </c>
      <c r="MB207" s="859">
        <f t="shared" si="201"/>
        <v>0</v>
      </c>
      <c r="MC207" s="859">
        <f t="shared" si="201"/>
        <v>0</v>
      </c>
      <c r="MD207" s="859">
        <f t="shared" si="201"/>
        <v>-1.5909099068209418</v>
      </c>
      <c r="ME207" s="859">
        <f t="shared" si="201"/>
        <v>-1.5909099068209418</v>
      </c>
      <c r="MF207" s="859">
        <f t="shared" si="201"/>
        <v>-1.5909099068209418</v>
      </c>
      <c r="MG207" s="859">
        <f t="shared" si="201"/>
        <v>-1.5909099068209418</v>
      </c>
      <c r="MH207" s="859">
        <f t="shared" si="201"/>
        <v>-2.0434925252463776</v>
      </c>
      <c r="MI207" s="859">
        <f t="shared" si="201"/>
        <v>-2.0434925252463776</v>
      </c>
      <c r="MJ207" s="859">
        <f t="shared" si="201"/>
        <v>-2.0434925252463776</v>
      </c>
      <c r="MK207" s="859">
        <f t="shared" si="201"/>
        <v>-2.0434925252463776</v>
      </c>
      <c r="ML207" s="859">
        <f t="shared" si="201"/>
        <v>-2.0434925252463776</v>
      </c>
      <c r="MM207" s="859">
        <f t="shared" si="201"/>
        <v>-2.0434925252463776</v>
      </c>
      <c r="MN207" s="859">
        <f t="shared" si="201"/>
        <v>-2.0434925252463776</v>
      </c>
      <c r="MO207" s="859">
        <f t="shared" si="201"/>
        <v>-2.0434925252463776</v>
      </c>
      <c r="MP207" s="859">
        <f t="shared" si="201"/>
        <v>2.2013410420710144E-2</v>
      </c>
      <c r="MQ207" s="859">
        <f t="shared" si="201"/>
        <v>2.2013410420710144E-2</v>
      </c>
      <c r="MR207" s="859">
        <f t="shared" si="201"/>
        <v>2.2013410420710144E-2</v>
      </c>
      <c r="MS207" s="859">
        <f t="shared" si="201"/>
        <v>2.2013410420710144E-2</v>
      </c>
      <c r="MT207" s="859">
        <f t="shared" si="201"/>
        <v>2.2013410420710144E-2</v>
      </c>
      <c r="MU207" s="859">
        <f t="shared" si="201"/>
        <v>2.2013410420710144E-2</v>
      </c>
      <c r="MV207" s="859">
        <f t="shared" si="201"/>
        <v>2.2013410420710144E-2</v>
      </c>
      <c r="MW207" s="859">
        <f t="shared" si="201"/>
        <v>1.2299559669010307E-2</v>
      </c>
      <c r="MX207" s="859">
        <f t="shared" si="201"/>
        <v>1.2299559669010307E-2</v>
      </c>
      <c r="MY207" s="859">
        <f t="shared" si="201"/>
        <v>1.2299559669010307E-2</v>
      </c>
      <c r="MZ207" s="859">
        <f t="shared" si="201"/>
        <v>1.2299559669010307E-2</v>
      </c>
      <c r="NA207" s="859">
        <f t="shared" si="201"/>
        <v>1.2299559669010307E-2</v>
      </c>
      <c r="NB207" s="859">
        <f t="shared" si="201"/>
        <v>0.10545346283172563</v>
      </c>
      <c r="NC207" s="859">
        <f t="shared" si="201"/>
        <v>0.10545346283172563</v>
      </c>
      <c r="ND207" s="859">
        <f t="shared" si="201"/>
        <v>0.10545346283172563</v>
      </c>
      <c r="NE207" s="859">
        <f t="shared" si="201"/>
        <v>0.10545346283172563</v>
      </c>
      <c r="NF207" s="859">
        <f t="shared" si="201"/>
        <v>-6.6916885629859202E-2</v>
      </c>
      <c r="NG207" s="859">
        <f t="shared" si="201"/>
        <v>-6.6916885629859202E-2</v>
      </c>
      <c r="NH207" s="859">
        <f t="shared" si="201"/>
        <v>-6.6916885629859202E-2</v>
      </c>
      <c r="NI207" s="859">
        <f t="shared" si="201"/>
        <v>-6.6916885629859202E-2</v>
      </c>
      <c r="NJ207" s="859">
        <f t="shared" si="201"/>
        <v>-6.6916885629859202E-2</v>
      </c>
      <c r="NK207" s="859">
        <f t="shared" si="201"/>
        <v>-6.6916885629859202E-2</v>
      </c>
      <c r="NL207" s="859">
        <f t="shared" si="201"/>
        <v>-6.6916885629859202E-2</v>
      </c>
      <c r="NM207" s="859">
        <f t="shared" si="201"/>
        <v>-6.6916885629859202E-2</v>
      </c>
      <c r="NN207" s="859">
        <f t="shared" si="201"/>
        <v>1.6981778694678873E-2</v>
      </c>
      <c r="NO207" s="859">
        <f t="shared" si="201"/>
        <v>1.6981778694678873E-2</v>
      </c>
      <c r="NP207" s="859">
        <f t="shared" si="201"/>
        <v>1.6981778694678873E-2</v>
      </c>
      <c r="NQ207" s="859">
        <f t="shared" si="201"/>
        <v>1.6981778694678873E-2</v>
      </c>
      <c r="NR207" s="859">
        <f t="shared" si="201"/>
        <v>1.6981778694678873E-2</v>
      </c>
      <c r="NS207" s="859">
        <f t="shared" si="201"/>
        <v>1.6981778694678873E-2</v>
      </c>
      <c r="NT207" s="859">
        <f t="shared" si="201"/>
        <v>1.6981778694678873E-2</v>
      </c>
      <c r="NU207" s="859">
        <f t="shared" si="201"/>
        <v>0</v>
      </c>
      <c r="NV207" s="859">
        <f t="shared" si="201"/>
        <v>0</v>
      </c>
      <c r="NW207" s="859">
        <f t="shared" si="201"/>
        <v>0</v>
      </c>
      <c r="NX207" s="859">
        <f t="shared" si="201"/>
        <v>0</v>
      </c>
      <c r="NY207" s="859">
        <f t="shared" si="201"/>
        <v>0</v>
      </c>
      <c r="NZ207" s="859">
        <f t="shared" si="201"/>
        <v>0</v>
      </c>
      <c r="OA207" s="859">
        <f t="shared" si="201"/>
        <v>0</v>
      </c>
      <c r="OB207" s="859">
        <f t="shared" si="201"/>
        <v>0</v>
      </c>
      <c r="OC207" s="859">
        <f t="shared" si="201"/>
        <v>0</v>
      </c>
      <c r="OD207" s="859">
        <f t="shared" si="201"/>
        <v>-1.5909099068209418</v>
      </c>
      <c r="OE207" s="859">
        <f t="shared" si="201"/>
        <v>-1.5909099068209418</v>
      </c>
      <c r="OF207" s="859">
        <f t="shared" ref="OF207:QQ209" si="202">OF204</f>
        <v>-1.5909099068209418</v>
      </c>
      <c r="OG207" s="859">
        <f t="shared" si="202"/>
        <v>-1.5909099068209418</v>
      </c>
      <c r="OH207" s="859">
        <f t="shared" si="202"/>
        <v>-2.0434925252463776</v>
      </c>
      <c r="OI207" s="859">
        <f t="shared" si="202"/>
        <v>-2.0434925252463776</v>
      </c>
      <c r="OJ207" s="859">
        <f t="shared" si="202"/>
        <v>-2.0434925252463776</v>
      </c>
      <c r="OK207" s="859">
        <f t="shared" si="202"/>
        <v>-2.0434925252463776</v>
      </c>
      <c r="OL207" s="859">
        <f t="shared" si="202"/>
        <v>-2.0434925252463776</v>
      </c>
      <c r="OM207" s="859">
        <f t="shared" si="202"/>
        <v>-2.0434925252463776</v>
      </c>
      <c r="ON207" s="859">
        <f t="shared" si="202"/>
        <v>-2.0434925252463776</v>
      </c>
      <c r="OO207" s="859">
        <f t="shared" si="202"/>
        <v>-2.0434925252463776</v>
      </c>
      <c r="OP207" s="859">
        <f t="shared" si="202"/>
        <v>2.2013410420710144E-2</v>
      </c>
      <c r="OQ207" s="859">
        <f t="shared" si="202"/>
        <v>2.2013410420710144E-2</v>
      </c>
      <c r="OR207" s="859">
        <f t="shared" si="202"/>
        <v>2.2013410420710144E-2</v>
      </c>
      <c r="OS207" s="859">
        <f t="shared" si="202"/>
        <v>2.2013410420710144E-2</v>
      </c>
      <c r="OT207" s="859">
        <f t="shared" si="202"/>
        <v>2.2013410420710144E-2</v>
      </c>
      <c r="OU207" s="859">
        <f t="shared" si="202"/>
        <v>2.2013410420710144E-2</v>
      </c>
      <c r="OV207" s="859">
        <f t="shared" si="202"/>
        <v>2.2013410420710144E-2</v>
      </c>
      <c r="OW207" s="859">
        <f t="shared" si="202"/>
        <v>1.2299559669010307E-2</v>
      </c>
      <c r="OX207" s="859">
        <f t="shared" si="202"/>
        <v>1.2299559669010307E-2</v>
      </c>
      <c r="OY207" s="859">
        <f t="shared" si="202"/>
        <v>1.2299559669010307E-2</v>
      </c>
      <c r="OZ207" s="859">
        <f t="shared" si="202"/>
        <v>1.2299559669010307E-2</v>
      </c>
      <c r="PA207" s="859">
        <f t="shared" si="202"/>
        <v>1.2299559669010307E-2</v>
      </c>
      <c r="PB207" s="859">
        <f t="shared" si="202"/>
        <v>0.10545346283172563</v>
      </c>
      <c r="PC207" s="859">
        <f t="shared" si="202"/>
        <v>0.10545346283172563</v>
      </c>
      <c r="PD207" s="859">
        <f t="shared" si="202"/>
        <v>0.10545346283172563</v>
      </c>
      <c r="PE207" s="859">
        <f t="shared" si="202"/>
        <v>0.10545346283172563</v>
      </c>
      <c r="PF207" s="859">
        <f t="shared" si="202"/>
        <v>-6.6916885629859202E-2</v>
      </c>
      <c r="PG207" s="859">
        <f t="shared" si="202"/>
        <v>-6.6916885629859202E-2</v>
      </c>
      <c r="PH207" s="859">
        <f t="shared" si="202"/>
        <v>-6.6916885629859202E-2</v>
      </c>
      <c r="PI207" s="859">
        <f t="shared" si="202"/>
        <v>-6.6916885629859202E-2</v>
      </c>
      <c r="PJ207" s="859">
        <f t="shared" si="202"/>
        <v>-6.6916885629859202E-2</v>
      </c>
      <c r="PK207" s="859">
        <f t="shared" si="202"/>
        <v>-6.6916885629859202E-2</v>
      </c>
      <c r="PL207" s="859">
        <f t="shared" si="202"/>
        <v>-6.6916885629859202E-2</v>
      </c>
      <c r="PM207" s="859">
        <f t="shared" si="202"/>
        <v>-6.6916885629859202E-2</v>
      </c>
      <c r="PN207" s="859">
        <f t="shared" si="202"/>
        <v>1.6981778694678873E-2</v>
      </c>
      <c r="PO207" s="859">
        <f t="shared" si="202"/>
        <v>1.6981778694678873E-2</v>
      </c>
      <c r="PP207" s="859">
        <f t="shared" si="202"/>
        <v>1.6981778694678873E-2</v>
      </c>
      <c r="PQ207" s="859">
        <f t="shared" si="202"/>
        <v>1.6981778694678873E-2</v>
      </c>
      <c r="PR207" s="859">
        <f t="shared" si="202"/>
        <v>1.6981778694678873E-2</v>
      </c>
      <c r="PS207" s="859">
        <f t="shared" si="202"/>
        <v>1.6981778694678873E-2</v>
      </c>
      <c r="PT207" s="859">
        <f t="shared" si="202"/>
        <v>1.6981778694678873E-2</v>
      </c>
      <c r="PU207" s="859">
        <f t="shared" si="202"/>
        <v>0</v>
      </c>
      <c r="PV207" s="859">
        <f t="shared" si="202"/>
        <v>0</v>
      </c>
      <c r="PW207" s="859">
        <f t="shared" si="202"/>
        <v>0</v>
      </c>
      <c r="PX207" s="859">
        <f t="shared" si="202"/>
        <v>0</v>
      </c>
      <c r="PY207" s="859">
        <f t="shared" si="202"/>
        <v>0</v>
      </c>
      <c r="PZ207" s="859">
        <f t="shared" si="202"/>
        <v>0</v>
      </c>
      <c r="QA207" s="859">
        <f t="shared" si="202"/>
        <v>0</v>
      </c>
      <c r="QB207" s="859">
        <f t="shared" si="202"/>
        <v>0</v>
      </c>
      <c r="QC207" s="859">
        <f t="shared" si="202"/>
        <v>0</v>
      </c>
      <c r="QD207" s="859">
        <f t="shared" si="202"/>
        <v>-1.5909099068209418</v>
      </c>
      <c r="QE207" s="859">
        <f t="shared" si="202"/>
        <v>-1.5909099068209418</v>
      </c>
      <c r="QF207" s="859">
        <f t="shared" si="202"/>
        <v>-1.5909099068209418</v>
      </c>
      <c r="QG207" s="859">
        <f t="shared" si="202"/>
        <v>-1.5909099068209418</v>
      </c>
      <c r="QH207" s="859">
        <f t="shared" si="202"/>
        <v>-2.0434925252463776</v>
      </c>
      <c r="QI207" s="859">
        <f t="shared" si="202"/>
        <v>-2.0434925252463776</v>
      </c>
      <c r="QJ207" s="859">
        <f t="shared" si="202"/>
        <v>-2.0434925252463776</v>
      </c>
      <c r="QK207" s="859">
        <f t="shared" si="202"/>
        <v>-2.0434925252463776</v>
      </c>
      <c r="QL207" s="859">
        <f t="shared" si="202"/>
        <v>-2.0434925252463776</v>
      </c>
      <c r="QM207" s="859">
        <f t="shared" si="202"/>
        <v>-2.0434925252463776</v>
      </c>
      <c r="QN207" s="859">
        <f t="shared" si="202"/>
        <v>-2.0434925252463776</v>
      </c>
      <c r="QO207" s="859">
        <f t="shared" si="202"/>
        <v>-2.0434925252463776</v>
      </c>
      <c r="QP207" s="859">
        <f t="shared" si="202"/>
        <v>2.2013410420710144E-2</v>
      </c>
      <c r="QQ207" s="859">
        <f t="shared" si="202"/>
        <v>2.2013410420710144E-2</v>
      </c>
      <c r="QR207" s="859">
        <f t="shared" ref="QR207:SI209" si="203">QR204</f>
        <v>2.2013410420710144E-2</v>
      </c>
      <c r="QS207" s="859">
        <f t="shared" si="203"/>
        <v>2.2013410420710144E-2</v>
      </c>
      <c r="QT207" s="859">
        <f t="shared" si="203"/>
        <v>2.2013410420710144E-2</v>
      </c>
      <c r="QU207" s="859">
        <f t="shared" si="203"/>
        <v>2.2013410420710144E-2</v>
      </c>
      <c r="QV207" s="859">
        <f t="shared" si="203"/>
        <v>2.2013410420710144E-2</v>
      </c>
      <c r="QW207" s="859">
        <f t="shared" si="203"/>
        <v>1.2299559669010307E-2</v>
      </c>
      <c r="QX207" s="859">
        <f t="shared" si="203"/>
        <v>1.2299559669010307E-2</v>
      </c>
      <c r="QY207" s="859">
        <f t="shared" si="203"/>
        <v>1.2299559669010307E-2</v>
      </c>
      <c r="QZ207" s="859">
        <f t="shared" si="203"/>
        <v>1.2299559669010307E-2</v>
      </c>
      <c r="RA207" s="859">
        <f t="shared" si="203"/>
        <v>1.2299559669010307E-2</v>
      </c>
      <c r="RB207" s="859">
        <f t="shared" si="203"/>
        <v>0.10545346283172563</v>
      </c>
      <c r="RC207" s="859">
        <f t="shared" si="203"/>
        <v>0.10545346283172563</v>
      </c>
      <c r="RD207" s="859">
        <f t="shared" si="203"/>
        <v>0.10545346283172563</v>
      </c>
      <c r="RE207" s="859">
        <f t="shared" si="203"/>
        <v>0.10545346283172563</v>
      </c>
      <c r="RF207" s="859">
        <f t="shared" si="203"/>
        <v>-6.6916885629859202E-2</v>
      </c>
      <c r="RG207" s="859">
        <f t="shared" si="203"/>
        <v>-6.6916885629859202E-2</v>
      </c>
      <c r="RH207" s="859">
        <f t="shared" si="203"/>
        <v>-6.6916885629859202E-2</v>
      </c>
      <c r="RI207" s="859">
        <f t="shared" si="203"/>
        <v>-6.6916885629859202E-2</v>
      </c>
      <c r="RJ207" s="859">
        <f t="shared" si="203"/>
        <v>-6.6916885629859202E-2</v>
      </c>
      <c r="RK207" s="859">
        <f t="shared" si="203"/>
        <v>-6.6916885629859202E-2</v>
      </c>
      <c r="RL207" s="859">
        <f t="shared" si="203"/>
        <v>-6.6916885629859202E-2</v>
      </c>
      <c r="RM207" s="859">
        <f t="shared" si="203"/>
        <v>-6.6916885629859202E-2</v>
      </c>
      <c r="RN207" s="859">
        <f t="shared" si="203"/>
        <v>1.6981778694678873E-2</v>
      </c>
      <c r="RO207" s="859">
        <f t="shared" si="203"/>
        <v>1.6981778694678873E-2</v>
      </c>
      <c r="RP207" s="859">
        <f t="shared" si="203"/>
        <v>1.6981778694678873E-2</v>
      </c>
      <c r="RQ207" s="859">
        <f t="shared" si="203"/>
        <v>1.6981778694678873E-2</v>
      </c>
      <c r="RR207" s="859">
        <f t="shared" si="203"/>
        <v>1.6981778694678873E-2</v>
      </c>
      <c r="RS207" s="859">
        <f t="shared" si="203"/>
        <v>1.6981778694678873E-2</v>
      </c>
      <c r="RT207" s="859">
        <f t="shared" si="203"/>
        <v>1.6981778694678873E-2</v>
      </c>
      <c r="RU207" s="859">
        <f t="shared" si="203"/>
        <v>0</v>
      </c>
      <c r="RV207" s="859">
        <f t="shared" si="203"/>
        <v>0</v>
      </c>
      <c r="RW207" s="859">
        <f t="shared" si="203"/>
        <v>0</v>
      </c>
      <c r="RX207" s="859">
        <f t="shared" si="203"/>
        <v>0</v>
      </c>
      <c r="RY207" s="859">
        <f t="shared" si="203"/>
        <v>0</v>
      </c>
      <c r="RZ207" s="859">
        <f t="shared" si="203"/>
        <v>0</v>
      </c>
      <c r="SA207" s="859">
        <f t="shared" si="203"/>
        <v>0</v>
      </c>
      <c r="SB207" s="859">
        <f t="shared" si="203"/>
        <v>0</v>
      </c>
      <c r="SC207" s="859">
        <f t="shared" si="203"/>
        <v>0</v>
      </c>
      <c r="SD207" s="859">
        <f t="shared" si="203"/>
        <v>-1.5909099068209418</v>
      </c>
      <c r="SE207" s="859">
        <f t="shared" si="203"/>
        <v>-1.5909099068209418</v>
      </c>
      <c r="SF207" s="859">
        <f t="shared" si="203"/>
        <v>-1.5909099068209418</v>
      </c>
      <c r="SG207" s="859">
        <f t="shared" si="203"/>
        <v>-1.5909099068209418</v>
      </c>
      <c r="SH207" s="859">
        <f t="shared" si="203"/>
        <v>-2.0434925252463776</v>
      </c>
      <c r="SI207" s="859">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890</v>
      </c>
      <c r="J208" s="558"/>
      <c r="K208" s="859">
        <f t="shared" ref="K208:Z209" si="204">K205</f>
        <v>0</v>
      </c>
      <c r="L208" s="859">
        <f t="shared" si="204"/>
        <v>0</v>
      </c>
      <c r="M208" s="859">
        <f t="shared" si="204"/>
        <v>0</v>
      </c>
      <c r="N208" s="859">
        <f t="shared" si="204"/>
        <v>0</v>
      </c>
      <c r="O208" s="859">
        <f t="shared" si="204"/>
        <v>0</v>
      </c>
      <c r="P208" s="859">
        <f t="shared" si="204"/>
        <v>0</v>
      </c>
      <c r="Q208" s="859">
        <f t="shared" si="204"/>
        <v>0</v>
      </c>
      <c r="R208" s="859">
        <f t="shared" si="204"/>
        <v>0</v>
      </c>
      <c r="S208" s="859">
        <f t="shared" si="204"/>
        <v>0</v>
      </c>
      <c r="T208" s="859">
        <f t="shared" si="204"/>
        <v>0</v>
      </c>
      <c r="U208" s="859">
        <f t="shared" si="204"/>
        <v>0</v>
      </c>
      <c r="V208" s="859">
        <f t="shared" si="204"/>
        <v>0</v>
      </c>
      <c r="W208" s="859">
        <f t="shared" si="204"/>
        <v>0</v>
      </c>
      <c r="X208" s="859">
        <f t="shared" si="204"/>
        <v>0</v>
      </c>
      <c r="Y208" s="859">
        <f t="shared" si="204"/>
        <v>0</v>
      </c>
      <c r="Z208" s="859">
        <f t="shared" si="204"/>
        <v>0</v>
      </c>
      <c r="AA208" s="859">
        <f t="shared" si="196"/>
        <v>0</v>
      </c>
      <c r="AB208" s="859">
        <f t="shared" si="196"/>
        <v>0</v>
      </c>
      <c r="AC208" s="859">
        <f t="shared" si="196"/>
        <v>0</v>
      </c>
      <c r="AD208" s="859">
        <f t="shared" si="196"/>
        <v>0</v>
      </c>
      <c r="AE208" s="859">
        <f t="shared" si="196"/>
        <v>0</v>
      </c>
      <c r="AF208" s="859">
        <f t="shared" si="196"/>
        <v>0</v>
      </c>
      <c r="AG208" s="859">
        <f t="shared" si="196"/>
        <v>0</v>
      </c>
      <c r="AH208" s="859">
        <f t="shared" si="196"/>
        <v>0</v>
      </c>
      <c r="AI208" s="859">
        <f t="shared" si="196"/>
        <v>0</v>
      </c>
      <c r="AJ208" s="859">
        <f t="shared" si="196"/>
        <v>0</v>
      </c>
      <c r="AK208" s="859">
        <f t="shared" si="196"/>
        <v>0</v>
      </c>
      <c r="AL208" s="859">
        <f t="shared" si="196"/>
        <v>0</v>
      </c>
      <c r="AM208" s="859">
        <f t="shared" si="196"/>
        <v>0</v>
      </c>
      <c r="AN208" s="859">
        <f t="shared" si="196"/>
        <v>0</v>
      </c>
      <c r="AO208" s="859">
        <f t="shared" si="196"/>
        <v>0</v>
      </c>
      <c r="AP208" s="859">
        <f t="shared" si="196"/>
        <v>0</v>
      </c>
      <c r="AQ208" s="859">
        <f t="shared" si="196"/>
        <v>0</v>
      </c>
      <c r="AR208" s="859">
        <f t="shared" si="196"/>
        <v>0</v>
      </c>
      <c r="AS208" s="859">
        <f t="shared" si="196"/>
        <v>0</v>
      </c>
      <c r="AT208" s="859">
        <f t="shared" si="196"/>
        <v>0</v>
      </c>
      <c r="AU208" s="859">
        <f t="shared" si="196"/>
        <v>0</v>
      </c>
      <c r="AV208" s="859">
        <f t="shared" si="196"/>
        <v>0</v>
      </c>
      <c r="AW208" s="859">
        <f t="shared" si="196"/>
        <v>0</v>
      </c>
      <c r="AX208" s="859">
        <f t="shared" si="196"/>
        <v>0</v>
      </c>
      <c r="AY208" s="859">
        <f t="shared" si="196"/>
        <v>0</v>
      </c>
      <c r="AZ208" s="859">
        <f t="shared" si="196"/>
        <v>0</v>
      </c>
      <c r="BA208" s="859">
        <f t="shared" si="196"/>
        <v>0</v>
      </c>
      <c r="BB208" s="859">
        <f t="shared" si="196"/>
        <v>0</v>
      </c>
      <c r="BC208" s="859">
        <f t="shared" si="196"/>
        <v>0</v>
      </c>
      <c r="BD208" s="859">
        <f t="shared" si="196"/>
        <v>0</v>
      </c>
      <c r="BE208" s="859">
        <f t="shared" si="196"/>
        <v>0</v>
      </c>
      <c r="BF208" s="859">
        <f t="shared" si="196"/>
        <v>0</v>
      </c>
      <c r="BG208" s="859">
        <f t="shared" si="196"/>
        <v>0</v>
      </c>
      <c r="BH208" s="859">
        <f t="shared" si="196"/>
        <v>0</v>
      </c>
      <c r="BI208" s="859">
        <f t="shared" si="196"/>
        <v>0</v>
      </c>
      <c r="BJ208" s="859">
        <f t="shared" si="196"/>
        <v>0</v>
      </c>
      <c r="BK208" s="859">
        <f t="shared" si="196"/>
        <v>0</v>
      </c>
      <c r="BL208" s="859">
        <f t="shared" si="196"/>
        <v>0</v>
      </c>
      <c r="BM208" s="859">
        <f t="shared" si="196"/>
        <v>0</v>
      </c>
      <c r="BN208" s="859">
        <f t="shared" si="196"/>
        <v>-8.4908893473416569E-3</v>
      </c>
      <c r="BO208" s="859">
        <f t="shared" si="196"/>
        <v>-8.4908893473416569E-3</v>
      </c>
      <c r="BP208" s="859">
        <f t="shared" si="196"/>
        <v>-8.4908893473416569E-3</v>
      </c>
      <c r="BQ208" s="859">
        <f t="shared" si="196"/>
        <v>-8.4908893473416569E-3</v>
      </c>
      <c r="BR208" s="859">
        <f t="shared" si="196"/>
        <v>-8.4908893473416569E-3</v>
      </c>
      <c r="BS208" s="859">
        <f t="shared" si="196"/>
        <v>-8.4908893473416569E-3</v>
      </c>
      <c r="BT208" s="859">
        <f t="shared" si="196"/>
        <v>-8.4908893473416569E-3</v>
      </c>
      <c r="BU208" s="859">
        <f t="shared" si="196"/>
        <v>-2.9886847986642984E-2</v>
      </c>
      <c r="BV208" s="859">
        <f t="shared" si="196"/>
        <v>-2.9886847986642984E-2</v>
      </c>
      <c r="BW208" s="859">
        <f t="shared" si="196"/>
        <v>-2.9886847986642984E-2</v>
      </c>
      <c r="BX208" s="859">
        <f t="shared" si="197"/>
        <v>-2.9886847986642984E-2</v>
      </c>
      <c r="BY208" s="859">
        <f t="shared" si="197"/>
        <v>-3.4602590118830712E-2</v>
      </c>
      <c r="BZ208" s="859">
        <f t="shared" si="197"/>
        <v>-3.4602590118830712E-2</v>
      </c>
      <c r="CA208" s="859">
        <f t="shared" si="197"/>
        <v>-9.8476194310750387E-3</v>
      </c>
      <c r="CB208" s="859">
        <f t="shared" si="197"/>
        <v>-9.8476194310750387E-3</v>
      </c>
      <c r="CC208" s="859">
        <f t="shared" si="197"/>
        <v>-9.8476194310750387E-3</v>
      </c>
      <c r="CD208" s="859">
        <f t="shared" si="197"/>
        <v>0</v>
      </c>
      <c r="CE208" s="859">
        <f t="shared" si="197"/>
        <v>0</v>
      </c>
      <c r="CF208" s="859">
        <f t="shared" si="197"/>
        <v>0</v>
      </c>
      <c r="CG208" s="859">
        <f t="shared" si="197"/>
        <v>0</v>
      </c>
      <c r="CH208" s="859">
        <f t="shared" si="197"/>
        <v>0</v>
      </c>
      <c r="CI208" s="859">
        <f t="shared" si="197"/>
        <v>0</v>
      </c>
      <c r="CJ208" s="859">
        <f t="shared" si="197"/>
        <v>0</v>
      </c>
      <c r="CK208" s="859">
        <f t="shared" si="197"/>
        <v>0</v>
      </c>
      <c r="CL208" s="859">
        <f t="shared" si="197"/>
        <v>0</v>
      </c>
      <c r="CM208" s="859">
        <f t="shared" si="197"/>
        <v>0</v>
      </c>
      <c r="CN208" s="859">
        <f t="shared" si="197"/>
        <v>0</v>
      </c>
      <c r="CO208" s="859">
        <f t="shared" si="197"/>
        <v>0</v>
      </c>
      <c r="CP208" s="859">
        <f t="shared" si="197"/>
        <v>0</v>
      </c>
      <c r="CQ208" s="859">
        <f t="shared" si="197"/>
        <v>0</v>
      </c>
      <c r="CR208" s="859">
        <f t="shared" si="197"/>
        <v>0</v>
      </c>
      <c r="CS208" s="859">
        <f t="shared" si="197"/>
        <v>0</v>
      </c>
      <c r="CT208" s="859">
        <f t="shared" si="197"/>
        <v>0</v>
      </c>
      <c r="CU208" s="859">
        <f t="shared" si="197"/>
        <v>0</v>
      </c>
      <c r="CV208" s="859">
        <f t="shared" si="197"/>
        <v>0</v>
      </c>
      <c r="CW208" s="859">
        <f t="shared" si="197"/>
        <v>0</v>
      </c>
      <c r="CX208" s="859">
        <f t="shared" si="197"/>
        <v>0</v>
      </c>
      <c r="CY208" s="859">
        <f t="shared" si="197"/>
        <v>0</v>
      </c>
      <c r="CZ208" s="859">
        <f t="shared" si="197"/>
        <v>0</v>
      </c>
      <c r="DA208" s="859">
        <f t="shared" si="197"/>
        <v>0</v>
      </c>
      <c r="DB208" s="859">
        <f t="shared" si="197"/>
        <v>0</v>
      </c>
      <c r="DC208" s="859">
        <f t="shared" si="197"/>
        <v>0</v>
      </c>
      <c r="DD208" s="859">
        <f t="shared" si="197"/>
        <v>0</v>
      </c>
      <c r="DE208" s="859">
        <f t="shared" si="197"/>
        <v>0</v>
      </c>
      <c r="DF208" s="859">
        <f t="shared" si="197"/>
        <v>0</v>
      </c>
      <c r="DG208" s="859">
        <f t="shared" si="197"/>
        <v>0</v>
      </c>
      <c r="DH208" s="859">
        <f t="shared" si="197"/>
        <v>0</v>
      </c>
      <c r="DI208" s="859">
        <f t="shared" si="197"/>
        <v>0</v>
      </c>
      <c r="DJ208" s="859">
        <f t="shared" si="197"/>
        <v>0</v>
      </c>
      <c r="DK208" s="859">
        <f t="shared" si="197"/>
        <v>0</v>
      </c>
      <c r="DL208" s="859">
        <f t="shared" si="197"/>
        <v>0</v>
      </c>
      <c r="DM208" s="859">
        <f t="shared" si="197"/>
        <v>0</v>
      </c>
      <c r="DN208" s="859">
        <f t="shared" si="197"/>
        <v>0</v>
      </c>
      <c r="DO208" s="859">
        <f t="shared" si="197"/>
        <v>0</v>
      </c>
      <c r="DP208" s="859">
        <f t="shared" si="197"/>
        <v>0</v>
      </c>
      <c r="DQ208" s="859">
        <f t="shared" si="197"/>
        <v>0</v>
      </c>
      <c r="DR208" s="859">
        <f t="shared" si="197"/>
        <v>0</v>
      </c>
      <c r="DS208" s="859">
        <f t="shared" si="197"/>
        <v>0</v>
      </c>
      <c r="DT208" s="859">
        <f t="shared" si="197"/>
        <v>0</v>
      </c>
      <c r="DU208" s="859">
        <f t="shared" si="197"/>
        <v>0</v>
      </c>
      <c r="DV208" s="859">
        <f t="shared" si="197"/>
        <v>0</v>
      </c>
      <c r="DW208" s="859">
        <f t="shared" si="197"/>
        <v>0</v>
      </c>
      <c r="DX208" s="859">
        <f t="shared" si="197"/>
        <v>0</v>
      </c>
      <c r="DY208" s="859">
        <f t="shared" si="197"/>
        <v>0</v>
      </c>
      <c r="DZ208" s="859">
        <f t="shared" si="197"/>
        <v>0</v>
      </c>
      <c r="EA208" s="859">
        <f t="shared" si="197"/>
        <v>0</v>
      </c>
      <c r="EB208" s="859">
        <f t="shared" si="197"/>
        <v>0</v>
      </c>
      <c r="EC208" s="859">
        <f t="shared" si="197"/>
        <v>0</v>
      </c>
      <c r="ED208" s="859">
        <f t="shared" si="197"/>
        <v>-0.37617407348566623</v>
      </c>
      <c r="EE208" s="859">
        <f t="shared" si="197"/>
        <v>-0.37617407348566623</v>
      </c>
      <c r="EF208" s="859">
        <f t="shared" si="197"/>
        <v>-0.37617407348566623</v>
      </c>
      <c r="EG208" s="859">
        <f t="shared" si="197"/>
        <v>-0.37617407348566623</v>
      </c>
      <c r="EH208" s="859">
        <f t="shared" si="197"/>
        <v>-0.52133378621693893</v>
      </c>
      <c r="EI208" s="859">
        <f t="shared" si="197"/>
        <v>-0.52133378621693893</v>
      </c>
      <c r="EJ208" s="859">
        <f t="shared" si="198"/>
        <v>-0.52133378621693893</v>
      </c>
      <c r="EK208" s="859">
        <f t="shared" si="198"/>
        <v>-0.52133378621693893</v>
      </c>
      <c r="EL208" s="859">
        <f t="shared" si="198"/>
        <v>-0.52133378621693893</v>
      </c>
      <c r="EM208" s="859">
        <f t="shared" si="198"/>
        <v>-0.52133378621693893</v>
      </c>
      <c r="EN208" s="859">
        <f t="shared" si="198"/>
        <v>-0.52133378621693893</v>
      </c>
      <c r="EO208" s="859">
        <f t="shared" si="198"/>
        <v>-0.52133378621693893</v>
      </c>
      <c r="EP208" s="859">
        <f t="shared" si="198"/>
        <v>-4.8918689823819861E-2</v>
      </c>
      <c r="EQ208" s="859">
        <f t="shared" si="198"/>
        <v>-4.8918689823819861E-2</v>
      </c>
      <c r="ER208" s="859">
        <f t="shared" si="198"/>
        <v>-4.8918689823819861E-2</v>
      </c>
      <c r="ES208" s="859">
        <f t="shared" si="198"/>
        <v>-4.8918689823819861E-2</v>
      </c>
      <c r="ET208" s="859">
        <f t="shared" si="198"/>
        <v>-4.8918689823819861E-2</v>
      </c>
      <c r="EU208" s="859">
        <f t="shared" si="198"/>
        <v>-4.8918689823819861E-2</v>
      </c>
      <c r="EV208" s="859">
        <f t="shared" si="198"/>
        <v>-4.8918689823819861E-2</v>
      </c>
      <c r="EW208" s="859">
        <f t="shared" si="198"/>
        <v>-1.3889487335099204E-3</v>
      </c>
      <c r="EX208" s="859">
        <f t="shared" si="198"/>
        <v>-1.3889487335099204E-3</v>
      </c>
      <c r="EY208" s="859">
        <f t="shared" si="198"/>
        <v>-1.3889487335099204E-3</v>
      </c>
      <c r="EZ208" s="859">
        <f t="shared" si="198"/>
        <v>-1.3889487335099204E-3</v>
      </c>
      <c r="FA208" s="859">
        <f t="shared" si="198"/>
        <v>-1.3889487335099204E-3</v>
      </c>
      <c r="FB208" s="859">
        <f t="shared" si="198"/>
        <v>2.3550457475624675E-2</v>
      </c>
      <c r="FC208" s="859">
        <f t="shared" si="198"/>
        <v>2.3550457475624675E-2</v>
      </c>
      <c r="FD208" s="859">
        <f t="shared" si="198"/>
        <v>2.3550457475624675E-2</v>
      </c>
      <c r="FE208" s="859">
        <f t="shared" si="198"/>
        <v>2.3550457475624675E-2</v>
      </c>
      <c r="FF208" s="859">
        <f t="shared" si="198"/>
        <v>2.3599197404697847E-3</v>
      </c>
      <c r="FG208" s="859">
        <f t="shared" si="198"/>
        <v>2.3599197404697847E-3</v>
      </c>
      <c r="FH208" s="859">
        <f t="shared" si="198"/>
        <v>2.3599197404697847E-3</v>
      </c>
      <c r="FI208" s="859">
        <f t="shared" si="198"/>
        <v>2.3599197404697847E-3</v>
      </c>
      <c r="FJ208" s="859">
        <f t="shared" si="198"/>
        <v>2.3599197404697847E-3</v>
      </c>
      <c r="FK208" s="859">
        <f t="shared" si="198"/>
        <v>2.3599197404697847E-3</v>
      </c>
      <c r="FL208" s="859">
        <f t="shared" si="198"/>
        <v>2.3599197404697847E-3</v>
      </c>
      <c r="FM208" s="859">
        <f t="shared" si="198"/>
        <v>2.3599197404697847E-3</v>
      </c>
      <c r="FN208" s="859">
        <f t="shared" si="198"/>
        <v>-0.12736334021008755</v>
      </c>
      <c r="FO208" s="859">
        <f t="shared" si="198"/>
        <v>-0.12736334021008755</v>
      </c>
      <c r="FP208" s="859">
        <f t="shared" si="198"/>
        <v>-0.12736334021008755</v>
      </c>
      <c r="FQ208" s="859">
        <f t="shared" si="198"/>
        <v>-0.12736334021008755</v>
      </c>
      <c r="FR208" s="859">
        <f t="shared" si="198"/>
        <v>-0.12736334021008755</v>
      </c>
      <c r="FS208" s="859">
        <f t="shared" si="198"/>
        <v>-0.12736334021008755</v>
      </c>
      <c r="FT208" s="859">
        <f t="shared" si="198"/>
        <v>-0.12736334021008755</v>
      </c>
      <c r="FU208" s="859">
        <f t="shared" si="198"/>
        <v>0</v>
      </c>
      <c r="FV208" s="859">
        <f t="shared" si="198"/>
        <v>0</v>
      </c>
      <c r="FW208" s="859">
        <f t="shared" si="198"/>
        <v>0</v>
      </c>
      <c r="FX208" s="859">
        <f t="shared" si="198"/>
        <v>0</v>
      </c>
      <c r="FY208" s="859">
        <f t="shared" si="198"/>
        <v>-1.1534196706274535E-2</v>
      </c>
      <c r="FZ208" s="859">
        <f t="shared" si="198"/>
        <v>-1.1534196706274535E-2</v>
      </c>
      <c r="GA208" s="859">
        <f t="shared" si="198"/>
        <v>0</v>
      </c>
      <c r="GB208" s="859">
        <f t="shared" si="198"/>
        <v>0</v>
      </c>
      <c r="GC208" s="859">
        <f t="shared" si="198"/>
        <v>0</v>
      </c>
      <c r="GD208" s="859">
        <f t="shared" si="198"/>
        <v>-7.0108057823913938E-2</v>
      </c>
      <c r="GE208" s="859">
        <f t="shared" si="198"/>
        <v>-7.0108057823913938E-2</v>
      </c>
      <c r="GF208" s="859">
        <f t="shared" si="198"/>
        <v>-7.0108057823913938E-2</v>
      </c>
      <c r="GG208" s="859">
        <f t="shared" si="198"/>
        <v>-7.0108057823913938E-2</v>
      </c>
      <c r="GH208" s="859">
        <f t="shared" si="198"/>
        <v>-0.45960683698484495</v>
      </c>
      <c r="GI208" s="859">
        <f t="shared" si="198"/>
        <v>-0.45960683698484495</v>
      </c>
      <c r="GJ208" s="859">
        <f t="shared" si="198"/>
        <v>-0.45960683698484495</v>
      </c>
      <c r="GK208" s="859">
        <f t="shared" si="198"/>
        <v>-0.45960683698484495</v>
      </c>
      <c r="GL208" s="859">
        <f t="shared" si="198"/>
        <v>-0.45960683698484495</v>
      </c>
      <c r="GM208" s="859">
        <f t="shared" si="198"/>
        <v>-0.45960683698484495</v>
      </c>
      <c r="GN208" s="859">
        <f t="shared" si="198"/>
        <v>-0.45960683698484495</v>
      </c>
      <c r="GO208" s="859">
        <f t="shared" si="198"/>
        <v>-0.45960683698484495</v>
      </c>
      <c r="GP208" s="859">
        <f t="shared" si="198"/>
        <v>-0.10028331413881908</v>
      </c>
      <c r="GQ208" s="859">
        <f t="shared" si="198"/>
        <v>-0.10028331413881908</v>
      </c>
      <c r="GR208" s="859">
        <f t="shared" si="198"/>
        <v>-0.10028331413881908</v>
      </c>
      <c r="GS208" s="859">
        <f t="shared" si="198"/>
        <v>-0.10028331413881908</v>
      </c>
      <c r="GT208" s="859">
        <f t="shared" si="198"/>
        <v>-0.10028331413881908</v>
      </c>
      <c r="GU208" s="859">
        <f t="shared" si="198"/>
        <v>-0.10028331413881908</v>
      </c>
      <c r="GV208" s="859">
        <f t="shared" si="199"/>
        <v>-0.10028331413881908</v>
      </c>
      <c r="GW208" s="859">
        <f t="shared" si="199"/>
        <v>-7.7045454013831005E-2</v>
      </c>
      <c r="GX208" s="859">
        <f t="shared" si="199"/>
        <v>-7.7045454013831005E-2</v>
      </c>
      <c r="GY208" s="859">
        <f t="shared" si="199"/>
        <v>-7.7045454013831005E-2</v>
      </c>
      <c r="GZ208" s="859">
        <f t="shared" si="199"/>
        <v>-7.7045454013831005E-2</v>
      </c>
      <c r="HA208" s="859">
        <f t="shared" si="199"/>
        <v>-7.7045454013831005E-2</v>
      </c>
      <c r="HB208" s="859">
        <f t="shared" si="199"/>
        <v>0</v>
      </c>
      <c r="HC208" s="859">
        <f t="shared" si="199"/>
        <v>0</v>
      </c>
      <c r="HD208" s="859">
        <f t="shared" si="199"/>
        <v>0</v>
      </c>
      <c r="HE208" s="859">
        <f t="shared" si="199"/>
        <v>0</v>
      </c>
      <c r="HF208" s="859">
        <f t="shared" si="199"/>
        <v>-6.6916885629844103E-3</v>
      </c>
      <c r="HG208" s="859">
        <f t="shared" si="199"/>
        <v>-6.6916885629844103E-3</v>
      </c>
      <c r="HH208" s="859">
        <f t="shared" si="199"/>
        <v>-6.6916885629844103E-3</v>
      </c>
      <c r="HI208" s="859">
        <f t="shared" si="199"/>
        <v>-6.6916885629844103E-3</v>
      </c>
      <c r="HJ208" s="859">
        <f t="shared" si="199"/>
        <v>-6.6916885629844103E-3</v>
      </c>
      <c r="HK208" s="859">
        <f t="shared" si="199"/>
        <v>-6.6916885629844103E-3</v>
      </c>
      <c r="HL208" s="859">
        <f t="shared" si="199"/>
        <v>-6.6916885629844103E-3</v>
      </c>
      <c r="HM208" s="859">
        <f t="shared" si="199"/>
        <v>-6.6916885629844103E-3</v>
      </c>
      <c r="HN208" s="859">
        <f t="shared" si="199"/>
        <v>4.2454446736694962E-2</v>
      </c>
      <c r="HO208" s="859">
        <f t="shared" si="199"/>
        <v>4.2454446736694962E-2</v>
      </c>
      <c r="HP208" s="859">
        <f t="shared" si="199"/>
        <v>4.2454446736694962E-2</v>
      </c>
      <c r="HQ208" s="859">
        <f t="shared" si="199"/>
        <v>4.2454446736694962E-2</v>
      </c>
      <c r="HR208" s="859">
        <f t="shared" si="199"/>
        <v>4.2454446736694962E-2</v>
      </c>
      <c r="HS208" s="859">
        <f t="shared" si="199"/>
        <v>4.2454446736694962E-2</v>
      </c>
      <c r="HT208" s="859">
        <f t="shared" si="199"/>
        <v>4.2454446736694962E-2</v>
      </c>
      <c r="HU208" s="859">
        <f t="shared" si="199"/>
        <v>1.9924565324432209E-2</v>
      </c>
      <c r="HV208" s="859">
        <f t="shared" si="199"/>
        <v>1.9924565324432209E-2</v>
      </c>
      <c r="HW208" s="859">
        <f t="shared" si="199"/>
        <v>1.9924565324432209E-2</v>
      </c>
      <c r="HX208" s="859">
        <f t="shared" si="199"/>
        <v>1.9924565324432209E-2</v>
      </c>
      <c r="HY208" s="859">
        <f t="shared" si="199"/>
        <v>2.3068393412553512E-2</v>
      </c>
      <c r="HZ208" s="859">
        <f t="shared" si="199"/>
        <v>2.3068393412553512E-2</v>
      </c>
      <c r="IA208" s="859">
        <f t="shared" si="199"/>
        <v>1.9695238862154518E-2</v>
      </c>
      <c r="IB208" s="859">
        <f t="shared" si="199"/>
        <v>1.9695238862154518E-2</v>
      </c>
      <c r="IC208" s="859">
        <f t="shared" si="199"/>
        <v>1.9695238862154518E-2</v>
      </c>
      <c r="ID208" s="859">
        <f t="shared" si="199"/>
        <v>0.26784749069648672</v>
      </c>
      <c r="IE208" s="859">
        <f t="shared" si="199"/>
        <v>0.26784749069648672</v>
      </c>
      <c r="IF208" s="859">
        <f t="shared" si="199"/>
        <v>0.26784749069648672</v>
      </c>
      <c r="IG208" s="859">
        <f t="shared" si="199"/>
        <v>0.26784749069648672</v>
      </c>
      <c r="IH208" s="859">
        <f t="shared" si="199"/>
        <v>-0.49807667310858683</v>
      </c>
      <c r="II208" s="859">
        <f t="shared" si="199"/>
        <v>-0.49278303155573688</v>
      </c>
      <c r="IJ208" s="859">
        <f t="shared" si="199"/>
        <v>-0.49278303155573688</v>
      </c>
      <c r="IK208" s="859">
        <f t="shared" si="199"/>
        <v>-0.49278303155573688</v>
      </c>
      <c r="IL208" s="859">
        <f t="shared" si="199"/>
        <v>-0.49278303155573688</v>
      </c>
      <c r="IM208" s="859">
        <f t="shared" si="199"/>
        <v>-0.49278303155573688</v>
      </c>
      <c r="IN208" s="859">
        <f t="shared" si="199"/>
        <v>-0.49278303155573688</v>
      </c>
      <c r="IO208" s="859">
        <f t="shared" si="199"/>
        <v>-0.49278303155573688</v>
      </c>
      <c r="IP208" s="859">
        <f t="shared" si="199"/>
        <v>-2.4459344911909042E-2</v>
      </c>
      <c r="IQ208" s="859">
        <f t="shared" si="199"/>
        <v>-2.4459344911909042E-2</v>
      </c>
      <c r="IR208" s="859">
        <f t="shared" si="199"/>
        <v>-2.4459344911909042E-2</v>
      </c>
      <c r="IS208" s="859">
        <f t="shared" si="199"/>
        <v>-2.4459344911909042E-2</v>
      </c>
      <c r="IT208" s="859">
        <f t="shared" si="199"/>
        <v>-2.4459344911909042E-2</v>
      </c>
      <c r="IU208" s="859">
        <f t="shared" si="199"/>
        <v>-2.4459344911909042E-2</v>
      </c>
      <c r="IV208" s="859">
        <f t="shared" si="199"/>
        <v>-2.4459344911909042E-2</v>
      </c>
      <c r="IW208" s="859">
        <f t="shared" si="199"/>
        <v>1.0950576690969882E-2</v>
      </c>
      <c r="IX208" s="859">
        <f t="shared" si="199"/>
        <v>1.0950576690969882E-2</v>
      </c>
      <c r="IY208" s="859">
        <f t="shared" si="199"/>
        <v>1.0950576690969882E-2</v>
      </c>
      <c r="IZ208" s="859">
        <f t="shared" si="199"/>
        <v>1.0950576690969882E-2</v>
      </c>
      <c r="JA208" s="859">
        <f t="shared" si="199"/>
        <v>1.0950576690969882E-2</v>
      </c>
      <c r="JB208" s="859">
        <f t="shared" si="199"/>
        <v>3.1368124696634858E-2</v>
      </c>
      <c r="JC208" s="859">
        <f t="shared" si="199"/>
        <v>3.1368124696634858E-2</v>
      </c>
      <c r="JD208" s="859">
        <f t="shared" si="199"/>
        <v>3.1368124696634858E-2</v>
      </c>
      <c r="JE208" s="859">
        <f t="shared" si="199"/>
        <v>3.1368124696634858E-2</v>
      </c>
      <c r="JF208" s="859">
        <f t="shared" si="199"/>
        <v>-4.7230516336262518E-2</v>
      </c>
      <c r="JG208" s="859">
        <f t="shared" si="199"/>
        <v>-4.7230516336262518E-2</v>
      </c>
      <c r="JH208" s="859">
        <f t="shared" si="200"/>
        <v>-4.7230516336262518E-2</v>
      </c>
      <c r="JI208" s="859">
        <f t="shared" si="200"/>
        <v>-4.7230516336262518E-2</v>
      </c>
      <c r="JJ208" s="859">
        <f t="shared" si="200"/>
        <v>-4.7230516336262518E-2</v>
      </c>
      <c r="JK208" s="859">
        <f t="shared" si="200"/>
        <v>-4.7230516336262518E-2</v>
      </c>
      <c r="JL208" s="859">
        <f t="shared" si="200"/>
        <v>-4.7230516336262518E-2</v>
      </c>
      <c r="JM208" s="859">
        <f t="shared" si="200"/>
        <v>-4.7230516336262518E-2</v>
      </c>
      <c r="JN208" s="859">
        <f t="shared" si="200"/>
        <v>5.9436225431375611E-2</v>
      </c>
      <c r="JO208" s="859">
        <f t="shared" si="200"/>
        <v>5.9436225431375611E-2</v>
      </c>
      <c r="JP208" s="859">
        <f t="shared" si="200"/>
        <v>5.9436225431375611E-2</v>
      </c>
      <c r="JQ208" s="859">
        <f t="shared" si="200"/>
        <v>5.9436225431375611E-2</v>
      </c>
      <c r="JR208" s="859">
        <f t="shared" si="200"/>
        <v>5.9436225431375611E-2</v>
      </c>
      <c r="JS208" s="859">
        <f t="shared" si="200"/>
        <v>5.9436225431375611E-2</v>
      </c>
      <c r="JT208" s="859">
        <f t="shared" si="200"/>
        <v>5.9436225431375611E-2</v>
      </c>
      <c r="JU208" s="859">
        <f t="shared" si="200"/>
        <v>0.10958510928435228</v>
      </c>
      <c r="JV208" s="859">
        <f t="shared" si="200"/>
        <v>0.10958510928435228</v>
      </c>
      <c r="JW208" s="859">
        <f t="shared" si="200"/>
        <v>0.10958510928435228</v>
      </c>
      <c r="JX208" s="859">
        <f t="shared" si="200"/>
        <v>0.10958510928435228</v>
      </c>
      <c r="JY208" s="859">
        <f t="shared" si="200"/>
        <v>0.11534196706275779</v>
      </c>
      <c r="JZ208" s="859">
        <f t="shared" si="200"/>
        <v>0.11534196706275779</v>
      </c>
      <c r="KA208" s="859">
        <f t="shared" si="200"/>
        <v>0.11817143317290402</v>
      </c>
      <c r="KB208" s="859">
        <f t="shared" si="200"/>
        <v>0.11817143317290402</v>
      </c>
      <c r="KC208" s="859">
        <f t="shared" si="200"/>
        <v>0.11817143317290402</v>
      </c>
      <c r="KD208" s="859">
        <f t="shared" si="200"/>
        <v>0.55423290515023371</v>
      </c>
      <c r="KE208" s="859">
        <f t="shared" si="200"/>
        <v>0.55423290515023371</v>
      </c>
      <c r="KF208" s="859">
        <f t="shared" si="200"/>
        <v>0.55423290515023371</v>
      </c>
      <c r="KG208" s="859">
        <f t="shared" si="200"/>
        <v>0.55423290515023371</v>
      </c>
      <c r="KH208" s="859">
        <f t="shared" si="200"/>
        <v>-0.37392410192633108</v>
      </c>
      <c r="KI208" s="859">
        <f t="shared" si="200"/>
        <v>-0.37539927558035657</v>
      </c>
      <c r="KJ208" s="859">
        <f t="shared" si="200"/>
        <v>-0.37539927558035657</v>
      </c>
      <c r="KK208" s="859">
        <f t="shared" si="200"/>
        <v>-0.37539927558035657</v>
      </c>
      <c r="KL208" s="859">
        <f t="shared" si="200"/>
        <v>-0.37539927558035657</v>
      </c>
      <c r="KM208" s="859">
        <f t="shared" si="200"/>
        <v>-0.37539927558035657</v>
      </c>
      <c r="KN208" s="859">
        <f t="shared" si="200"/>
        <v>-0.37539927558035657</v>
      </c>
      <c r="KO208" s="859">
        <f t="shared" si="200"/>
        <v>-0.37539927558035657</v>
      </c>
      <c r="KP208" s="859">
        <f t="shared" si="200"/>
        <v>-8.5607707191678983E-2</v>
      </c>
      <c r="KQ208" s="859">
        <f t="shared" si="200"/>
        <v>-8.5607707191678983E-2</v>
      </c>
      <c r="KR208" s="859">
        <f t="shared" si="200"/>
        <v>-8.5607707191678983E-2</v>
      </c>
      <c r="KS208" s="859">
        <f t="shared" si="200"/>
        <v>-8.5607707191678983E-2</v>
      </c>
      <c r="KT208" s="859">
        <f t="shared" si="200"/>
        <v>-8.5607707191678983E-2</v>
      </c>
      <c r="KU208" s="859">
        <f t="shared" si="200"/>
        <v>-8.5607707191678983E-2</v>
      </c>
      <c r="KV208" s="859">
        <f t="shared" si="200"/>
        <v>-8.5607707191678983E-2</v>
      </c>
      <c r="KW208" s="859">
        <f t="shared" si="200"/>
        <v>-5.9493766261610403E-2</v>
      </c>
      <c r="KX208" s="859">
        <f t="shared" si="200"/>
        <v>-5.9493766261610403E-2</v>
      </c>
      <c r="KY208" s="859">
        <f t="shared" si="200"/>
        <v>-5.9493766261610403E-2</v>
      </c>
      <c r="KZ208" s="859">
        <f t="shared" si="200"/>
        <v>-5.9493766261610403E-2</v>
      </c>
      <c r="LA208" s="859">
        <f t="shared" si="200"/>
        <v>-5.9493766261610403E-2</v>
      </c>
      <c r="LB208" s="859">
        <f t="shared" si="200"/>
        <v>-4.900878005570064E-2</v>
      </c>
      <c r="LC208" s="859">
        <f t="shared" si="200"/>
        <v>-4.900878005570064E-2</v>
      </c>
      <c r="LD208" s="859">
        <f t="shared" si="200"/>
        <v>-4.900878005570064E-2</v>
      </c>
      <c r="LE208" s="859">
        <f t="shared" si="200"/>
        <v>-4.900878005570064E-2</v>
      </c>
      <c r="LF208" s="859">
        <f t="shared" si="200"/>
        <v>-0.14876630607929098</v>
      </c>
      <c r="LG208" s="859">
        <f t="shared" si="200"/>
        <v>-0.14876630607929098</v>
      </c>
      <c r="LH208" s="859">
        <f t="shared" si="200"/>
        <v>-0.14876630607929098</v>
      </c>
      <c r="LI208" s="859">
        <f t="shared" si="200"/>
        <v>-0.14876630607929098</v>
      </c>
      <c r="LJ208" s="859">
        <f t="shared" si="200"/>
        <v>-0.14876630607929098</v>
      </c>
      <c r="LK208" s="859">
        <f t="shared" si="200"/>
        <v>-0.14876630607929098</v>
      </c>
      <c r="LL208" s="859">
        <f t="shared" si="200"/>
        <v>-0.14876630607929098</v>
      </c>
      <c r="LM208" s="859">
        <f t="shared" si="200"/>
        <v>-0.14876630607929098</v>
      </c>
      <c r="LN208" s="859">
        <f t="shared" si="200"/>
        <v>1.6981778694678873E-2</v>
      </c>
      <c r="LO208" s="859">
        <f t="shared" si="200"/>
        <v>1.6981778694678873E-2</v>
      </c>
      <c r="LP208" s="859">
        <f t="shared" si="200"/>
        <v>1.6981778694678873E-2</v>
      </c>
      <c r="LQ208" s="859">
        <f t="shared" si="200"/>
        <v>1.6981778694678873E-2</v>
      </c>
      <c r="LR208" s="859">
        <f t="shared" si="200"/>
        <v>1.6981778694678873E-2</v>
      </c>
      <c r="LS208" s="859">
        <f t="shared" si="200"/>
        <v>1.6981778694678873E-2</v>
      </c>
      <c r="LT208" s="859">
        <f t="shared" si="201"/>
        <v>1.6981778694678873E-2</v>
      </c>
      <c r="LU208" s="859">
        <f t="shared" si="201"/>
        <v>0</v>
      </c>
      <c r="LV208" s="859">
        <f t="shared" si="201"/>
        <v>0</v>
      </c>
      <c r="LW208" s="859">
        <f t="shared" si="201"/>
        <v>0</v>
      </c>
      <c r="LX208" s="859">
        <f t="shared" si="201"/>
        <v>0</v>
      </c>
      <c r="LY208" s="859">
        <f t="shared" si="201"/>
        <v>-1.1534196706274535E-2</v>
      </c>
      <c r="LZ208" s="859">
        <f t="shared" si="201"/>
        <v>-1.1534196706274535E-2</v>
      </c>
      <c r="MA208" s="859">
        <f t="shared" si="201"/>
        <v>0</v>
      </c>
      <c r="MB208" s="859">
        <f t="shared" si="201"/>
        <v>0</v>
      </c>
      <c r="MC208" s="859">
        <f t="shared" si="201"/>
        <v>0</v>
      </c>
      <c r="MD208" s="859">
        <f t="shared" si="201"/>
        <v>-5.6224184906402463E-2</v>
      </c>
      <c r="ME208" s="859">
        <f t="shared" si="201"/>
        <v>-5.6224184906402463E-2</v>
      </c>
      <c r="MF208" s="859">
        <f t="shared" si="201"/>
        <v>-5.6224184906402463E-2</v>
      </c>
      <c r="MG208" s="859">
        <f t="shared" si="201"/>
        <v>-5.6224184906402463E-2</v>
      </c>
      <c r="MH208" s="859">
        <f t="shared" si="201"/>
        <v>-0.35285268318175511</v>
      </c>
      <c r="MI208" s="859">
        <f t="shared" si="201"/>
        <v>-0.35285268318175511</v>
      </c>
      <c r="MJ208" s="859">
        <f t="shared" si="201"/>
        <v>-0.35285268318175511</v>
      </c>
      <c r="MK208" s="859">
        <f t="shared" si="201"/>
        <v>-0.35285268318175511</v>
      </c>
      <c r="ML208" s="859">
        <f t="shared" si="201"/>
        <v>-0.35285268318175511</v>
      </c>
      <c r="MM208" s="859">
        <f t="shared" si="201"/>
        <v>-0.35285268318175511</v>
      </c>
      <c r="MN208" s="859">
        <f t="shared" si="201"/>
        <v>-0.35285268318175511</v>
      </c>
      <c r="MO208" s="859">
        <f t="shared" si="201"/>
        <v>-0.35285268318175511</v>
      </c>
      <c r="MP208" s="859">
        <f t="shared" si="201"/>
        <v>-2.445934491190016E-3</v>
      </c>
      <c r="MQ208" s="859">
        <f t="shared" si="201"/>
        <v>-2.445934491190016E-3</v>
      </c>
      <c r="MR208" s="859">
        <f t="shared" si="201"/>
        <v>-2.445934491190016E-3</v>
      </c>
      <c r="MS208" s="859">
        <f t="shared" si="201"/>
        <v>-2.445934491190016E-3</v>
      </c>
      <c r="MT208" s="859">
        <f t="shared" si="201"/>
        <v>-2.445934491190016E-3</v>
      </c>
      <c r="MU208" s="859">
        <f t="shared" si="201"/>
        <v>-2.445934491190016E-3</v>
      </c>
      <c r="MV208" s="859">
        <f t="shared" si="201"/>
        <v>-2.445934491190016E-3</v>
      </c>
      <c r="MW208" s="859">
        <f t="shared" si="201"/>
        <v>1.2299559669010307E-2</v>
      </c>
      <c r="MX208" s="859">
        <f t="shared" si="201"/>
        <v>1.2299559669010307E-2</v>
      </c>
      <c r="MY208" s="859">
        <f t="shared" si="201"/>
        <v>1.2299559669010307E-2</v>
      </c>
      <c r="MZ208" s="859">
        <f t="shared" si="201"/>
        <v>1.2299559669010307E-2</v>
      </c>
      <c r="NA208" s="859">
        <f t="shared" si="201"/>
        <v>1.2299559669010307E-2</v>
      </c>
      <c r="NB208" s="859">
        <f t="shared" si="201"/>
        <v>6.1052004797314652E-2</v>
      </c>
      <c r="NC208" s="859">
        <f t="shared" si="201"/>
        <v>6.1052004797314652E-2</v>
      </c>
      <c r="ND208" s="859">
        <f t="shared" si="201"/>
        <v>6.1052004797314652E-2</v>
      </c>
      <c r="NE208" s="859">
        <f t="shared" si="201"/>
        <v>6.1052004797314652E-2</v>
      </c>
      <c r="NF208" s="859">
        <f t="shared" si="201"/>
        <v>-6.6916885629859202E-2</v>
      </c>
      <c r="NG208" s="859">
        <f t="shared" si="201"/>
        <v>-6.6916885629859202E-2</v>
      </c>
      <c r="NH208" s="859">
        <f t="shared" si="201"/>
        <v>-6.6916885629859202E-2</v>
      </c>
      <c r="NI208" s="859">
        <f t="shared" si="201"/>
        <v>-6.6916885629859202E-2</v>
      </c>
      <c r="NJ208" s="859">
        <f t="shared" si="201"/>
        <v>-6.6916885629859202E-2</v>
      </c>
      <c r="NK208" s="859">
        <f t="shared" si="201"/>
        <v>-6.6916885629859202E-2</v>
      </c>
      <c r="NL208" s="859">
        <f t="shared" si="201"/>
        <v>-6.6916885629859202E-2</v>
      </c>
      <c r="NM208" s="859">
        <f t="shared" si="201"/>
        <v>-6.6916885629859202E-2</v>
      </c>
      <c r="NN208" s="859">
        <f t="shared" si="201"/>
        <v>1.6981778694678873E-2</v>
      </c>
      <c r="NO208" s="859">
        <f t="shared" si="201"/>
        <v>1.6981778694678873E-2</v>
      </c>
      <c r="NP208" s="859">
        <f t="shared" si="201"/>
        <v>1.6981778694678873E-2</v>
      </c>
      <c r="NQ208" s="859">
        <f t="shared" si="201"/>
        <v>1.6981778694678873E-2</v>
      </c>
      <c r="NR208" s="859">
        <f t="shared" si="201"/>
        <v>1.6981778694678873E-2</v>
      </c>
      <c r="NS208" s="859">
        <f t="shared" si="201"/>
        <v>1.6981778694678873E-2</v>
      </c>
      <c r="NT208" s="859">
        <f t="shared" si="201"/>
        <v>1.6981778694678873E-2</v>
      </c>
      <c r="NU208" s="859">
        <f t="shared" si="201"/>
        <v>0</v>
      </c>
      <c r="NV208" s="859">
        <f t="shared" si="201"/>
        <v>0</v>
      </c>
      <c r="NW208" s="859">
        <f t="shared" si="201"/>
        <v>0</v>
      </c>
      <c r="NX208" s="859">
        <f t="shared" si="201"/>
        <v>0</v>
      </c>
      <c r="NY208" s="859">
        <f t="shared" si="201"/>
        <v>-1.1534196706274535E-2</v>
      </c>
      <c r="NZ208" s="859">
        <f t="shared" si="201"/>
        <v>-1.1534196706274535E-2</v>
      </c>
      <c r="OA208" s="859">
        <f t="shared" si="201"/>
        <v>0</v>
      </c>
      <c r="OB208" s="859">
        <f t="shared" si="201"/>
        <v>0</v>
      </c>
      <c r="OC208" s="859">
        <f t="shared" si="201"/>
        <v>0</v>
      </c>
      <c r="OD208" s="859">
        <f t="shared" si="201"/>
        <v>-5.6224184906402463E-2</v>
      </c>
      <c r="OE208" s="859">
        <f t="shared" si="201"/>
        <v>-5.6224184906402463E-2</v>
      </c>
      <c r="OF208" s="859">
        <f t="shared" si="202"/>
        <v>-5.6224184906402463E-2</v>
      </c>
      <c r="OG208" s="859">
        <f t="shared" si="202"/>
        <v>-5.6224184906402463E-2</v>
      </c>
      <c r="OH208" s="859">
        <f t="shared" si="202"/>
        <v>-0.35285268318175511</v>
      </c>
      <c r="OI208" s="859">
        <f t="shared" si="202"/>
        <v>-0.35285268318175511</v>
      </c>
      <c r="OJ208" s="859">
        <f t="shared" si="202"/>
        <v>-0.35285268318175511</v>
      </c>
      <c r="OK208" s="859">
        <f t="shared" si="202"/>
        <v>-0.35285268318175511</v>
      </c>
      <c r="OL208" s="859">
        <f t="shared" si="202"/>
        <v>-0.35285268318175511</v>
      </c>
      <c r="OM208" s="859">
        <f t="shared" si="202"/>
        <v>-0.35285268318175511</v>
      </c>
      <c r="ON208" s="859">
        <f t="shared" si="202"/>
        <v>-0.35285268318175511</v>
      </c>
      <c r="OO208" s="859">
        <f t="shared" si="202"/>
        <v>-0.35285268318175511</v>
      </c>
      <c r="OP208" s="859">
        <f t="shared" si="202"/>
        <v>-2.445934491190016E-3</v>
      </c>
      <c r="OQ208" s="859">
        <f t="shared" si="202"/>
        <v>-2.445934491190016E-3</v>
      </c>
      <c r="OR208" s="859">
        <f t="shared" si="202"/>
        <v>-2.445934491190016E-3</v>
      </c>
      <c r="OS208" s="859">
        <f t="shared" si="202"/>
        <v>-2.445934491190016E-3</v>
      </c>
      <c r="OT208" s="859">
        <f t="shared" si="202"/>
        <v>-2.445934491190016E-3</v>
      </c>
      <c r="OU208" s="859">
        <f t="shared" si="202"/>
        <v>-2.445934491190016E-3</v>
      </c>
      <c r="OV208" s="859">
        <f t="shared" si="202"/>
        <v>-2.445934491190016E-3</v>
      </c>
      <c r="OW208" s="859">
        <f t="shared" si="202"/>
        <v>1.2299559669010307E-2</v>
      </c>
      <c r="OX208" s="859">
        <f t="shared" si="202"/>
        <v>1.2299559669010307E-2</v>
      </c>
      <c r="OY208" s="859">
        <f t="shared" si="202"/>
        <v>1.2299559669010307E-2</v>
      </c>
      <c r="OZ208" s="859">
        <f t="shared" si="202"/>
        <v>1.2299559669010307E-2</v>
      </c>
      <c r="PA208" s="859">
        <f t="shared" si="202"/>
        <v>1.2299559669010307E-2</v>
      </c>
      <c r="PB208" s="859">
        <f t="shared" si="202"/>
        <v>6.1052004797314652E-2</v>
      </c>
      <c r="PC208" s="859">
        <f t="shared" si="202"/>
        <v>6.1052004797314652E-2</v>
      </c>
      <c r="PD208" s="859">
        <f t="shared" si="202"/>
        <v>6.1052004797314652E-2</v>
      </c>
      <c r="PE208" s="859">
        <f t="shared" si="202"/>
        <v>6.1052004797314652E-2</v>
      </c>
      <c r="PF208" s="859">
        <f t="shared" si="202"/>
        <v>-6.6916885629859202E-2</v>
      </c>
      <c r="PG208" s="859">
        <f t="shared" si="202"/>
        <v>-6.6916885629859202E-2</v>
      </c>
      <c r="PH208" s="859">
        <f t="shared" si="202"/>
        <v>-6.6916885629859202E-2</v>
      </c>
      <c r="PI208" s="859">
        <f t="shared" si="202"/>
        <v>-6.6916885629859202E-2</v>
      </c>
      <c r="PJ208" s="859">
        <f t="shared" si="202"/>
        <v>-6.6916885629859202E-2</v>
      </c>
      <c r="PK208" s="859">
        <f t="shared" si="202"/>
        <v>-6.6916885629859202E-2</v>
      </c>
      <c r="PL208" s="859">
        <f t="shared" si="202"/>
        <v>-6.6916885629859202E-2</v>
      </c>
      <c r="PM208" s="859">
        <f t="shared" si="202"/>
        <v>-6.6916885629859202E-2</v>
      </c>
      <c r="PN208" s="859">
        <f t="shared" si="202"/>
        <v>1.6981778694678873E-2</v>
      </c>
      <c r="PO208" s="859">
        <f t="shared" si="202"/>
        <v>1.6981778694678873E-2</v>
      </c>
      <c r="PP208" s="859">
        <f t="shared" si="202"/>
        <v>1.6981778694678873E-2</v>
      </c>
      <c r="PQ208" s="859">
        <f t="shared" si="202"/>
        <v>1.6981778694678873E-2</v>
      </c>
      <c r="PR208" s="859">
        <f t="shared" si="202"/>
        <v>1.6981778694678873E-2</v>
      </c>
      <c r="PS208" s="859">
        <f t="shared" si="202"/>
        <v>1.6981778694678873E-2</v>
      </c>
      <c r="PT208" s="859">
        <f t="shared" si="202"/>
        <v>1.6981778694678873E-2</v>
      </c>
      <c r="PU208" s="859">
        <f t="shared" si="202"/>
        <v>0</v>
      </c>
      <c r="PV208" s="859">
        <f t="shared" si="202"/>
        <v>0</v>
      </c>
      <c r="PW208" s="859">
        <f t="shared" si="202"/>
        <v>0</v>
      </c>
      <c r="PX208" s="859">
        <f t="shared" si="202"/>
        <v>0</v>
      </c>
      <c r="PY208" s="859">
        <f t="shared" si="202"/>
        <v>-1.1534196706274535E-2</v>
      </c>
      <c r="PZ208" s="859">
        <f t="shared" si="202"/>
        <v>-1.1534196706274535E-2</v>
      </c>
      <c r="QA208" s="859">
        <f t="shared" si="202"/>
        <v>0</v>
      </c>
      <c r="QB208" s="859">
        <f t="shared" si="202"/>
        <v>0</v>
      </c>
      <c r="QC208" s="859">
        <f t="shared" si="202"/>
        <v>0</v>
      </c>
      <c r="QD208" s="859">
        <f t="shared" si="202"/>
        <v>-5.6224184906402463E-2</v>
      </c>
      <c r="QE208" s="859">
        <f t="shared" si="202"/>
        <v>-5.6224184906402463E-2</v>
      </c>
      <c r="QF208" s="859">
        <f t="shared" si="202"/>
        <v>-5.6224184906402463E-2</v>
      </c>
      <c r="QG208" s="859">
        <f t="shared" si="202"/>
        <v>-5.6224184906402463E-2</v>
      </c>
      <c r="QH208" s="859">
        <f t="shared" si="202"/>
        <v>-0.35285268318175511</v>
      </c>
      <c r="QI208" s="859">
        <f t="shared" si="202"/>
        <v>-0.35285268318175511</v>
      </c>
      <c r="QJ208" s="859">
        <f t="shared" si="202"/>
        <v>-0.35285268318175511</v>
      </c>
      <c r="QK208" s="859">
        <f t="shared" si="202"/>
        <v>-0.35285268318175511</v>
      </c>
      <c r="QL208" s="859">
        <f t="shared" si="202"/>
        <v>-0.35285268318175511</v>
      </c>
      <c r="QM208" s="859">
        <f t="shared" si="202"/>
        <v>-0.35285268318175511</v>
      </c>
      <c r="QN208" s="859">
        <f t="shared" si="202"/>
        <v>-0.35285268318175511</v>
      </c>
      <c r="QO208" s="859">
        <f t="shared" si="202"/>
        <v>-0.35285268318175511</v>
      </c>
      <c r="QP208" s="859">
        <f t="shared" si="202"/>
        <v>-2.445934491190016E-3</v>
      </c>
      <c r="QQ208" s="859">
        <f t="shared" si="202"/>
        <v>-2.445934491190016E-3</v>
      </c>
      <c r="QR208" s="859">
        <f t="shared" si="203"/>
        <v>-2.445934491190016E-3</v>
      </c>
      <c r="QS208" s="859">
        <f t="shared" si="203"/>
        <v>-2.445934491190016E-3</v>
      </c>
      <c r="QT208" s="859">
        <f t="shared" si="203"/>
        <v>-2.445934491190016E-3</v>
      </c>
      <c r="QU208" s="859">
        <f t="shared" si="203"/>
        <v>-2.445934491190016E-3</v>
      </c>
      <c r="QV208" s="859">
        <f t="shared" si="203"/>
        <v>-2.445934491190016E-3</v>
      </c>
      <c r="QW208" s="859">
        <f t="shared" si="203"/>
        <v>1.2299559669010307E-2</v>
      </c>
      <c r="QX208" s="859">
        <f t="shared" si="203"/>
        <v>1.2299559669010307E-2</v>
      </c>
      <c r="QY208" s="859">
        <f t="shared" si="203"/>
        <v>1.2299559669010307E-2</v>
      </c>
      <c r="QZ208" s="859">
        <f t="shared" si="203"/>
        <v>1.2299559669010307E-2</v>
      </c>
      <c r="RA208" s="859">
        <f t="shared" si="203"/>
        <v>1.2299559669010307E-2</v>
      </c>
      <c r="RB208" s="859">
        <f t="shared" si="203"/>
        <v>6.1052004797314652E-2</v>
      </c>
      <c r="RC208" s="859">
        <f t="shared" si="203"/>
        <v>6.1052004797314652E-2</v>
      </c>
      <c r="RD208" s="859">
        <f t="shared" si="203"/>
        <v>6.1052004797314652E-2</v>
      </c>
      <c r="RE208" s="859">
        <f t="shared" si="203"/>
        <v>6.1052004797314652E-2</v>
      </c>
      <c r="RF208" s="859">
        <f t="shared" si="203"/>
        <v>-6.6916885629859202E-2</v>
      </c>
      <c r="RG208" s="859">
        <f t="shared" si="203"/>
        <v>-6.6916885629859202E-2</v>
      </c>
      <c r="RH208" s="859">
        <f t="shared" si="203"/>
        <v>-6.6916885629859202E-2</v>
      </c>
      <c r="RI208" s="859">
        <f t="shared" si="203"/>
        <v>-6.6916885629859202E-2</v>
      </c>
      <c r="RJ208" s="859">
        <f t="shared" si="203"/>
        <v>-6.6916885629859202E-2</v>
      </c>
      <c r="RK208" s="859">
        <f t="shared" si="203"/>
        <v>-6.6916885629859202E-2</v>
      </c>
      <c r="RL208" s="859">
        <f t="shared" si="203"/>
        <v>-6.6916885629859202E-2</v>
      </c>
      <c r="RM208" s="859">
        <f t="shared" si="203"/>
        <v>-6.6916885629859202E-2</v>
      </c>
      <c r="RN208" s="859">
        <f t="shared" si="203"/>
        <v>1.6981778694678873E-2</v>
      </c>
      <c r="RO208" s="859">
        <f t="shared" si="203"/>
        <v>1.6981778694678873E-2</v>
      </c>
      <c r="RP208" s="859">
        <f t="shared" si="203"/>
        <v>1.6981778694678873E-2</v>
      </c>
      <c r="RQ208" s="859">
        <f t="shared" si="203"/>
        <v>1.6981778694678873E-2</v>
      </c>
      <c r="RR208" s="859">
        <f t="shared" si="203"/>
        <v>1.6981778694678873E-2</v>
      </c>
      <c r="RS208" s="859">
        <f t="shared" si="203"/>
        <v>1.6981778694678873E-2</v>
      </c>
      <c r="RT208" s="859">
        <f t="shared" si="203"/>
        <v>1.6981778694678873E-2</v>
      </c>
      <c r="RU208" s="859">
        <f t="shared" si="203"/>
        <v>0</v>
      </c>
      <c r="RV208" s="859">
        <f t="shared" si="203"/>
        <v>0</v>
      </c>
      <c r="RW208" s="859">
        <f t="shared" si="203"/>
        <v>0</v>
      </c>
      <c r="RX208" s="859">
        <f t="shared" si="203"/>
        <v>0</v>
      </c>
      <c r="RY208" s="859">
        <f t="shared" si="203"/>
        <v>-1.1534196706274535E-2</v>
      </c>
      <c r="RZ208" s="859">
        <f t="shared" si="203"/>
        <v>-1.1534196706274535E-2</v>
      </c>
      <c r="SA208" s="859">
        <f t="shared" si="203"/>
        <v>0</v>
      </c>
      <c r="SB208" s="859">
        <f t="shared" si="203"/>
        <v>0</v>
      </c>
      <c r="SC208" s="859">
        <f t="shared" si="203"/>
        <v>0</v>
      </c>
      <c r="SD208" s="859">
        <f t="shared" si="203"/>
        <v>-5.6224184906402463E-2</v>
      </c>
      <c r="SE208" s="859">
        <f t="shared" si="203"/>
        <v>-5.6224184906402463E-2</v>
      </c>
      <c r="SF208" s="859">
        <f t="shared" si="203"/>
        <v>-5.6224184906402463E-2</v>
      </c>
      <c r="SG208" s="859">
        <f t="shared" si="203"/>
        <v>-5.6224184906402463E-2</v>
      </c>
      <c r="SH208" s="859">
        <f t="shared" si="203"/>
        <v>-0.35285268318175511</v>
      </c>
      <c r="SI208" s="859">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891</v>
      </c>
      <c r="J209" s="558"/>
      <c r="K209" s="859">
        <f t="shared" si="204"/>
        <v>0</v>
      </c>
      <c r="L209" s="859">
        <f t="shared" si="204"/>
        <v>0</v>
      </c>
      <c r="M209" s="859">
        <f t="shared" si="204"/>
        <v>0</v>
      </c>
      <c r="N209" s="859">
        <f t="shared" si="204"/>
        <v>0</v>
      </c>
      <c r="O209" s="859">
        <f t="shared" si="204"/>
        <v>0</v>
      </c>
      <c r="P209" s="859">
        <f t="shared" si="204"/>
        <v>0</v>
      </c>
      <c r="Q209" s="859">
        <f t="shared" si="204"/>
        <v>0</v>
      </c>
      <c r="R209" s="859">
        <f t="shared" si="204"/>
        <v>0</v>
      </c>
      <c r="S209" s="859">
        <f t="shared" si="204"/>
        <v>0</v>
      </c>
      <c r="T209" s="859">
        <f t="shared" si="204"/>
        <v>0</v>
      </c>
      <c r="U209" s="859">
        <f t="shared" si="204"/>
        <v>0</v>
      </c>
      <c r="V209" s="859">
        <f t="shared" si="204"/>
        <v>0</v>
      </c>
      <c r="W209" s="859">
        <f t="shared" si="204"/>
        <v>0</v>
      </c>
      <c r="X209" s="859">
        <f t="shared" si="204"/>
        <v>0</v>
      </c>
      <c r="Y209" s="859">
        <f t="shared" si="204"/>
        <v>0</v>
      </c>
      <c r="Z209" s="859">
        <f t="shared" si="204"/>
        <v>0</v>
      </c>
      <c r="AA209" s="859">
        <f t="shared" si="196"/>
        <v>0</v>
      </c>
      <c r="AB209" s="859">
        <f t="shared" si="196"/>
        <v>0</v>
      </c>
      <c r="AC209" s="859">
        <f t="shared" si="196"/>
        <v>0</v>
      </c>
      <c r="AD209" s="859">
        <f t="shared" si="196"/>
        <v>0</v>
      </c>
      <c r="AE209" s="859">
        <f t="shared" si="196"/>
        <v>0</v>
      </c>
      <c r="AF209" s="859">
        <f t="shared" si="196"/>
        <v>0</v>
      </c>
      <c r="AG209" s="859">
        <f t="shared" si="196"/>
        <v>0</v>
      </c>
      <c r="AH209" s="859">
        <f t="shared" si="196"/>
        <v>0</v>
      </c>
      <c r="AI209" s="859">
        <f t="shared" si="196"/>
        <v>0</v>
      </c>
      <c r="AJ209" s="859">
        <f t="shared" si="196"/>
        <v>0</v>
      </c>
      <c r="AK209" s="859">
        <f t="shared" si="196"/>
        <v>0</v>
      </c>
      <c r="AL209" s="859">
        <f t="shared" si="196"/>
        <v>0</v>
      </c>
      <c r="AM209" s="859">
        <f t="shared" si="196"/>
        <v>0</v>
      </c>
      <c r="AN209" s="859">
        <f t="shared" si="196"/>
        <v>0</v>
      </c>
      <c r="AO209" s="859">
        <f t="shared" si="196"/>
        <v>0</v>
      </c>
      <c r="AP209" s="859">
        <f t="shared" si="196"/>
        <v>0</v>
      </c>
      <c r="AQ209" s="859">
        <f t="shared" si="196"/>
        <v>0</v>
      </c>
      <c r="AR209" s="859">
        <f t="shared" si="196"/>
        <v>0</v>
      </c>
      <c r="AS209" s="859">
        <f t="shared" si="196"/>
        <v>0</v>
      </c>
      <c r="AT209" s="859">
        <f t="shared" si="196"/>
        <v>0</v>
      </c>
      <c r="AU209" s="859">
        <f t="shared" si="196"/>
        <v>0</v>
      </c>
      <c r="AV209" s="859">
        <f t="shared" si="196"/>
        <v>0</v>
      </c>
      <c r="AW209" s="859">
        <f t="shared" si="196"/>
        <v>0</v>
      </c>
      <c r="AX209" s="859">
        <f t="shared" si="196"/>
        <v>0</v>
      </c>
      <c r="AY209" s="859">
        <f t="shared" si="196"/>
        <v>0</v>
      </c>
      <c r="AZ209" s="859">
        <f t="shared" si="196"/>
        <v>0</v>
      </c>
      <c r="BA209" s="859">
        <f t="shared" si="196"/>
        <v>0</v>
      </c>
      <c r="BB209" s="859">
        <f t="shared" si="196"/>
        <v>0</v>
      </c>
      <c r="BC209" s="859">
        <f t="shared" si="196"/>
        <v>0</v>
      </c>
      <c r="BD209" s="859">
        <f t="shared" si="196"/>
        <v>0</v>
      </c>
      <c r="BE209" s="859">
        <f t="shared" si="196"/>
        <v>0</v>
      </c>
      <c r="BF209" s="859">
        <f t="shared" si="196"/>
        <v>0</v>
      </c>
      <c r="BG209" s="859">
        <f t="shared" si="196"/>
        <v>0</v>
      </c>
      <c r="BH209" s="859">
        <f t="shared" si="196"/>
        <v>0</v>
      </c>
      <c r="BI209" s="859">
        <f t="shared" si="196"/>
        <v>0</v>
      </c>
      <c r="BJ209" s="859">
        <f t="shared" si="196"/>
        <v>0</v>
      </c>
      <c r="BK209" s="859">
        <f t="shared" si="196"/>
        <v>0</v>
      </c>
      <c r="BL209" s="859">
        <f t="shared" si="196"/>
        <v>0</v>
      </c>
      <c r="BM209" s="859">
        <f t="shared" si="196"/>
        <v>0</v>
      </c>
      <c r="BN209" s="859">
        <f t="shared" si="196"/>
        <v>-8.4908893473416569E-3</v>
      </c>
      <c r="BO209" s="859">
        <f t="shared" si="196"/>
        <v>-8.4908893473416569E-3</v>
      </c>
      <c r="BP209" s="859">
        <f t="shared" si="196"/>
        <v>-8.4908893473416569E-3</v>
      </c>
      <c r="BQ209" s="859">
        <f t="shared" si="196"/>
        <v>-8.4908893473416569E-3</v>
      </c>
      <c r="BR209" s="859">
        <f t="shared" si="196"/>
        <v>-8.4908893473416569E-3</v>
      </c>
      <c r="BS209" s="859">
        <f t="shared" si="196"/>
        <v>-8.4908893473416569E-3</v>
      </c>
      <c r="BT209" s="859">
        <f t="shared" si="196"/>
        <v>-8.4908893473416569E-3</v>
      </c>
      <c r="BU209" s="859">
        <f t="shared" si="196"/>
        <v>-2.9886847986642984E-2</v>
      </c>
      <c r="BV209" s="859">
        <f t="shared" si="196"/>
        <v>-2.9886847986642984E-2</v>
      </c>
      <c r="BW209" s="859">
        <f t="shared" si="196"/>
        <v>-2.9886847986642984E-2</v>
      </c>
      <c r="BX209" s="859">
        <f t="shared" si="197"/>
        <v>-2.9886847986642984E-2</v>
      </c>
      <c r="BY209" s="859">
        <f t="shared" si="197"/>
        <v>-3.4602590118830712E-2</v>
      </c>
      <c r="BZ209" s="859">
        <f t="shared" si="197"/>
        <v>-3.4602590118830712E-2</v>
      </c>
      <c r="CA209" s="859">
        <f t="shared" si="197"/>
        <v>-9.8476194310750387E-3</v>
      </c>
      <c r="CB209" s="859">
        <f t="shared" si="197"/>
        <v>-9.8476194310750387E-3</v>
      </c>
      <c r="CC209" s="859">
        <f t="shared" si="197"/>
        <v>-9.8476194310750387E-3</v>
      </c>
      <c r="CD209" s="859">
        <f t="shared" si="197"/>
        <v>0</v>
      </c>
      <c r="CE209" s="859">
        <f t="shared" si="197"/>
        <v>0</v>
      </c>
      <c r="CF209" s="859">
        <f t="shared" si="197"/>
        <v>0</v>
      </c>
      <c r="CG209" s="859">
        <f t="shared" si="197"/>
        <v>0</v>
      </c>
      <c r="CH209" s="859">
        <f t="shared" si="197"/>
        <v>0</v>
      </c>
      <c r="CI209" s="859">
        <f t="shared" si="197"/>
        <v>0</v>
      </c>
      <c r="CJ209" s="859">
        <f t="shared" si="197"/>
        <v>0</v>
      </c>
      <c r="CK209" s="859">
        <f t="shared" si="197"/>
        <v>0</v>
      </c>
      <c r="CL209" s="859">
        <f t="shared" si="197"/>
        <v>0</v>
      </c>
      <c r="CM209" s="859">
        <f t="shared" si="197"/>
        <v>0</v>
      </c>
      <c r="CN209" s="859">
        <f t="shared" si="197"/>
        <v>0</v>
      </c>
      <c r="CO209" s="859">
        <f t="shared" si="197"/>
        <v>0</v>
      </c>
      <c r="CP209" s="859">
        <f t="shared" si="197"/>
        <v>0</v>
      </c>
      <c r="CQ209" s="859">
        <f t="shared" si="197"/>
        <v>0</v>
      </c>
      <c r="CR209" s="859">
        <f t="shared" si="197"/>
        <v>0</v>
      </c>
      <c r="CS209" s="859">
        <f t="shared" si="197"/>
        <v>0</v>
      </c>
      <c r="CT209" s="859">
        <f t="shared" si="197"/>
        <v>0</v>
      </c>
      <c r="CU209" s="859">
        <f t="shared" si="197"/>
        <v>0</v>
      </c>
      <c r="CV209" s="859">
        <f t="shared" si="197"/>
        <v>0</v>
      </c>
      <c r="CW209" s="859">
        <f t="shared" si="197"/>
        <v>0</v>
      </c>
      <c r="CX209" s="859">
        <f t="shared" si="197"/>
        <v>0</v>
      </c>
      <c r="CY209" s="859">
        <f t="shared" si="197"/>
        <v>0</v>
      </c>
      <c r="CZ209" s="859">
        <f t="shared" si="197"/>
        <v>0</v>
      </c>
      <c r="DA209" s="859">
        <f t="shared" si="197"/>
        <v>0</v>
      </c>
      <c r="DB209" s="859">
        <f t="shared" si="197"/>
        <v>0</v>
      </c>
      <c r="DC209" s="859">
        <f t="shared" si="197"/>
        <v>0</v>
      </c>
      <c r="DD209" s="859">
        <f t="shared" si="197"/>
        <v>0</v>
      </c>
      <c r="DE209" s="859">
        <f t="shared" si="197"/>
        <v>0</v>
      </c>
      <c r="DF209" s="859">
        <f t="shared" si="197"/>
        <v>0</v>
      </c>
      <c r="DG209" s="859">
        <f t="shared" si="197"/>
        <v>0</v>
      </c>
      <c r="DH209" s="859">
        <f t="shared" si="197"/>
        <v>0</v>
      </c>
      <c r="DI209" s="859">
        <f t="shared" si="197"/>
        <v>0</v>
      </c>
      <c r="DJ209" s="859">
        <f t="shared" si="197"/>
        <v>0</v>
      </c>
      <c r="DK209" s="859">
        <f t="shared" si="197"/>
        <v>0</v>
      </c>
      <c r="DL209" s="859">
        <f t="shared" si="197"/>
        <v>0</v>
      </c>
      <c r="DM209" s="859">
        <f t="shared" si="197"/>
        <v>0</v>
      </c>
      <c r="DN209" s="859">
        <f t="shared" si="197"/>
        <v>0</v>
      </c>
      <c r="DO209" s="859">
        <f t="shared" si="197"/>
        <v>0</v>
      </c>
      <c r="DP209" s="859">
        <f t="shared" si="197"/>
        <v>0</v>
      </c>
      <c r="DQ209" s="859">
        <f t="shared" si="197"/>
        <v>0</v>
      </c>
      <c r="DR209" s="859">
        <f t="shared" si="197"/>
        <v>0</v>
      </c>
      <c r="DS209" s="859">
        <f t="shared" si="197"/>
        <v>0</v>
      </c>
      <c r="DT209" s="859">
        <f t="shared" si="197"/>
        <v>0</v>
      </c>
      <c r="DU209" s="859">
        <f t="shared" si="197"/>
        <v>0</v>
      </c>
      <c r="DV209" s="859">
        <f t="shared" si="197"/>
        <v>0</v>
      </c>
      <c r="DW209" s="859">
        <f t="shared" si="197"/>
        <v>0</v>
      </c>
      <c r="DX209" s="859">
        <f t="shared" si="197"/>
        <v>0</v>
      </c>
      <c r="DY209" s="859">
        <f t="shared" si="197"/>
        <v>0</v>
      </c>
      <c r="DZ209" s="859">
        <f t="shared" si="197"/>
        <v>0</v>
      </c>
      <c r="EA209" s="859">
        <f t="shared" si="197"/>
        <v>0</v>
      </c>
      <c r="EB209" s="859">
        <f t="shared" si="197"/>
        <v>0</v>
      </c>
      <c r="EC209" s="859">
        <f t="shared" si="197"/>
        <v>0</v>
      </c>
      <c r="ED209" s="859">
        <f t="shared" si="197"/>
        <v>0.12345739642239284</v>
      </c>
      <c r="EE209" s="859">
        <f t="shared" si="197"/>
        <v>0.12345739642239284</v>
      </c>
      <c r="EF209" s="859">
        <f t="shared" si="197"/>
        <v>0.12345739642239284</v>
      </c>
      <c r="EG209" s="859">
        <f t="shared" si="197"/>
        <v>0.12345739642239284</v>
      </c>
      <c r="EH209" s="859">
        <f t="shared" si="197"/>
        <v>0.14041013019597237</v>
      </c>
      <c r="EI209" s="859">
        <f t="shared" si="197"/>
        <v>0.14041013019597237</v>
      </c>
      <c r="EJ209" s="859">
        <f t="shared" si="198"/>
        <v>0.14041013019597237</v>
      </c>
      <c r="EK209" s="859">
        <f t="shared" si="198"/>
        <v>0.14041013019597237</v>
      </c>
      <c r="EL209" s="859">
        <f t="shared" si="198"/>
        <v>0.14041013019597237</v>
      </c>
      <c r="EM209" s="859">
        <f t="shared" si="198"/>
        <v>0.14041013019597237</v>
      </c>
      <c r="EN209" s="859">
        <f t="shared" si="198"/>
        <v>0.14041013019597237</v>
      </c>
      <c r="EO209" s="859">
        <f t="shared" si="198"/>
        <v>0.14041013019597237</v>
      </c>
      <c r="EP209" s="859">
        <f t="shared" si="198"/>
        <v>-2.6905279403099058E-2</v>
      </c>
      <c r="EQ209" s="859">
        <f t="shared" si="198"/>
        <v>-2.6905279403099058E-2</v>
      </c>
      <c r="ER209" s="859">
        <f t="shared" si="198"/>
        <v>-2.6905279403099058E-2</v>
      </c>
      <c r="ES209" s="859">
        <f t="shared" si="198"/>
        <v>-2.6905279403099058E-2</v>
      </c>
      <c r="ET209" s="859">
        <f t="shared" si="198"/>
        <v>-2.6905279403099058E-2</v>
      </c>
      <c r="EU209" s="859">
        <f t="shared" si="198"/>
        <v>-2.6905279403099058E-2</v>
      </c>
      <c r="EV209" s="859">
        <f t="shared" si="198"/>
        <v>-2.6905279403099058E-2</v>
      </c>
      <c r="EW209" s="859">
        <f t="shared" si="198"/>
        <v>1.4984508116260287E-2</v>
      </c>
      <c r="EX209" s="859">
        <f t="shared" si="198"/>
        <v>1.4984508116260287E-2</v>
      </c>
      <c r="EY209" s="859">
        <f t="shared" si="198"/>
        <v>1.4984508116260287E-2</v>
      </c>
      <c r="EZ209" s="859">
        <f t="shared" si="198"/>
        <v>1.4984508116260287E-2</v>
      </c>
      <c r="FA209" s="859">
        <f t="shared" si="198"/>
        <v>1.4984508116260287E-2</v>
      </c>
      <c r="FB209" s="859">
        <f t="shared" si="198"/>
        <v>-2.6160774145127519E-3</v>
      </c>
      <c r="FC209" s="859">
        <f t="shared" si="198"/>
        <v>-2.6160774145127519E-3</v>
      </c>
      <c r="FD209" s="859">
        <f t="shared" si="198"/>
        <v>-2.6160774145127519E-3</v>
      </c>
      <c r="FE209" s="859">
        <f t="shared" si="198"/>
        <v>-2.6160774145127519E-3</v>
      </c>
      <c r="FF209" s="859">
        <f t="shared" si="198"/>
        <v>0</v>
      </c>
      <c r="FG209" s="859">
        <f t="shared" si="198"/>
        <v>0</v>
      </c>
      <c r="FH209" s="859">
        <f t="shared" si="198"/>
        <v>0</v>
      </c>
      <c r="FI209" s="859">
        <f t="shared" si="198"/>
        <v>0</v>
      </c>
      <c r="FJ209" s="859">
        <f t="shared" si="198"/>
        <v>0</v>
      </c>
      <c r="FK209" s="859">
        <f t="shared" si="198"/>
        <v>0</v>
      </c>
      <c r="FL209" s="859">
        <f t="shared" si="198"/>
        <v>0</v>
      </c>
      <c r="FM209" s="859">
        <f t="shared" si="198"/>
        <v>0</v>
      </c>
      <c r="FN209" s="859">
        <f t="shared" si="198"/>
        <v>-0.12736334021008755</v>
      </c>
      <c r="FO209" s="859">
        <f t="shared" si="198"/>
        <v>-0.12736334021008755</v>
      </c>
      <c r="FP209" s="859">
        <f t="shared" si="198"/>
        <v>-0.12736334021008755</v>
      </c>
      <c r="FQ209" s="859">
        <f t="shared" si="198"/>
        <v>-0.12736334021008755</v>
      </c>
      <c r="FR209" s="859">
        <f t="shared" si="198"/>
        <v>-0.12736334021008755</v>
      </c>
      <c r="FS209" s="859">
        <f t="shared" si="198"/>
        <v>-0.12736334021008755</v>
      </c>
      <c r="FT209" s="859">
        <f t="shared" si="198"/>
        <v>-0.12736334021008755</v>
      </c>
      <c r="FU209" s="859">
        <f t="shared" si="198"/>
        <v>0</v>
      </c>
      <c r="FV209" s="859">
        <f t="shared" si="198"/>
        <v>0</v>
      </c>
      <c r="FW209" s="859">
        <f t="shared" si="198"/>
        <v>0</v>
      </c>
      <c r="FX209" s="859">
        <f t="shared" si="198"/>
        <v>0</v>
      </c>
      <c r="FY209" s="859">
        <f t="shared" si="198"/>
        <v>-1.1534196706274535E-2</v>
      </c>
      <c r="FZ209" s="859">
        <f t="shared" si="198"/>
        <v>-1.1534196706274535E-2</v>
      </c>
      <c r="GA209" s="859">
        <f t="shared" si="198"/>
        <v>0</v>
      </c>
      <c r="GB209" s="859">
        <f t="shared" si="198"/>
        <v>0</v>
      </c>
      <c r="GC209" s="859">
        <f t="shared" si="198"/>
        <v>0</v>
      </c>
      <c r="GD209" s="859">
        <f t="shared" si="198"/>
        <v>0.8114834083055209</v>
      </c>
      <c r="GE209" s="859">
        <f t="shared" si="198"/>
        <v>0.8114834083055209</v>
      </c>
      <c r="GF209" s="859">
        <f t="shared" si="198"/>
        <v>0.8114834083055209</v>
      </c>
      <c r="GG209" s="859">
        <f t="shared" si="198"/>
        <v>0.8114834083055209</v>
      </c>
      <c r="GH209" s="859">
        <f t="shared" si="198"/>
        <v>0.92375085655244327</v>
      </c>
      <c r="GI209" s="859">
        <f t="shared" si="198"/>
        <v>0.92375085655244327</v>
      </c>
      <c r="GJ209" s="859">
        <f t="shared" si="198"/>
        <v>0.92375085655244327</v>
      </c>
      <c r="GK209" s="859">
        <f t="shared" si="198"/>
        <v>0.92375085655244327</v>
      </c>
      <c r="GL209" s="859">
        <f t="shared" si="198"/>
        <v>0.92375085655244327</v>
      </c>
      <c r="GM209" s="859">
        <f t="shared" si="198"/>
        <v>0.92375085655244327</v>
      </c>
      <c r="GN209" s="859">
        <f t="shared" si="198"/>
        <v>0.92375085655244327</v>
      </c>
      <c r="GO209" s="859">
        <f t="shared" si="198"/>
        <v>0.92375085655244327</v>
      </c>
      <c r="GP209" s="859">
        <f t="shared" si="198"/>
        <v>0.11740485557715985</v>
      </c>
      <c r="GQ209" s="859">
        <f t="shared" si="198"/>
        <v>0.11740485557715985</v>
      </c>
      <c r="GR209" s="859">
        <f t="shared" si="198"/>
        <v>0.11740485557715985</v>
      </c>
      <c r="GS209" s="859">
        <f t="shared" si="198"/>
        <v>0.11740485557715985</v>
      </c>
      <c r="GT209" s="859">
        <f t="shared" si="198"/>
        <v>0.11740485557715985</v>
      </c>
      <c r="GU209" s="859">
        <f t="shared" si="198"/>
        <v>0.11740485557715985</v>
      </c>
      <c r="GV209" s="859">
        <f t="shared" si="199"/>
        <v>0.11740485557715985</v>
      </c>
      <c r="GW209" s="859">
        <f t="shared" si="199"/>
        <v>0.13888701194843911</v>
      </c>
      <c r="GX209" s="859">
        <f t="shared" si="199"/>
        <v>0.13888701194843911</v>
      </c>
      <c r="GY209" s="859">
        <f t="shared" si="199"/>
        <v>0.13888701194843911</v>
      </c>
      <c r="GZ209" s="859">
        <f t="shared" si="199"/>
        <v>0.13888701194843911</v>
      </c>
      <c r="HA209" s="859">
        <f t="shared" si="199"/>
        <v>0.13888701194843911</v>
      </c>
      <c r="HB209" s="859">
        <f t="shared" si="199"/>
        <v>1.1100364508600968E-2</v>
      </c>
      <c r="HC209" s="859">
        <f t="shared" si="199"/>
        <v>1.1100364508600968E-2</v>
      </c>
      <c r="HD209" s="859">
        <f t="shared" si="199"/>
        <v>1.1100364508600968E-2</v>
      </c>
      <c r="HE209" s="859">
        <f t="shared" si="199"/>
        <v>1.1100364508600968E-2</v>
      </c>
      <c r="HF209" s="859">
        <f t="shared" si="199"/>
        <v>0</v>
      </c>
      <c r="HG209" s="859">
        <f t="shared" si="199"/>
        <v>6.6916885629861866E-3</v>
      </c>
      <c r="HH209" s="859">
        <f t="shared" si="199"/>
        <v>6.6916885629861866E-3</v>
      </c>
      <c r="HI209" s="859">
        <f t="shared" si="199"/>
        <v>6.6916885629861866E-3</v>
      </c>
      <c r="HJ209" s="859">
        <f t="shared" si="199"/>
        <v>6.6916885629861866E-3</v>
      </c>
      <c r="HK209" s="859">
        <f t="shared" si="199"/>
        <v>6.6916885629861866E-3</v>
      </c>
      <c r="HL209" s="859">
        <f t="shared" si="199"/>
        <v>6.6916885629861866E-3</v>
      </c>
      <c r="HM209" s="859">
        <f t="shared" si="199"/>
        <v>6.6916885629861866E-3</v>
      </c>
      <c r="HN209" s="859">
        <f t="shared" si="199"/>
        <v>6.7927114778714603E-2</v>
      </c>
      <c r="HO209" s="859">
        <f t="shared" si="199"/>
        <v>6.7927114778714603E-2</v>
      </c>
      <c r="HP209" s="859">
        <f t="shared" si="199"/>
        <v>6.7927114778714603E-2</v>
      </c>
      <c r="HQ209" s="859">
        <f t="shared" si="199"/>
        <v>6.7927114778714603E-2</v>
      </c>
      <c r="HR209" s="859">
        <f t="shared" si="199"/>
        <v>6.7927114778714603E-2</v>
      </c>
      <c r="HS209" s="859">
        <f t="shared" si="199"/>
        <v>6.7927114778714603E-2</v>
      </c>
      <c r="HT209" s="859">
        <f t="shared" si="199"/>
        <v>6.7927114778714603E-2</v>
      </c>
      <c r="HU209" s="859">
        <f t="shared" si="199"/>
        <v>1.9924565324432209E-2</v>
      </c>
      <c r="HV209" s="859">
        <f t="shared" si="199"/>
        <v>1.9924565324432209E-2</v>
      </c>
      <c r="HW209" s="859">
        <f t="shared" si="199"/>
        <v>1.9924565324432209E-2</v>
      </c>
      <c r="HX209" s="859">
        <f t="shared" si="199"/>
        <v>1.9924565324432209E-2</v>
      </c>
      <c r="HY209" s="859">
        <f t="shared" si="199"/>
        <v>2.3068393412553512E-2</v>
      </c>
      <c r="HZ209" s="859">
        <f t="shared" si="199"/>
        <v>2.3068393412553512E-2</v>
      </c>
      <c r="IA209" s="859">
        <f t="shared" si="199"/>
        <v>1.9695238862154518E-2</v>
      </c>
      <c r="IB209" s="859">
        <f t="shared" si="199"/>
        <v>1.9695238862154518E-2</v>
      </c>
      <c r="IC209" s="859">
        <f t="shared" si="199"/>
        <v>1.9695238862154518E-2</v>
      </c>
      <c r="ID209" s="859">
        <f t="shared" si="199"/>
        <v>0.93062149309685527</v>
      </c>
      <c r="IE209" s="859">
        <f t="shared" si="199"/>
        <v>0.93062149309685527</v>
      </c>
      <c r="IF209" s="859">
        <f t="shared" si="199"/>
        <v>0.93062149309685527</v>
      </c>
      <c r="IG209" s="859">
        <f t="shared" si="199"/>
        <v>0.93062149309685527</v>
      </c>
      <c r="IH209" s="859">
        <f t="shared" si="199"/>
        <v>0.98287091137179949</v>
      </c>
      <c r="II209" s="859">
        <f t="shared" si="199"/>
        <v>0.98656591479800859</v>
      </c>
      <c r="IJ209" s="859">
        <f t="shared" si="199"/>
        <v>0.98656591479800859</v>
      </c>
      <c r="IK209" s="859">
        <f t="shared" si="199"/>
        <v>0.98656591479800859</v>
      </c>
      <c r="IL209" s="859">
        <f t="shared" si="199"/>
        <v>0.98656591479800859</v>
      </c>
      <c r="IM209" s="859">
        <f t="shared" si="199"/>
        <v>0.98656591479800859</v>
      </c>
      <c r="IN209" s="859">
        <f t="shared" si="199"/>
        <v>0.98656591479800859</v>
      </c>
      <c r="IO209" s="859">
        <f t="shared" si="199"/>
        <v>0.98656591479800859</v>
      </c>
      <c r="IP209" s="859">
        <f t="shared" si="199"/>
        <v>2.2013410420710144E-2</v>
      </c>
      <c r="IQ209" s="859">
        <f t="shared" si="199"/>
        <v>2.2013410420710144E-2</v>
      </c>
      <c r="IR209" s="859">
        <f t="shared" si="199"/>
        <v>2.2013410420710144E-2</v>
      </c>
      <c r="IS209" s="859">
        <f t="shared" si="199"/>
        <v>2.2013410420710144E-2</v>
      </c>
      <c r="IT209" s="859">
        <f t="shared" si="199"/>
        <v>2.2013410420710144E-2</v>
      </c>
      <c r="IU209" s="859">
        <f t="shared" si="199"/>
        <v>2.2013410420710144E-2</v>
      </c>
      <c r="IV209" s="859">
        <f t="shared" si="199"/>
        <v>2.2013410420710144E-2</v>
      </c>
      <c r="IW209" s="859">
        <f t="shared" si="199"/>
        <v>-1.3889487335099204E-3</v>
      </c>
      <c r="IX209" s="859">
        <f t="shared" si="199"/>
        <v>-1.3889487335099204E-3</v>
      </c>
      <c r="IY209" s="859">
        <f t="shared" si="199"/>
        <v>-1.3889487335099204E-3</v>
      </c>
      <c r="IZ209" s="859">
        <f t="shared" si="199"/>
        <v>-1.3889487335099204E-3</v>
      </c>
      <c r="JA209" s="859">
        <f t="shared" si="199"/>
        <v>-1.3889487335099204E-3</v>
      </c>
      <c r="JB209" s="859">
        <f t="shared" si="199"/>
        <v>2.8753433272902029E-2</v>
      </c>
      <c r="JC209" s="859">
        <f t="shared" si="199"/>
        <v>2.8753433272902029E-2</v>
      </c>
      <c r="JD209" s="859">
        <f t="shared" si="199"/>
        <v>2.8753433272902029E-2</v>
      </c>
      <c r="JE209" s="859">
        <f t="shared" si="199"/>
        <v>2.8753433272902029E-2</v>
      </c>
      <c r="JF209" s="859">
        <f t="shared" si="199"/>
        <v>-7.3183904137898104E-2</v>
      </c>
      <c r="JG209" s="859">
        <f t="shared" si="199"/>
        <v>-7.3183904137898104E-2</v>
      </c>
      <c r="JH209" s="859">
        <f t="shared" si="200"/>
        <v>-7.3183904137898104E-2</v>
      </c>
      <c r="JI209" s="859">
        <f t="shared" si="200"/>
        <v>-7.3183904137898104E-2</v>
      </c>
      <c r="JJ209" s="859">
        <f t="shared" si="200"/>
        <v>-7.3183904137898104E-2</v>
      </c>
      <c r="JK209" s="859">
        <f t="shared" si="200"/>
        <v>-7.3183904137898104E-2</v>
      </c>
      <c r="JL209" s="859">
        <f t="shared" si="200"/>
        <v>-7.3183904137898104E-2</v>
      </c>
      <c r="JM209" s="859">
        <f t="shared" si="200"/>
        <v>-7.3183904137898104E-2</v>
      </c>
      <c r="JN209" s="859">
        <f t="shared" si="200"/>
        <v>5.9436225431375611E-2</v>
      </c>
      <c r="JO209" s="859">
        <f t="shared" si="200"/>
        <v>5.9436225431375611E-2</v>
      </c>
      <c r="JP209" s="859">
        <f t="shared" si="200"/>
        <v>5.9436225431375611E-2</v>
      </c>
      <c r="JQ209" s="859">
        <f t="shared" si="200"/>
        <v>5.9436225431375611E-2</v>
      </c>
      <c r="JR209" s="859">
        <f t="shared" si="200"/>
        <v>5.9436225431375611E-2</v>
      </c>
      <c r="JS209" s="859">
        <f t="shared" si="200"/>
        <v>5.9436225431375611E-2</v>
      </c>
      <c r="JT209" s="859">
        <f t="shared" si="200"/>
        <v>5.9436225431375611E-2</v>
      </c>
      <c r="JU209" s="859">
        <f t="shared" si="200"/>
        <v>0.10958510928435228</v>
      </c>
      <c r="JV209" s="859">
        <f t="shared" si="200"/>
        <v>0.10958510928435228</v>
      </c>
      <c r="JW209" s="859">
        <f t="shared" si="200"/>
        <v>0.10958510928435228</v>
      </c>
      <c r="JX209" s="859">
        <f t="shared" si="200"/>
        <v>0.10958510928435228</v>
      </c>
      <c r="JY209" s="859">
        <f t="shared" si="200"/>
        <v>0.10380777035648325</v>
      </c>
      <c r="JZ209" s="859">
        <f t="shared" si="200"/>
        <v>0.10380777035648325</v>
      </c>
      <c r="KA209" s="859">
        <f t="shared" si="200"/>
        <v>0.11817143317290402</v>
      </c>
      <c r="KB209" s="859">
        <f t="shared" si="200"/>
        <v>0.11817143317290402</v>
      </c>
      <c r="KC209" s="859">
        <f t="shared" si="200"/>
        <v>0.11817143317290402</v>
      </c>
      <c r="KD209" s="859">
        <f t="shared" si="200"/>
        <v>1.0758501247009677</v>
      </c>
      <c r="KE209" s="859">
        <f t="shared" si="200"/>
        <v>1.0758501247009677</v>
      </c>
      <c r="KF209" s="859">
        <f t="shared" si="200"/>
        <v>1.0758501247009677</v>
      </c>
      <c r="KG209" s="859">
        <f t="shared" si="200"/>
        <v>1.0758501247009677</v>
      </c>
      <c r="KH209" s="859">
        <f t="shared" si="200"/>
        <v>0.39167036317823722</v>
      </c>
      <c r="KI209" s="859">
        <f t="shared" si="200"/>
        <v>0.39167036317823722</v>
      </c>
      <c r="KJ209" s="859">
        <f t="shared" si="200"/>
        <v>0.39167036317823722</v>
      </c>
      <c r="KK209" s="859">
        <f t="shared" si="200"/>
        <v>0.39167036317823722</v>
      </c>
      <c r="KL209" s="859">
        <f t="shared" si="200"/>
        <v>0.39167036317823722</v>
      </c>
      <c r="KM209" s="859">
        <f t="shared" si="200"/>
        <v>0.39167036317823722</v>
      </c>
      <c r="KN209" s="859">
        <f t="shared" si="200"/>
        <v>0.39167036317823722</v>
      </c>
      <c r="KO209" s="859">
        <f t="shared" si="200"/>
        <v>0.39167036317823722</v>
      </c>
      <c r="KP209" s="859">
        <f t="shared" si="200"/>
        <v>-7.8269903718108935E-2</v>
      </c>
      <c r="KQ209" s="859">
        <f t="shared" si="200"/>
        <v>-7.8269903718108935E-2</v>
      </c>
      <c r="KR209" s="859">
        <f t="shared" si="200"/>
        <v>-7.8269903718108935E-2</v>
      </c>
      <c r="KS209" s="859">
        <f t="shared" si="200"/>
        <v>-7.8269903718108935E-2</v>
      </c>
      <c r="KT209" s="859">
        <f t="shared" si="200"/>
        <v>-7.8269903718108935E-2</v>
      </c>
      <c r="KU209" s="859">
        <f t="shared" si="200"/>
        <v>-7.8269903718108935E-2</v>
      </c>
      <c r="KV209" s="859">
        <f t="shared" si="200"/>
        <v>-7.8269903718108935E-2</v>
      </c>
      <c r="KW209" s="859">
        <f t="shared" si="200"/>
        <v>-2.8758188676089702E-2</v>
      </c>
      <c r="KX209" s="859">
        <f t="shared" si="200"/>
        <v>-2.8758188676089702E-2</v>
      </c>
      <c r="KY209" s="859">
        <f t="shared" si="200"/>
        <v>-2.8758188676089702E-2</v>
      </c>
      <c r="KZ209" s="859">
        <f t="shared" si="200"/>
        <v>-2.8758188676089702E-2</v>
      </c>
      <c r="LA209" s="859">
        <f t="shared" si="200"/>
        <v>-2.8758188676089702E-2</v>
      </c>
      <c r="LB209" s="859">
        <f t="shared" si="200"/>
        <v>-1.1100364508602745E-2</v>
      </c>
      <c r="LC209" s="859">
        <f t="shared" si="200"/>
        <v>-1.1100364508602745E-2</v>
      </c>
      <c r="LD209" s="859">
        <f t="shared" si="200"/>
        <v>-1.1100364508602745E-2</v>
      </c>
      <c r="LE209" s="859">
        <f t="shared" si="200"/>
        <v>-1.1100364508602745E-2</v>
      </c>
      <c r="LF209" s="859">
        <f t="shared" si="200"/>
        <v>-1.3383377125969709E-2</v>
      </c>
      <c r="LG209" s="859">
        <f t="shared" si="200"/>
        <v>-1.3383377125969709E-2</v>
      </c>
      <c r="LH209" s="859">
        <f t="shared" si="200"/>
        <v>-1.3383377125969709E-2</v>
      </c>
      <c r="LI209" s="859">
        <f t="shared" si="200"/>
        <v>-1.3383377125969709E-2</v>
      </c>
      <c r="LJ209" s="859">
        <f t="shared" si="200"/>
        <v>-1.3383377125969709E-2</v>
      </c>
      <c r="LK209" s="859">
        <f t="shared" si="200"/>
        <v>-1.3383377125969709E-2</v>
      </c>
      <c r="LL209" s="859">
        <f t="shared" si="200"/>
        <v>-1.3383377125969709E-2</v>
      </c>
      <c r="LM209" s="859">
        <f t="shared" si="200"/>
        <v>-1.3383377125969709E-2</v>
      </c>
      <c r="LN209" s="859">
        <f t="shared" si="200"/>
        <v>1.6981778694678873E-2</v>
      </c>
      <c r="LO209" s="859">
        <f t="shared" si="200"/>
        <v>1.6981778694678873E-2</v>
      </c>
      <c r="LP209" s="859">
        <f t="shared" si="200"/>
        <v>1.6981778694678873E-2</v>
      </c>
      <c r="LQ209" s="859">
        <f t="shared" si="200"/>
        <v>1.6981778694678873E-2</v>
      </c>
      <c r="LR209" s="859">
        <f t="shared" si="200"/>
        <v>1.6981778694678873E-2</v>
      </c>
      <c r="LS209" s="859">
        <f t="shared" si="200"/>
        <v>1.6981778694678873E-2</v>
      </c>
      <c r="LT209" s="859">
        <f t="shared" si="201"/>
        <v>1.6981778694678873E-2</v>
      </c>
      <c r="LU209" s="859">
        <f t="shared" si="201"/>
        <v>0</v>
      </c>
      <c r="LV209" s="859">
        <f t="shared" si="201"/>
        <v>0</v>
      </c>
      <c r="LW209" s="859">
        <f t="shared" si="201"/>
        <v>0</v>
      </c>
      <c r="LX209" s="859">
        <f t="shared" si="201"/>
        <v>0</v>
      </c>
      <c r="LY209" s="859">
        <f t="shared" si="201"/>
        <v>-1.1534196706274535E-2</v>
      </c>
      <c r="LZ209" s="859">
        <f t="shared" si="201"/>
        <v>-1.1534196706274535E-2</v>
      </c>
      <c r="MA209" s="859">
        <f t="shared" si="201"/>
        <v>-9.8476194310741505E-3</v>
      </c>
      <c r="MB209" s="859">
        <f t="shared" si="201"/>
        <v>-9.8476194310741505E-3</v>
      </c>
      <c r="MC209" s="859">
        <f t="shared" si="201"/>
        <v>-9.8476194310741505E-3</v>
      </c>
      <c r="MD209" s="859">
        <f t="shared" si="201"/>
        <v>1.3600036486334934</v>
      </c>
      <c r="ME209" s="859">
        <f t="shared" si="201"/>
        <v>1.3600036486334934</v>
      </c>
      <c r="MF209" s="859">
        <f t="shared" si="201"/>
        <v>1.3600036486334934</v>
      </c>
      <c r="MG209" s="859">
        <f t="shared" si="201"/>
        <v>1.3600036486334934</v>
      </c>
      <c r="MH209" s="859">
        <f t="shared" si="201"/>
        <v>0.84985078802824887</v>
      </c>
      <c r="MI209" s="859">
        <f t="shared" si="201"/>
        <v>0.84985078802824887</v>
      </c>
      <c r="MJ209" s="859">
        <f t="shared" si="201"/>
        <v>0.84985078802824887</v>
      </c>
      <c r="MK209" s="859">
        <f t="shared" si="201"/>
        <v>0.84985078802824887</v>
      </c>
      <c r="ML209" s="859">
        <f t="shared" si="201"/>
        <v>0.84985078802824887</v>
      </c>
      <c r="MM209" s="859">
        <f t="shared" si="201"/>
        <v>0.84985078802824887</v>
      </c>
      <c r="MN209" s="859">
        <f t="shared" si="201"/>
        <v>0.84985078802824887</v>
      </c>
      <c r="MO209" s="859">
        <f t="shared" si="201"/>
        <v>0.84985078802824887</v>
      </c>
      <c r="MP209" s="859">
        <f t="shared" si="201"/>
        <v>0.12718859354191991</v>
      </c>
      <c r="MQ209" s="859">
        <f t="shared" si="201"/>
        <v>0.12718859354191991</v>
      </c>
      <c r="MR209" s="859">
        <f t="shared" si="201"/>
        <v>0.12718859354191991</v>
      </c>
      <c r="MS209" s="859">
        <f t="shared" si="201"/>
        <v>0.12718859354191991</v>
      </c>
      <c r="MT209" s="859">
        <f t="shared" si="201"/>
        <v>0.12718859354191991</v>
      </c>
      <c r="MU209" s="859">
        <f t="shared" si="201"/>
        <v>0.12718859354191991</v>
      </c>
      <c r="MV209" s="859">
        <f t="shared" si="201"/>
        <v>0.12718859354191991</v>
      </c>
      <c r="MW209" s="859">
        <f t="shared" si="201"/>
        <v>9.5972294254398349E-3</v>
      </c>
      <c r="MX209" s="859">
        <f t="shared" si="201"/>
        <v>9.5972294254398349E-3</v>
      </c>
      <c r="MY209" s="859">
        <f t="shared" si="201"/>
        <v>9.5972294254398349E-3</v>
      </c>
      <c r="MZ209" s="859">
        <f t="shared" si="201"/>
        <v>9.5972294254398349E-3</v>
      </c>
      <c r="NA209" s="859">
        <f t="shared" si="201"/>
        <v>9.5972294254398349E-3</v>
      </c>
      <c r="NB209" s="859">
        <f t="shared" si="201"/>
        <v>5.5501822543012835E-2</v>
      </c>
      <c r="NC209" s="859">
        <f t="shared" si="201"/>
        <v>5.5501822543012835E-2</v>
      </c>
      <c r="ND209" s="859">
        <f t="shared" si="201"/>
        <v>5.5501822543012835E-2</v>
      </c>
      <c r="NE209" s="859">
        <f t="shared" si="201"/>
        <v>5.5501822543012835E-2</v>
      </c>
      <c r="NF209" s="859">
        <f t="shared" si="201"/>
        <v>0</v>
      </c>
      <c r="NG209" s="859">
        <f t="shared" si="201"/>
        <v>0</v>
      </c>
      <c r="NH209" s="859">
        <f t="shared" si="201"/>
        <v>0</v>
      </c>
      <c r="NI209" s="859">
        <f t="shared" si="201"/>
        <v>0</v>
      </c>
      <c r="NJ209" s="859">
        <f t="shared" si="201"/>
        <v>0</v>
      </c>
      <c r="NK209" s="859">
        <f t="shared" si="201"/>
        <v>0</v>
      </c>
      <c r="NL209" s="859">
        <f t="shared" si="201"/>
        <v>0</v>
      </c>
      <c r="NM209" s="859">
        <f t="shared" si="201"/>
        <v>0</v>
      </c>
      <c r="NN209" s="859">
        <f t="shared" si="201"/>
        <v>1.6981778694678873E-2</v>
      </c>
      <c r="NO209" s="859">
        <f t="shared" si="201"/>
        <v>1.6981778694678873E-2</v>
      </c>
      <c r="NP209" s="859">
        <f t="shared" si="201"/>
        <v>1.6981778694678873E-2</v>
      </c>
      <c r="NQ209" s="859">
        <f t="shared" si="201"/>
        <v>1.6981778694678873E-2</v>
      </c>
      <c r="NR209" s="859">
        <f t="shared" si="201"/>
        <v>1.6981778694678873E-2</v>
      </c>
      <c r="NS209" s="859">
        <f t="shared" si="201"/>
        <v>1.6981778694678873E-2</v>
      </c>
      <c r="NT209" s="859">
        <f t="shared" si="201"/>
        <v>1.6981778694678873E-2</v>
      </c>
      <c r="NU209" s="859">
        <f t="shared" si="201"/>
        <v>0</v>
      </c>
      <c r="NV209" s="859">
        <f t="shared" si="201"/>
        <v>0</v>
      </c>
      <c r="NW209" s="859">
        <f t="shared" si="201"/>
        <v>0</v>
      </c>
      <c r="NX209" s="859">
        <f t="shared" si="201"/>
        <v>0</v>
      </c>
      <c r="NY209" s="859">
        <f t="shared" si="201"/>
        <v>-1.1534196706274535E-2</v>
      </c>
      <c r="NZ209" s="859">
        <f t="shared" si="201"/>
        <v>-1.1534196706274535E-2</v>
      </c>
      <c r="OA209" s="859">
        <f t="shared" si="201"/>
        <v>-9.8476194310741505E-3</v>
      </c>
      <c r="OB209" s="859">
        <f t="shared" si="201"/>
        <v>-9.8476194310741505E-3</v>
      </c>
      <c r="OC209" s="859">
        <f t="shared" si="201"/>
        <v>-9.8476194310741505E-3</v>
      </c>
      <c r="OD209" s="859">
        <f t="shared" si="201"/>
        <v>1.3600036486334934</v>
      </c>
      <c r="OE209" s="859">
        <f t="shared" si="201"/>
        <v>1.3600036486334934</v>
      </c>
      <c r="OF209" s="859">
        <f t="shared" si="202"/>
        <v>1.3600036486334934</v>
      </c>
      <c r="OG209" s="859">
        <f t="shared" si="202"/>
        <v>1.3600036486334934</v>
      </c>
      <c r="OH209" s="859">
        <f t="shared" si="202"/>
        <v>0.84985078802824887</v>
      </c>
      <c r="OI209" s="859">
        <f t="shared" si="202"/>
        <v>0.84985078802824887</v>
      </c>
      <c r="OJ209" s="859">
        <f t="shared" si="202"/>
        <v>0.84985078802824887</v>
      </c>
      <c r="OK209" s="859">
        <f t="shared" si="202"/>
        <v>0.84985078802824887</v>
      </c>
      <c r="OL209" s="859">
        <f t="shared" si="202"/>
        <v>0.84985078802824887</v>
      </c>
      <c r="OM209" s="859">
        <f t="shared" si="202"/>
        <v>0.84985078802824887</v>
      </c>
      <c r="ON209" s="859">
        <f t="shared" si="202"/>
        <v>0.84985078802824887</v>
      </c>
      <c r="OO209" s="859">
        <f t="shared" si="202"/>
        <v>0.84985078802824887</v>
      </c>
      <c r="OP209" s="859">
        <f t="shared" si="202"/>
        <v>0.12718859354191991</v>
      </c>
      <c r="OQ209" s="859">
        <f t="shared" si="202"/>
        <v>0.12718859354191991</v>
      </c>
      <c r="OR209" s="859">
        <f t="shared" si="202"/>
        <v>0.12718859354191991</v>
      </c>
      <c r="OS209" s="859">
        <f t="shared" si="202"/>
        <v>0.12718859354191991</v>
      </c>
      <c r="OT209" s="859">
        <f t="shared" si="202"/>
        <v>0.12718859354191991</v>
      </c>
      <c r="OU209" s="859">
        <f t="shared" si="202"/>
        <v>0.12718859354191991</v>
      </c>
      <c r="OV209" s="859">
        <f t="shared" si="202"/>
        <v>0.12718859354191991</v>
      </c>
      <c r="OW209" s="859">
        <f t="shared" si="202"/>
        <v>9.5972294254398349E-3</v>
      </c>
      <c r="OX209" s="859">
        <f t="shared" si="202"/>
        <v>9.5972294254398349E-3</v>
      </c>
      <c r="OY209" s="859">
        <f t="shared" si="202"/>
        <v>9.5972294254398349E-3</v>
      </c>
      <c r="OZ209" s="859">
        <f t="shared" si="202"/>
        <v>9.5972294254398349E-3</v>
      </c>
      <c r="PA209" s="859">
        <f t="shared" si="202"/>
        <v>9.5972294254398349E-3</v>
      </c>
      <c r="PB209" s="859">
        <f t="shared" si="202"/>
        <v>5.5501822543012835E-2</v>
      </c>
      <c r="PC209" s="859">
        <f t="shared" si="202"/>
        <v>5.5501822543012835E-2</v>
      </c>
      <c r="PD209" s="859">
        <f t="shared" si="202"/>
        <v>5.5501822543012835E-2</v>
      </c>
      <c r="PE209" s="859">
        <f t="shared" si="202"/>
        <v>5.5501822543012835E-2</v>
      </c>
      <c r="PF209" s="859">
        <f t="shared" si="202"/>
        <v>0</v>
      </c>
      <c r="PG209" s="859">
        <f t="shared" si="202"/>
        <v>0</v>
      </c>
      <c r="PH209" s="859">
        <f t="shared" si="202"/>
        <v>0</v>
      </c>
      <c r="PI209" s="859">
        <f t="shared" si="202"/>
        <v>0</v>
      </c>
      <c r="PJ209" s="859">
        <f t="shared" si="202"/>
        <v>0</v>
      </c>
      <c r="PK209" s="859">
        <f t="shared" si="202"/>
        <v>0</v>
      </c>
      <c r="PL209" s="859">
        <f t="shared" si="202"/>
        <v>0</v>
      </c>
      <c r="PM209" s="859">
        <f t="shared" si="202"/>
        <v>0</v>
      </c>
      <c r="PN209" s="859">
        <f t="shared" si="202"/>
        <v>1.6981778694678873E-2</v>
      </c>
      <c r="PO209" s="859">
        <f t="shared" si="202"/>
        <v>1.6981778694678873E-2</v>
      </c>
      <c r="PP209" s="859">
        <f t="shared" si="202"/>
        <v>1.6981778694678873E-2</v>
      </c>
      <c r="PQ209" s="859">
        <f t="shared" si="202"/>
        <v>1.6981778694678873E-2</v>
      </c>
      <c r="PR209" s="859">
        <f t="shared" si="202"/>
        <v>1.6981778694678873E-2</v>
      </c>
      <c r="PS209" s="859">
        <f t="shared" si="202"/>
        <v>1.6981778694678873E-2</v>
      </c>
      <c r="PT209" s="859">
        <f t="shared" si="202"/>
        <v>1.6981778694678873E-2</v>
      </c>
      <c r="PU209" s="859">
        <f t="shared" si="202"/>
        <v>0</v>
      </c>
      <c r="PV209" s="859">
        <f t="shared" si="202"/>
        <v>0</v>
      </c>
      <c r="PW209" s="859">
        <f t="shared" si="202"/>
        <v>0</v>
      </c>
      <c r="PX209" s="859">
        <f t="shared" si="202"/>
        <v>0</v>
      </c>
      <c r="PY209" s="859">
        <f t="shared" si="202"/>
        <v>-1.1534196706274535E-2</v>
      </c>
      <c r="PZ209" s="859">
        <f t="shared" si="202"/>
        <v>-1.1534196706274535E-2</v>
      </c>
      <c r="QA209" s="859">
        <f t="shared" si="202"/>
        <v>-9.8476194310741505E-3</v>
      </c>
      <c r="QB209" s="859">
        <f t="shared" si="202"/>
        <v>-9.8476194310741505E-3</v>
      </c>
      <c r="QC209" s="859">
        <f t="shared" si="202"/>
        <v>-9.8476194310741505E-3</v>
      </c>
      <c r="QD209" s="859">
        <f t="shared" si="202"/>
        <v>1.3600036486334934</v>
      </c>
      <c r="QE209" s="859">
        <f t="shared" si="202"/>
        <v>1.3600036486334934</v>
      </c>
      <c r="QF209" s="859">
        <f t="shared" si="202"/>
        <v>1.3600036486334934</v>
      </c>
      <c r="QG209" s="859">
        <f t="shared" si="202"/>
        <v>1.3600036486334934</v>
      </c>
      <c r="QH209" s="859">
        <f t="shared" si="202"/>
        <v>0.84985078802824887</v>
      </c>
      <c r="QI209" s="859">
        <f t="shared" si="202"/>
        <v>0.84985078802824887</v>
      </c>
      <c r="QJ209" s="859">
        <f t="shared" si="202"/>
        <v>0.84985078802824887</v>
      </c>
      <c r="QK209" s="859">
        <f t="shared" si="202"/>
        <v>0.84985078802824887</v>
      </c>
      <c r="QL209" s="859">
        <f t="shared" si="202"/>
        <v>0.84985078802824887</v>
      </c>
      <c r="QM209" s="859">
        <f t="shared" si="202"/>
        <v>0.84985078802824887</v>
      </c>
      <c r="QN209" s="859">
        <f t="shared" si="202"/>
        <v>0.84985078802824887</v>
      </c>
      <c r="QO209" s="859">
        <f t="shared" si="202"/>
        <v>0.84985078802824887</v>
      </c>
      <c r="QP209" s="859">
        <f t="shared" si="202"/>
        <v>0.12718859354191991</v>
      </c>
      <c r="QQ209" s="859">
        <f t="shared" si="202"/>
        <v>0.12718859354191991</v>
      </c>
      <c r="QR209" s="859">
        <f t="shared" si="203"/>
        <v>0.12718859354191991</v>
      </c>
      <c r="QS209" s="859">
        <f t="shared" si="203"/>
        <v>0.12718859354191991</v>
      </c>
      <c r="QT209" s="859">
        <f t="shared" si="203"/>
        <v>0.12718859354191991</v>
      </c>
      <c r="QU209" s="859">
        <f t="shared" si="203"/>
        <v>0.12718859354191991</v>
      </c>
      <c r="QV209" s="859">
        <f t="shared" si="203"/>
        <v>0.12718859354191991</v>
      </c>
      <c r="QW209" s="859">
        <f t="shared" si="203"/>
        <v>9.5972294254398349E-3</v>
      </c>
      <c r="QX209" s="859">
        <f t="shared" si="203"/>
        <v>9.5972294254398349E-3</v>
      </c>
      <c r="QY209" s="859">
        <f t="shared" si="203"/>
        <v>9.5972294254398349E-3</v>
      </c>
      <c r="QZ209" s="859">
        <f t="shared" si="203"/>
        <v>9.5972294254398349E-3</v>
      </c>
      <c r="RA209" s="859">
        <f t="shared" si="203"/>
        <v>9.5972294254398349E-3</v>
      </c>
      <c r="RB209" s="859">
        <f t="shared" si="203"/>
        <v>5.5501822543012835E-2</v>
      </c>
      <c r="RC209" s="859">
        <f t="shared" si="203"/>
        <v>5.5501822543012835E-2</v>
      </c>
      <c r="RD209" s="859">
        <f t="shared" si="203"/>
        <v>5.5501822543012835E-2</v>
      </c>
      <c r="RE209" s="859">
        <f t="shared" si="203"/>
        <v>5.5501822543012835E-2</v>
      </c>
      <c r="RF209" s="859">
        <f t="shared" si="203"/>
        <v>0</v>
      </c>
      <c r="RG209" s="859">
        <f t="shared" si="203"/>
        <v>0</v>
      </c>
      <c r="RH209" s="859">
        <f t="shared" si="203"/>
        <v>0</v>
      </c>
      <c r="RI209" s="859">
        <f t="shared" si="203"/>
        <v>0</v>
      </c>
      <c r="RJ209" s="859">
        <f t="shared" si="203"/>
        <v>0</v>
      </c>
      <c r="RK209" s="859">
        <f t="shared" si="203"/>
        <v>0</v>
      </c>
      <c r="RL209" s="859">
        <f t="shared" si="203"/>
        <v>0</v>
      </c>
      <c r="RM209" s="859">
        <f t="shared" si="203"/>
        <v>0</v>
      </c>
      <c r="RN209" s="859">
        <f t="shared" si="203"/>
        <v>1.6981778694678873E-2</v>
      </c>
      <c r="RO209" s="859">
        <f t="shared" si="203"/>
        <v>1.6981778694678873E-2</v>
      </c>
      <c r="RP209" s="859">
        <f t="shared" si="203"/>
        <v>1.6981778694678873E-2</v>
      </c>
      <c r="RQ209" s="859">
        <f t="shared" si="203"/>
        <v>1.6981778694678873E-2</v>
      </c>
      <c r="RR209" s="859">
        <f t="shared" si="203"/>
        <v>1.6981778694678873E-2</v>
      </c>
      <c r="RS209" s="859">
        <f t="shared" si="203"/>
        <v>1.6981778694678873E-2</v>
      </c>
      <c r="RT209" s="859">
        <f t="shared" si="203"/>
        <v>1.6981778694678873E-2</v>
      </c>
      <c r="RU209" s="859">
        <f t="shared" si="203"/>
        <v>0</v>
      </c>
      <c r="RV209" s="859">
        <f t="shared" si="203"/>
        <v>0</v>
      </c>
      <c r="RW209" s="859">
        <f t="shared" si="203"/>
        <v>0</v>
      </c>
      <c r="RX209" s="859">
        <f t="shared" si="203"/>
        <v>0</v>
      </c>
      <c r="RY209" s="859">
        <f t="shared" si="203"/>
        <v>-1.1534196706274535E-2</v>
      </c>
      <c r="RZ209" s="859">
        <f t="shared" si="203"/>
        <v>-1.1534196706274535E-2</v>
      </c>
      <c r="SA209" s="859">
        <f t="shared" si="203"/>
        <v>-9.8476194310741505E-3</v>
      </c>
      <c r="SB209" s="859">
        <f t="shared" si="203"/>
        <v>-9.8476194310741505E-3</v>
      </c>
      <c r="SC209" s="859">
        <f t="shared" si="203"/>
        <v>-9.8476194310741505E-3</v>
      </c>
      <c r="SD209" s="859">
        <f t="shared" si="203"/>
        <v>1.3600036486334934</v>
      </c>
      <c r="SE209" s="859">
        <f t="shared" si="203"/>
        <v>1.3600036486334934</v>
      </c>
      <c r="SF209" s="859">
        <f t="shared" si="203"/>
        <v>1.3600036486334934</v>
      </c>
      <c r="SG209" s="859">
        <f t="shared" si="203"/>
        <v>1.3600036486334934</v>
      </c>
      <c r="SH209" s="859">
        <f t="shared" si="203"/>
        <v>0.84985078802824887</v>
      </c>
      <c r="SI209" s="859">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892</v>
      </c>
      <c r="J210" s="558"/>
      <c r="K210" s="860">
        <f>K209</f>
        <v>0</v>
      </c>
      <c r="L210" s="860">
        <f t="shared" ref="L210:BW210" si="205">L209</f>
        <v>0</v>
      </c>
      <c r="M210" s="860">
        <f t="shared" si="205"/>
        <v>0</v>
      </c>
      <c r="N210" s="860">
        <f t="shared" si="205"/>
        <v>0</v>
      </c>
      <c r="O210" s="860">
        <f t="shared" si="205"/>
        <v>0</v>
      </c>
      <c r="P210" s="860">
        <f t="shared" si="205"/>
        <v>0</v>
      </c>
      <c r="Q210" s="860">
        <f t="shared" si="205"/>
        <v>0</v>
      </c>
      <c r="R210" s="860">
        <f t="shared" si="205"/>
        <v>0</v>
      </c>
      <c r="S210" s="860">
        <f t="shared" si="205"/>
        <v>0</v>
      </c>
      <c r="T210" s="860">
        <f t="shared" si="205"/>
        <v>0</v>
      </c>
      <c r="U210" s="860">
        <f t="shared" si="205"/>
        <v>0</v>
      </c>
      <c r="V210" s="860">
        <f t="shared" si="205"/>
        <v>0</v>
      </c>
      <c r="W210" s="860">
        <f t="shared" si="205"/>
        <v>0</v>
      </c>
      <c r="X210" s="860">
        <f t="shared" si="205"/>
        <v>0</v>
      </c>
      <c r="Y210" s="860">
        <f t="shared" si="205"/>
        <v>0</v>
      </c>
      <c r="Z210" s="860">
        <f t="shared" si="205"/>
        <v>0</v>
      </c>
      <c r="AA210" s="860">
        <f t="shared" si="205"/>
        <v>0</v>
      </c>
      <c r="AB210" s="860">
        <f t="shared" si="205"/>
        <v>0</v>
      </c>
      <c r="AC210" s="860">
        <f t="shared" si="205"/>
        <v>0</v>
      </c>
      <c r="AD210" s="860">
        <f t="shared" si="205"/>
        <v>0</v>
      </c>
      <c r="AE210" s="860">
        <f t="shared" si="205"/>
        <v>0</v>
      </c>
      <c r="AF210" s="860">
        <f t="shared" si="205"/>
        <v>0</v>
      </c>
      <c r="AG210" s="860">
        <f t="shared" si="205"/>
        <v>0</v>
      </c>
      <c r="AH210" s="860">
        <f t="shared" si="205"/>
        <v>0</v>
      </c>
      <c r="AI210" s="860">
        <f t="shared" si="205"/>
        <v>0</v>
      </c>
      <c r="AJ210" s="860">
        <f t="shared" si="205"/>
        <v>0</v>
      </c>
      <c r="AK210" s="860">
        <f t="shared" si="205"/>
        <v>0</v>
      </c>
      <c r="AL210" s="860">
        <f t="shared" si="205"/>
        <v>0</v>
      </c>
      <c r="AM210" s="860">
        <f t="shared" si="205"/>
        <v>0</v>
      </c>
      <c r="AN210" s="860">
        <f t="shared" si="205"/>
        <v>0</v>
      </c>
      <c r="AO210" s="860">
        <f t="shared" si="205"/>
        <v>0</v>
      </c>
      <c r="AP210" s="860">
        <f t="shared" si="205"/>
        <v>0</v>
      </c>
      <c r="AQ210" s="860">
        <f t="shared" si="205"/>
        <v>0</v>
      </c>
      <c r="AR210" s="860">
        <f t="shared" si="205"/>
        <v>0</v>
      </c>
      <c r="AS210" s="860">
        <f t="shared" si="205"/>
        <v>0</v>
      </c>
      <c r="AT210" s="860">
        <f t="shared" si="205"/>
        <v>0</v>
      </c>
      <c r="AU210" s="860">
        <f t="shared" si="205"/>
        <v>0</v>
      </c>
      <c r="AV210" s="860">
        <f t="shared" si="205"/>
        <v>0</v>
      </c>
      <c r="AW210" s="860">
        <f t="shared" si="205"/>
        <v>0</v>
      </c>
      <c r="AX210" s="860">
        <f t="shared" si="205"/>
        <v>0</v>
      </c>
      <c r="AY210" s="860">
        <f t="shared" si="205"/>
        <v>0</v>
      </c>
      <c r="AZ210" s="860">
        <f t="shared" si="205"/>
        <v>0</v>
      </c>
      <c r="BA210" s="860">
        <f t="shared" si="205"/>
        <v>0</v>
      </c>
      <c r="BB210" s="860">
        <f t="shared" si="205"/>
        <v>0</v>
      </c>
      <c r="BC210" s="860">
        <f t="shared" si="205"/>
        <v>0</v>
      </c>
      <c r="BD210" s="860">
        <f t="shared" si="205"/>
        <v>0</v>
      </c>
      <c r="BE210" s="860">
        <f t="shared" si="205"/>
        <v>0</v>
      </c>
      <c r="BF210" s="860">
        <f t="shared" si="205"/>
        <v>0</v>
      </c>
      <c r="BG210" s="860">
        <f t="shared" si="205"/>
        <v>0</v>
      </c>
      <c r="BH210" s="860">
        <f t="shared" si="205"/>
        <v>0</v>
      </c>
      <c r="BI210" s="860">
        <f t="shared" si="205"/>
        <v>0</v>
      </c>
      <c r="BJ210" s="860">
        <f t="shared" si="205"/>
        <v>0</v>
      </c>
      <c r="BK210" s="860">
        <f t="shared" si="205"/>
        <v>0</v>
      </c>
      <c r="BL210" s="860">
        <f t="shared" si="205"/>
        <v>0</v>
      </c>
      <c r="BM210" s="860">
        <f t="shared" si="205"/>
        <v>0</v>
      </c>
      <c r="BN210" s="860">
        <f t="shared" si="205"/>
        <v>-8.4908893473416569E-3</v>
      </c>
      <c r="BO210" s="860">
        <f t="shared" si="205"/>
        <v>-8.4908893473416569E-3</v>
      </c>
      <c r="BP210" s="860">
        <f t="shared" si="205"/>
        <v>-8.4908893473416569E-3</v>
      </c>
      <c r="BQ210" s="860">
        <f t="shared" si="205"/>
        <v>-8.4908893473416569E-3</v>
      </c>
      <c r="BR210" s="860">
        <f t="shared" si="205"/>
        <v>-8.4908893473416569E-3</v>
      </c>
      <c r="BS210" s="860">
        <f t="shared" si="205"/>
        <v>-8.4908893473416569E-3</v>
      </c>
      <c r="BT210" s="860">
        <f t="shared" si="205"/>
        <v>-8.4908893473416569E-3</v>
      </c>
      <c r="BU210" s="860">
        <f t="shared" si="205"/>
        <v>-2.9886847986642984E-2</v>
      </c>
      <c r="BV210" s="860">
        <f t="shared" si="205"/>
        <v>-2.9886847986642984E-2</v>
      </c>
      <c r="BW210" s="860">
        <f t="shared" si="205"/>
        <v>-2.9886847986642984E-2</v>
      </c>
      <c r="BX210" s="860">
        <f t="shared" ref="BX210:EI210" si="206">BX209</f>
        <v>-2.9886847986642984E-2</v>
      </c>
      <c r="BY210" s="860">
        <f t="shared" si="206"/>
        <v>-3.4602590118830712E-2</v>
      </c>
      <c r="BZ210" s="860">
        <f t="shared" si="206"/>
        <v>-3.4602590118830712E-2</v>
      </c>
      <c r="CA210" s="860">
        <f t="shared" si="206"/>
        <v>-9.8476194310750387E-3</v>
      </c>
      <c r="CB210" s="860">
        <f t="shared" si="206"/>
        <v>-9.8476194310750387E-3</v>
      </c>
      <c r="CC210" s="860">
        <f t="shared" si="206"/>
        <v>-9.8476194310750387E-3</v>
      </c>
      <c r="CD210" s="860">
        <f t="shared" si="206"/>
        <v>0</v>
      </c>
      <c r="CE210" s="860">
        <f t="shared" si="206"/>
        <v>0</v>
      </c>
      <c r="CF210" s="860">
        <f t="shared" si="206"/>
        <v>0</v>
      </c>
      <c r="CG210" s="860">
        <f t="shared" si="206"/>
        <v>0</v>
      </c>
      <c r="CH210" s="860">
        <f t="shared" si="206"/>
        <v>0</v>
      </c>
      <c r="CI210" s="860">
        <f t="shared" si="206"/>
        <v>0</v>
      </c>
      <c r="CJ210" s="860">
        <f t="shared" si="206"/>
        <v>0</v>
      </c>
      <c r="CK210" s="860">
        <f t="shared" si="206"/>
        <v>0</v>
      </c>
      <c r="CL210" s="860">
        <f t="shared" si="206"/>
        <v>0</v>
      </c>
      <c r="CM210" s="860">
        <f t="shared" si="206"/>
        <v>0</v>
      </c>
      <c r="CN210" s="860">
        <f t="shared" si="206"/>
        <v>0</v>
      </c>
      <c r="CO210" s="860">
        <f t="shared" si="206"/>
        <v>0</v>
      </c>
      <c r="CP210" s="860">
        <f t="shared" si="206"/>
        <v>0</v>
      </c>
      <c r="CQ210" s="860">
        <f t="shared" si="206"/>
        <v>0</v>
      </c>
      <c r="CR210" s="860">
        <f t="shared" si="206"/>
        <v>0</v>
      </c>
      <c r="CS210" s="860">
        <f t="shared" si="206"/>
        <v>0</v>
      </c>
      <c r="CT210" s="860">
        <f t="shared" si="206"/>
        <v>0</v>
      </c>
      <c r="CU210" s="860">
        <f t="shared" si="206"/>
        <v>0</v>
      </c>
      <c r="CV210" s="860">
        <f t="shared" si="206"/>
        <v>0</v>
      </c>
      <c r="CW210" s="860">
        <f t="shared" si="206"/>
        <v>0</v>
      </c>
      <c r="CX210" s="860">
        <f t="shared" si="206"/>
        <v>0</v>
      </c>
      <c r="CY210" s="860">
        <f t="shared" si="206"/>
        <v>0</v>
      </c>
      <c r="CZ210" s="860">
        <f t="shared" si="206"/>
        <v>0</v>
      </c>
      <c r="DA210" s="860">
        <f t="shared" si="206"/>
        <v>0</v>
      </c>
      <c r="DB210" s="860">
        <f t="shared" si="206"/>
        <v>0</v>
      </c>
      <c r="DC210" s="860">
        <f t="shared" si="206"/>
        <v>0</v>
      </c>
      <c r="DD210" s="860">
        <f t="shared" si="206"/>
        <v>0</v>
      </c>
      <c r="DE210" s="860">
        <f t="shared" si="206"/>
        <v>0</v>
      </c>
      <c r="DF210" s="860">
        <f t="shared" si="206"/>
        <v>0</v>
      </c>
      <c r="DG210" s="860">
        <f t="shared" si="206"/>
        <v>0</v>
      </c>
      <c r="DH210" s="860">
        <f t="shared" si="206"/>
        <v>0</v>
      </c>
      <c r="DI210" s="860">
        <f t="shared" si="206"/>
        <v>0</v>
      </c>
      <c r="DJ210" s="860">
        <f t="shared" si="206"/>
        <v>0</v>
      </c>
      <c r="DK210" s="860">
        <f t="shared" si="206"/>
        <v>0</v>
      </c>
      <c r="DL210" s="860">
        <f t="shared" si="206"/>
        <v>0</v>
      </c>
      <c r="DM210" s="860">
        <f t="shared" si="206"/>
        <v>0</v>
      </c>
      <c r="DN210" s="860">
        <f t="shared" si="206"/>
        <v>0</v>
      </c>
      <c r="DO210" s="860">
        <f t="shared" si="206"/>
        <v>0</v>
      </c>
      <c r="DP210" s="860">
        <f t="shared" si="206"/>
        <v>0</v>
      </c>
      <c r="DQ210" s="860">
        <f t="shared" si="206"/>
        <v>0</v>
      </c>
      <c r="DR210" s="860">
        <f t="shared" si="206"/>
        <v>0</v>
      </c>
      <c r="DS210" s="860">
        <f t="shared" si="206"/>
        <v>0</v>
      </c>
      <c r="DT210" s="860">
        <f t="shared" si="206"/>
        <v>0</v>
      </c>
      <c r="DU210" s="860">
        <f t="shared" si="206"/>
        <v>0</v>
      </c>
      <c r="DV210" s="860">
        <f t="shared" si="206"/>
        <v>0</v>
      </c>
      <c r="DW210" s="860">
        <f t="shared" si="206"/>
        <v>0</v>
      </c>
      <c r="DX210" s="860">
        <f t="shared" si="206"/>
        <v>0</v>
      </c>
      <c r="DY210" s="860">
        <f t="shared" si="206"/>
        <v>0</v>
      </c>
      <c r="DZ210" s="860">
        <f t="shared" si="206"/>
        <v>0</v>
      </c>
      <c r="EA210" s="860">
        <f t="shared" si="206"/>
        <v>0</v>
      </c>
      <c r="EB210" s="860">
        <f t="shared" si="206"/>
        <v>0</v>
      </c>
      <c r="EC210" s="860">
        <f t="shared" si="206"/>
        <v>0</v>
      </c>
      <c r="ED210" s="860">
        <f t="shared" si="206"/>
        <v>0.12345739642239284</v>
      </c>
      <c r="EE210" s="860">
        <f t="shared" si="206"/>
        <v>0.12345739642239284</v>
      </c>
      <c r="EF210" s="860">
        <f t="shared" si="206"/>
        <v>0.12345739642239284</v>
      </c>
      <c r="EG210" s="860">
        <f t="shared" si="206"/>
        <v>0.12345739642239284</v>
      </c>
      <c r="EH210" s="860">
        <f t="shared" si="206"/>
        <v>0.14041013019597237</v>
      </c>
      <c r="EI210" s="860">
        <f t="shared" si="206"/>
        <v>0.14041013019597237</v>
      </c>
      <c r="EJ210" s="860">
        <f t="shared" ref="EJ210:GU210" si="207">EJ209</f>
        <v>0.14041013019597237</v>
      </c>
      <c r="EK210" s="860">
        <f t="shared" si="207"/>
        <v>0.14041013019597237</v>
      </c>
      <c r="EL210" s="860">
        <f t="shared" si="207"/>
        <v>0.14041013019597237</v>
      </c>
      <c r="EM210" s="860">
        <f t="shared" si="207"/>
        <v>0.14041013019597237</v>
      </c>
      <c r="EN210" s="860">
        <f t="shared" si="207"/>
        <v>0.14041013019597237</v>
      </c>
      <c r="EO210" s="860">
        <f t="shared" si="207"/>
        <v>0.14041013019597237</v>
      </c>
      <c r="EP210" s="860">
        <f t="shared" si="207"/>
        <v>-2.6905279403099058E-2</v>
      </c>
      <c r="EQ210" s="860">
        <f t="shared" si="207"/>
        <v>-2.6905279403099058E-2</v>
      </c>
      <c r="ER210" s="860">
        <f t="shared" si="207"/>
        <v>-2.6905279403099058E-2</v>
      </c>
      <c r="ES210" s="860">
        <f t="shared" si="207"/>
        <v>-2.6905279403099058E-2</v>
      </c>
      <c r="ET210" s="860">
        <f t="shared" si="207"/>
        <v>-2.6905279403099058E-2</v>
      </c>
      <c r="EU210" s="860">
        <f t="shared" si="207"/>
        <v>-2.6905279403099058E-2</v>
      </c>
      <c r="EV210" s="860">
        <f t="shared" si="207"/>
        <v>-2.6905279403099058E-2</v>
      </c>
      <c r="EW210" s="860">
        <f t="shared" si="207"/>
        <v>1.4984508116260287E-2</v>
      </c>
      <c r="EX210" s="860">
        <f t="shared" si="207"/>
        <v>1.4984508116260287E-2</v>
      </c>
      <c r="EY210" s="860">
        <f t="shared" si="207"/>
        <v>1.4984508116260287E-2</v>
      </c>
      <c r="EZ210" s="860">
        <f t="shared" si="207"/>
        <v>1.4984508116260287E-2</v>
      </c>
      <c r="FA210" s="860">
        <f t="shared" si="207"/>
        <v>1.4984508116260287E-2</v>
      </c>
      <c r="FB210" s="860">
        <f t="shared" si="207"/>
        <v>-2.6160774145127519E-3</v>
      </c>
      <c r="FC210" s="860">
        <f t="shared" si="207"/>
        <v>-2.6160774145127519E-3</v>
      </c>
      <c r="FD210" s="860">
        <f t="shared" si="207"/>
        <v>-2.6160774145127519E-3</v>
      </c>
      <c r="FE210" s="860">
        <f t="shared" si="207"/>
        <v>-2.6160774145127519E-3</v>
      </c>
      <c r="FF210" s="860">
        <f t="shared" si="207"/>
        <v>0</v>
      </c>
      <c r="FG210" s="860">
        <f t="shared" si="207"/>
        <v>0</v>
      </c>
      <c r="FH210" s="860">
        <f t="shared" si="207"/>
        <v>0</v>
      </c>
      <c r="FI210" s="860">
        <f t="shared" si="207"/>
        <v>0</v>
      </c>
      <c r="FJ210" s="860">
        <f t="shared" si="207"/>
        <v>0</v>
      </c>
      <c r="FK210" s="860">
        <f t="shared" si="207"/>
        <v>0</v>
      </c>
      <c r="FL210" s="860">
        <f t="shared" si="207"/>
        <v>0</v>
      </c>
      <c r="FM210" s="860">
        <f t="shared" si="207"/>
        <v>0</v>
      </c>
      <c r="FN210" s="860">
        <f t="shared" si="207"/>
        <v>-0.12736334021008755</v>
      </c>
      <c r="FO210" s="860">
        <f t="shared" si="207"/>
        <v>-0.12736334021008755</v>
      </c>
      <c r="FP210" s="860">
        <f t="shared" si="207"/>
        <v>-0.12736334021008755</v>
      </c>
      <c r="FQ210" s="860">
        <f t="shared" si="207"/>
        <v>-0.12736334021008755</v>
      </c>
      <c r="FR210" s="860">
        <f t="shared" si="207"/>
        <v>-0.12736334021008755</v>
      </c>
      <c r="FS210" s="860">
        <f t="shared" si="207"/>
        <v>-0.12736334021008755</v>
      </c>
      <c r="FT210" s="860">
        <f t="shared" si="207"/>
        <v>-0.12736334021008755</v>
      </c>
      <c r="FU210" s="860">
        <f t="shared" si="207"/>
        <v>0</v>
      </c>
      <c r="FV210" s="860">
        <f t="shared" si="207"/>
        <v>0</v>
      </c>
      <c r="FW210" s="860">
        <f t="shared" si="207"/>
        <v>0</v>
      </c>
      <c r="FX210" s="860">
        <f t="shared" si="207"/>
        <v>0</v>
      </c>
      <c r="FY210" s="860">
        <f t="shared" si="207"/>
        <v>-1.1534196706274535E-2</v>
      </c>
      <c r="FZ210" s="860">
        <f t="shared" si="207"/>
        <v>-1.1534196706274535E-2</v>
      </c>
      <c r="GA210" s="860">
        <f t="shared" si="207"/>
        <v>0</v>
      </c>
      <c r="GB210" s="860">
        <f t="shared" si="207"/>
        <v>0</v>
      </c>
      <c r="GC210" s="860">
        <f t="shared" si="207"/>
        <v>0</v>
      </c>
      <c r="GD210" s="860">
        <f t="shared" si="207"/>
        <v>0.8114834083055209</v>
      </c>
      <c r="GE210" s="860">
        <f t="shared" si="207"/>
        <v>0.8114834083055209</v>
      </c>
      <c r="GF210" s="860">
        <f t="shared" si="207"/>
        <v>0.8114834083055209</v>
      </c>
      <c r="GG210" s="860">
        <f t="shared" si="207"/>
        <v>0.8114834083055209</v>
      </c>
      <c r="GH210" s="860">
        <f t="shared" si="207"/>
        <v>0.92375085655244327</v>
      </c>
      <c r="GI210" s="860">
        <f t="shared" si="207"/>
        <v>0.92375085655244327</v>
      </c>
      <c r="GJ210" s="860">
        <f t="shared" si="207"/>
        <v>0.92375085655244327</v>
      </c>
      <c r="GK210" s="860">
        <f t="shared" si="207"/>
        <v>0.92375085655244327</v>
      </c>
      <c r="GL210" s="860">
        <f t="shared" si="207"/>
        <v>0.92375085655244327</v>
      </c>
      <c r="GM210" s="860">
        <f t="shared" si="207"/>
        <v>0.92375085655244327</v>
      </c>
      <c r="GN210" s="860">
        <f t="shared" si="207"/>
        <v>0.92375085655244327</v>
      </c>
      <c r="GO210" s="860">
        <f t="shared" si="207"/>
        <v>0.92375085655244327</v>
      </c>
      <c r="GP210" s="860">
        <f t="shared" si="207"/>
        <v>0.11740485557715985</v>
      </c>
      <c r="GQ210" s="860">
        <f t="shared" si="207"/>
        <v>0.11740485557715985</v>
      </c>
      <c r="GR210" s="860">
        <f t="shared" si="207"/>
        <v>0.11740485557715985</v>
      </c>
      <c r="GS210" s="860">
        <f t="shared" si="207"/>
        <v>0.11740485557715985</v>
      </c>
      <c r="GT210" s="860">
        <f t="shared" si="207"/>
        <v>0.11740485557715985</v>
      </c>
      <c r="GU210" s="860">
        <f t="shared" si="207"/>
        <v>0.11740485557715985</v>
      </c>
      <c r="GV210" s="860">
        <f t="shared" ref="GV210:JG210" si="208">GV209</f>
        <v>0.11740485557715985</v>
      </c>
      <c r="GW210" s="860">
        <f t="shared" si="208"/>
        <v>0.13888701194843911</v>
      </c>
      <c r="GX210" s="860">
        <f t="shared" si="208"/>
        <v>0.13888701194843911</v>
      </c>
      <c r="GY210" s="860">
        <f t="shared" si="208"/>
        <v>0.13888701194843911</v>
      </c>
      <c r="GZ210" s="860">
        <f t="shared" si="208"/>
        <v>0.13888701194843911</v>
      </c>
      <c r="HA210" s="860">
        <f t="shared" si="208"/>
        <v>0.13888701194843911</v>
      </c>
      <c r="HB210" s="860">
        <f t="shared" si="208"/>
        <v>1.1100364508600968E-2</v>
      </c>
      <c r="HC210" s="860">
        <f t="shared" si="208"/>
        <v>1.1100364508600968E-2</v>
      </c>
      <c r="HD210" s="860">
        <f t="shared" si="208"/>
        <v>1.1100364508600968E-2</v>
      </c>
      <c r="HE210" s="860">
        <f t="shared" si="208"/>
        <v>1.1100364508600968E-2</v>
      </c>
      <c r="HF210" s="860">
        <f t="shared" si="208"/>
        <v>0</v>
      </c>
      <c r="HG210" s="860">
        <f t="shared" si="208"/>
        <v>6.6916885629861866E-3</v>
      </c>
      <c r="HH210" s="860">
        <f t="shared" si="208"/>
        <v>6.6916885629861866E-3</v>
      </c>
      <c r="HI210" s="860">
        <f t="shared" si="208"/>
        <v>6.6916885629861866E-3</v>
      </c>
      <c r="HJ210" s="860">
        <f t="shared" si="208"/>
        <v>6.6916885629861866E-3</v>
      </c>
      <c r="HK210" s="860">
        <f t="shared" si="208"/>
        <v>6.6916885629861866E-3</v>
      </c>
      <c r="HL210" s="860">
        <f t="shared" si="208"/>
        <v>6.6916885629861866E-3</v>
      </c>
      <c r="HM210" s="860">
        <f t="shared" si="208"/>
        <v>6.6916885629861866E-3</v>
      </c>
      <c r="HN210" s="860">
        <f t="shared" si="208"/>
        <v>6.7927114778714603E-2</v>
      </c>
      <c r="HO210" s="860">
        <f t="shared" si="208"/>
        <v>6.7927114778714603E-2</v>
      </c>
      <c r="HP210" s="860">
        <f t="shared" si="208"/>
        <v>6.7927114778714603E-2</v>
      </c>
      <c r="HQ210" s="860">
        <f t="shared" si="208"/>
        <v>6.7927114778714603E-2</v>
      </c>
      <c r="HR210" s="860">
        <f t="shared" si="208"/>
        <v>6.7927114778714603E-2</v>
      </c>
      <c r="HS210" s="860">
        <f t="shared" si="208"/>
        <v>6.7927114778714603E-2</v>
      </c>
      <c r="HT210" s="860">
        <f t="shared" si="208"/>
        <v>6.7927114778714603E-2</v>
      </c>
      <c r="HU210" s="860">
        <f t="shared" si="208"/>
        <v>1.9924565324432209E-2</v>
      </c>
      <c r="HV210" s="860">
        <f t="shared" si="208"/>
        <v>1.9924565324432209E-2</v>
      </c>
      <c r="HW210" s="860">
        <f t="shared" si="208"/>
        <v>1.9924565324432209E-2</v>
      </c>
      <c r="HX210" s="860">
        <f t="shared" si="208"/>
        <v>1.9924565324432209E-2</v>
      </c>
      <c r="HY210" s="860">
        <f t="shared" si="208"/>
        <v>2.3068393412553512E-2</v>
      </c>
      <c r="HZ210" s="860">
        <f t="shared" si="208"/>
        <v>2.3068393412553512E-2</v>
      </c>
      <c r="IA210" s="860">
        <f t="shared" si="208"/>
        <v>1.9695238862154518E-2</v>
      </c>
      <c r="IB210" s="860">
        <f t="shared" si="208"/>
        <v>1.9695238862154518E-2</v>
      </c>
      <c r="IC210" s="860">
        <f t="shared" si="208"/>
        <v>1.9695238862154518E-2</v>
      </c>
      <c r="ID210" s="860">
        <f t="shared" si="208"/>
        <v>0.93062149309685527</v>
      </c>
      <c r="IE210" s="860">
        <f t="shared" si="208"/>
        <v>0.93062149309685527</v>
      </c>
      <c r="IF210" s="860">
        <f t="shared" si="208"/>
        <v>0.93062149309685527</v>
      </c>
      <c r="IG210" s="860">
        <f t="shared" si="208"/>
        <v>0.93062149309685527</v>
      </c>
      <c r="IH210" s="860">
        <f t="shared" si="208"/>
        <v>0.98287091137179949</v>
      </c>
      <c r="II210" s="860">
        <f t="shared" si="208"/>
        <v>0.98656591479800859</v>
      </c>
      <c r="IJ210" s="860">
        <f t="shared" si="208"/>
        <v>0.98656591479800859</v>
      </c>
      <c r="IK210" s="860">
        <f t="shared" si="208"/>
        <v>0.98656591479800859</v>
      </c>
      <c r="IL210" s="860">
        <f t="shared" si="208"/>
        <v>0.98656591479800859</v>
      </c>
      <c r="IM210" s="860">
        <f t="shared" si="208"/>
        <v>0.98656591479800859</v>
      </c>
      <c r="IN210" s="860">
        <f t="shared" si="208"/>
        <v>0.98656591479800859</v>
      </c>
      <c r="IO210" s="860">
        <f t="shared" si="208"/>
        <v>0.98656591479800859</v>
      </c>
      <c r="IP210" s="860">
        <f t="shared" si="208"/>
        <v>2.2013410420710144E-2</v>
      </c>
      <c r="IQ210" s="860">
        <f t="shared" si="208"/>
        <v>2.2013410420710144E-2</v>
      </c>
      <c r="IR210" s="860">
        <f t="shared" si="208"/>
        <v>2.2013410420710144E-2</v>
      </c>
      <c r="IS210" s="860">
        <f t="shared" si="208"/>
        <v>2.2013410420710144E-2</v>
      </c>
      <c r="IT210" s="860">
        <f t="shared" si="208"/>
        <v>2.2013410420710144E-2</v>
      </c>
      <c r="IU210" s="860">
        <f t="shared" si="208"/>
        <v>2.2013410420710144E-2</v>
      </c>
      <c r="IV210" s="860">
        <f t="shared" si="208"/>
        <v>2.2013410420710144E-2</v>
      </c>
      <c r="IW210" s="860">
        <f t="shared" si="208"/>
        <v>-1.3889487335099204E-3</v>
      </c>
      <c r="IX210" s="860">
        <f t="shared" si="208"/>
        <v>-1.3889487335099204E-3</v>
      </c>
      <c r="IY210" s="860">
        <f t="shared" si="208"/>
        <v>-1.3889487335099204E-3</v>
      </c>
      <c r="IZ210" s="860">
        <f t="shared" si="208"/>
        <v>-1.3889487335099204E-3</v>
      </c>
      <c r="JA210" s="860">
        <f t="shared" si="208"/>
        <v>-1.3889487335099204E-3</v>
      </c>
      <c r="JB210" s="860">
        <f t="shared" si="208"/>
        <v>2.8753433272902029E-2</v>
      </c>
      <c r="JC210" s="860">
        <f t="shared" si="208"/>
        <v>2.8753433272902029E-2</v>
      </c>
      <c r="JD210" s="860">
        <f t="shared" si="208"/>
        <v>2.8753433272902029E-2</v>
      </c>
      <c r="JE210" s="860">
        <f t="shared" si="208"/>
        <v>2.8753433272902029E-2</v>
      </c>
      <c r="JF210" s="860">
        <f t="shared" si="208"/>
        <v>-7.3183904137898104E-2</v>
      </c>
      <c r="JG210" s="860">
        <f t="shared" si="208"/>
        <v>-7.3183904137898104E-2</v>
      </c>
      <c r="JH210" s="860">
        <f t="shared" ref="JH210:LS210" si="209">JH209</f>
        <v>-7.3183904137898104E-2</v>
      </c>
      <c r="JI210" s="860">
        <f t="shared" si="209"/>
        <v>-7.3183904137898104E-2</v>
      </c>
      <c r="JJ210" s="860">
        <f t="shared" si="209"/>
        <v>-7.3183904137898104E-2</v>
      </c>
      <c r="JK210" s="860">
        <f t="shared" si="209"/>
        <v>-7.3183904137898104E-2</v>
      </c>
      <c r="JL210" s="860">
        <f t="shared" si="209"/>
        <v>-7.3183904137898104E-2</v>
      </c>
      <c r="JM210" s="860">
        <f t="shared" si="209"/>
        <v>-7.3183904137898104E-2</v>
      </c>
      <c r="JN210" s="860">
        <f t="shared" si="209"/>
        <v>5.9436225431375611E-2</v>
      </c>
      <c r="JO210" s="860">
        <f t="shared" si="209"/>
        <v>5.9436225431375611E-2</v>
      </c>
      <c r="JP210" s="860">
        <f t="shared" si="209"/>
        <v>5.9436225431375611E-2</v>
      </c>
      <c r="JQ210" s="860">
        <f t="shared" si="209"/>
        <v>5.9436225431375611E-2</v>
      </c>
      <c r="JR210" s="860">
        <f t="shared" si="209"/>
        <v>5.9436225431375611E-2</v>
      </c>
      <c r="JS210" s="860">
        <f t="shared" si="209"/>
        <v>5.9436225431375611E-2</v>
      </c>
      <c r="JT210" s="860">
        <f t="shared" si="209"/>
        <v>5.9436225431375611E-2</v>
      </c>
      <c r="JU210" s="860">
        <f t="shared" si="209"/>
        <v>0.10958510928435228</v>
      </c>
      <c r="JV210" s="860">
        <f t="shared" si="209"/>
        <v>0.10958510928435228</v>
      </c>
      <c r="JW210" s="860">
        <f t="shared" si="209"/>
        <v>0.10958510928435228</v>
      </c>
      <c r="JX210" s="860">
        <f t="shared" si="209"/>
        <v>0.10958510928435228</v>
      </c>
      <c r="JY210" s="860">
        <f t="shared" si="209"/>
        <v>0.10380777035648325</v>
      </c>
      <c r="JZ210" s="860">
        <f t="shared" si="209"/>
        <v>0.10380777035648325</v>
      </c>
      <c r="KA210" s="860">
        <f t="shared" si="209"/>
        <v>0.11817143317290402</v>
      </c>
      <c r="KB210" s="860">
        <f t="shared" si="209"/>
        <v>0.11817143317290402</v>
      </c>
      <c r="KC210" s="860">
        <f t="shared" si="209"/>
        <v>0.11817143317290402</v>
      </c>
      <c r="KD210" s="860">
        <f t="shared" si="209"/>
        <v>1.0758501247009677</v>
      </c>
      <c r="KE210" s="860">
        <f t="shared" si="209"/>
        <v>1.0758501247009677</v>
      </c>
      <c r="KF210" s="860">
        <f t="shared" si="209"/>
        <v>1.0758501247009677</v>
      </c>
      <c r="KG210" s="860">
        <f t="shared" si="209"/>
        <v>1.0758501247009677</v>
      </c>
      <c r="KH210" s="860">
        <f t="shared" si="209"/>
        <v>0.39167036317823722</v>
      </c>
      <c r="KI210" s="860">
        <f t="shared" si="209"/>
        <v>0.39167036317823722</v>
      </c>
      <c r="KJ210" s="860">
        <f t="shared" si="209"/>
        <v>0.39167036317823722</v>
      </c>
      <c r="KK210" s="860">
        <f t="shared" si="209"/>
        <v>0.39167036317823722</v>
      </c>
      <c r="KL210" s="860">
        <f t="shared" si="209"/>
        <v>0.39167036317823722</v>
      </c>
      <c r="KM210" s="860">
        <f t="shared" si="209"/>
        <v>0.39167036317823722</v>
      </c>
      <c r="KN210" s="860">
        <f t="shared" si="209"/>
        <v>0.39167036317823722</v>
      </c>
      <c r="KO210" s="860">
        <f t="shared" si="209"/>
        <v>0.39167036317823722</v>
      </c>
      <c r="KP210" s="860">
        <f t="shared" si="209"/>
        <v>-7.8269903718108935E-2</v>
      </c>
      <c r="KQ210" s="860">
        <f t="shared" si="209"/>
        <v>-7.8269903718108935E-2</v>
      </c>
      <c r="KR210" s="860">
        <f t="shared" si="209"/>
        <v>-7.8269903718108935E-2</v>
      </c>
      <c r="KS210" s="860">
        <f t="shared" si="209"/>
        <v>-7.8269903718108935E-2</v>
      </c>
      <c r="KT210" s="860">
        <f t="shared" si="209"/>
        <v>-7.8269903718108935E-2</v>
      </c>
      <c r="KU210" s="860">
        <f t="shared" si="209"/>
        <v>-7.8269903718108935E-2</v>
      </c>
      <c r="KV210" s="860">
        <f t="shared" si="209"/>
        <v>-7.8269903718108935E-2</v>
      </c>
      <c r="KW210" s="860">
        <f t="shared" si="209"/>
        <v>-2.8758188676089702E-2</v>
      </c>
      <c r="KX210" s="860">
        <f t="shared" si="209"/>
        <v>-2.8758188676089702E-2</v>
      </c>
      <c r="KY210" s="860">
        <f t="shared" si="209"/>
        <v>-2.8758188676089702E-2</v>
      </c>
      <c r="KZ210" s="860">
        <f t="shared" si="209"/>
        <v>-2.8758188676089702E-2</v>
      </c>
      <c r="LA210" s="860">
        <f t="shared" si="209"/>
        <v>-2.8758188676089702E-2</v>
      </c>
      <c r="LB210" s="860">
        <f t="shared" si="209"/>
        <v>-1.1100364508602745E-2</v>
      </c>
      <c r="LC210" s="860">
        <f t="shared" si="209"/>
        <v>-1.1100364508602745E-2</v>
      </c>
      <c r="LD210" s="860">
        <f t="shared" si="209"/>
        <v>-1.1100364508602745E-2</v>
      </c>
      <c r="LE210" s="860">
        <f t="shared" si="209"/>
        <v>-1.1100364508602745E-2</v>
      </c>
      <c r="LF210" s="860">
        <f t="shared" si="209"/>
        <v>-1.3383377125969709E-2</v>
      </c>
      <c r="LG210" s="860">
        <f t="shared" si="209"/>
        <v>-1.3383377125969709E-2</v>
      </c>
      <c r="LH210" s="860">
        <f t="shared" si="209"/>
        <v>-1.3383377125969709E-2</v>
      </c>
      <c r="LI210" s="860">
        <f t="shared" si="209"/>
        <v>-1.3383377125969709E-2</v>
      </c>
      <c r="LJ210" s="860">
        <f t="shared" si="209"/>
        <v>-1.3383377125969709E-2</v>
      </c>
      <c r="LK210" s="860">
        <f t="shared" si="209"/>
        <v>-1.3383377125969709E-2</v>
      </c>
      <c r="LL210" s="860">
        <f t="shared" si="209"/>
        <v>-1.3383377125969709E-2</v>
      </c>
      <c r="LM210" s="860">
        <f t="shared" si="209"/>
        <v>-1.3383377125969709E-2</v>
      </c>
      <c r="LN210" s="860">
        <f t="shared" si="209"/>
        <v>1.6981778694678873E-2</v>
      </c>
      <c r="LO210" s="860">
        <f t="shared" si="209"/>
        <v>1.6981778694678873E-2</v>
      </c>
      <c r="LP210" s="860">
        <f t="shared" si="209"/>
        <v>1.6981778694678873E-2</v>
      </c>
      <c r="LQ210" s="860">
        <f t="shared" si="209"/>
        <v>1.6981778694678873E-2</v>
      </c>
      <c r="LR210" s="860">
        <f t="shared" si="209"/>
        <v>1.6981778694678873E-2</v>
      </c>
      <c r="LS210" s="860">
        <f t="shared" si="209"/>
        <v>1.6981778694678873E-2</v>
      </c>
      <c r="LT210" s="860">
        <f t="shared" ref="LT210:OE210" si="210">LT209</f>
        <v>1.6981778694678873E-2</v>
      </c>
      <c r="LU210" s="860">
        <f t="shared" si="210"/>
        <v>0</v>
      </c>
      <c r="LV210" s="860">
        <f t="shared" si="210"/>
        <v>0</v>
      </c>
      <c r="LW210" s="860">
        <f t="shared" si="210"/>
        <v>0</v>
      </c>
      <c r="LX210" s="860">
        <f t="shared" si="210"/>
        <v>0</v>
      </c>
      <c r="LY210" s="860">
        <f t="shared" si="210"/>
        <v>-1.1534196706274535E-2</v>
      </c>
      <c r="LZ210" s="860">
        <f t="shared" si="210"/>
        <v>-1.1534196706274535E-2</v>
      </c>
      <c r="MA210" s="860">
        <f t="shared" si="210"/>
        <v>-9.8476194310741505E-3</v>
      </c>
      <c r="MB210" s="860">
        <f t="shared" si="210"/>
        <v>-9.8476194310741505E-3</v>
      </c>
      <c r="MC210" s="860">
        <f t="shared" si="210"/>
        <v>-9.8476194310741505E-3</v>
      </c>
      <c r="MD210" s="860">
        <f t="shared" si="210"/>
        <v>1.3600036486334934</v>
      </c>
      <c r="ME210" s="860">
        <f t="shared" si="210"/>
        <v>1.3600036486334934</v>
      </c>
      <c r="MF210" s="860">
        <f t="shared" si="210"/>
        <v>1.3600036486334934</v>
      </c>
      <c r="MG210" s="860">
        <f t="shared" si="210"/>
        <v>1.3600036486334934</v>
      </c>
      <c r="MH210" s="860">
        <f t="shared" si="210"/>
        <v>0.84985078802824887</v>
      </c>
      <c r="MI210" s="860">
        <f t="shared" si="210"/>
        <v>0.84985078802824887</v>
      </c>
      <c r="MJ210" s="860">
        <f t="shared" si="210"/>
        <v>0.84985078802824887</v>
      </c>
      <c r="MK210" s="860">
        <f t="shared" si="210"/>
        <v>0.84985078802824887</v>
      </c>
      <c r="ML210" s="860">
        <f t="shared" si="210"/>
        <v>0.84985078802824887</v>
      </c>
      <c r="MM210" s="860">
        <f t="shared" si="210"/>
        <v>0.84985078802824887</v>
      </c>
      <c r="MN210" s="860">
        <f t="shared" si="210"/>
        <v>0.84985078802824887</v>
      </c>
      <c r="MO210" s="860">
        <f t="shared" si="210"/>
        <v>0.84985078802824887</v>
      </c>
      <c r="MP210" s="860">
        <f t="shared" si="210"/>
        <v>0.12718859354191991</v>
      </c>
      <c r="MQ210" s="860">
        <f t="shared" si="210"/>
        <v>0.12718859354191991</v>
      </c>
      <c r="MR210" s="860">
        <f t="shared" si="210"/>
        <v>0.12718859354191991</v>
      </c>
      <c r="MS210" s="860">
        <f t="shared" si="210"/>
        <v>0.12718859354191991</v>
      </c>
      <c r="MT210" s="860">
        <f t="shared" si="210"/>
        <v>0.12718859354191991</v>
      </c>
      <c r="MU210" s="860">
        <f t="shared" si="210"/>
        <v>0.12718859354191991</v>
      </c>
      <c r="MV210" s="860">
        <f t="shared" si="210"/>
        <v>0.12718859354191991</v>
      </c>
      <c r="MW210" s="860">
        <f t="shared" si="210"/>
        <v>9.5972294254398349E-3</v>
      </c>
      <c r="MX210" s="860">
        <f t="shared" si="210"/>
        <v>9.5972294254398349E-3</v>
      </c>
      <c r="MY210" s="860">
        <f t="shared" si="210"/>
        <v>9.5972294254398349E-3</v>
      </c>
      <c r="MZ210" s="860">
        <f t="shared" si="210"/>
        <v>9.5972294254398349E-3</v>
      </c>
      <c r="NA210" s="860">
        <f t="shared" si="210"/>
        <v>9.5972294254398349E-3</v>
      </c>
      <c r="NB210" s="860">
        <f t="shared" si="210"/>
        <v>5.5501822543012835E-2</v>
      </c>
      <c r="NC210" s="860">
        <f t="shared" si="210"/>
        <v>5.5501822543012835E-2</v>
      </c>
      <c r="ND210" s="860">
        <f t="shared" si="210"/>
        <v>5.5501822543012835E-2</v>
      </c>
      <c r="NE210" s="860">
        <f t="shared" si="210"/>
        <v>5.5501822543012835E-2</v>
      </c>
      <c r="NF210" s="860">
        <f t="shared" si="210"/>
        <v>0</v>
      </c>
      <c r="NG210" s="860">
        <f t="shared" si="210"/>
        <v>0</v>
      </c>
      <c r="NH210" s="860">
        <f t="shared" si="210"/>
        <v>0</v>
      </c>
      <c r="NI210" s="860">
        <f t="shared" si="210"/>
        <v>0</v>
      </c>
      <c r="NJ210" s="860">
        <f t="shared" si="210"/>
        <v>0</v>
      </c>
      <c r="NK210" s="860">
        <f t="shared" si="210"/>
        <v>0</v>
      </c>
      <c r="NL210" s="860">
        <f t="shared" si="210"/>
        <v>0</v>
      </c>
      <c r="NM210" s="860">
        <f t="shared" si="210"/>
        <v>0</v>
      </c>
      <c r="NN210" s="860">
        <f t="shared" si="210"/>
        <v>1.6981778694678873E-2</v>
      </c>
      <c r="NO210" s="860">
        <f t="shared" si="210"/>
        <v>1.6981778694678873E-2</v>
      </c>
      <c r="NP210" s="860">
        <f t="shared" si="210"/>
        <v>1.6981778694678873E-2</v>
      </c>
      <c r="NQ210" s="860">
        <f t="shared" si="210"/>
        <v>1.6981778694678873E-2</v>
      </c>
      <c r="NR210" s="860">
        <f t="shared" si="210"/>
        <v>1.6981778694678873E-2</v>
      </c>
      <c r="NS210" s="860">
        <f t="shared" si="210"/>
        <v>1.6981778694678873E-2</v>
      </c>
      <c r="NT210" s="860">
        <f t="shared" si="210"/>
        <v>1.6981778694678873E-2</v>
      </c>
      <c r="NU210" s="860">
        <f t="shared" si="210"/>
        <v>0</v>
      </c>
      <c r="NV210" s="860">
        <f t="shared" si="210"/>
        <v>0</v>
      </c>
      <c r="NW210" s="860">
        <f t="shared" si="210"/>
        <v>0</v>
      </c>
      <c r="NX210" s="860">
        <f t="shared" si="210"/>
        <v>0</v>
      </c>
      <c r="NY210" s="860">
        <f t="shared" si="210"/>
        <v>-1.1534196706274535E-2</v>
      </c>
      <c r="NZ210" s="860">
        <f t="shared" si="210"/>
        <v>-1.1534196706274535E-2</v>
      </c>
      <c r="OA210" s="860">
        <f t="shared" si="210"/>
        <v>-9.8476194310741505E-3</v>
      </c>
      <c r="OB210" s="860">
        <f t="shared" si="210"/>
        <v>-9.8476194310741505E-3</v>
      </c>
      <c r="OC210" s="860">
        <f t="shared" si="210"/>
        <v>-9.8476194310741505E-3</v>
      </c>
      <c r="OD210" s="860">
        <f t="shared" si="210"/>
        <v>1.3600036486334934</v>
      </c>
      <c r="OE210" s="860">
        <f t="shared" si="210"/>
        <v>1.3600036486334934</v>
      </c>
      <c r="OF210" s="860">
        <f t="shared" ref="OF210:QQ210" si="211">OF209</f>
        <v>1.3600036486334934</v>
      </c>
      <c r="OG210" s="860">
        <f t="shared" si="211"/>
        <v>1.3600036486334934</v>
      </c>
      <c r="OH210" s="860">
        <f t="shared" si="211"/>
        <v>0.84985078802824887</v>
      </c>
      <c r="OI210" s="860">
        <f t="shared" si="211"/>
        <v>0.84985078802824887</v>
      </c>
      <c r="OJ210" s="860">
        <f t="shared" si="211"/>
        <v>0.84985078802824887</v>
      </c>
      <c r="OK210" s="860">
        <f t="shared" si="211"/>
        <v>0.84985078802824887</v>
      </c>
      <c r="OL210" s="860">
        <f t="shared" si="211"/>
        <v>0.84985078802824887</v>
      </c>
      <c r="OM210" s="860">
        <f t="shared" si="211"/>
        <v>0.84985078802824887</v>
      </c>
      <c r="ON210" s="860">
        <f t="shared" si="211"/>
        <v>0.84985078802824887</v>
      </c>
      <c r="OO210" s="860">
        <f t="shared" si="211"/>
        <v>0.84985078802824887</v>
      </c>
      <c r="OP210" s="860">
        <f t="shared" si="211"/>
        <v>0.12718859354191991</v>
      </c>
      <c r="OQ210" s="860">
        <f t="shared" si="211"/>
        <v>0.12718859354191991</v>
      </c>
      <c r="OR210" s="860">
        <f t="shared" si="211"/>
        <v>0.12718859354191991</v>
      </c>
      <c r="OS210" s="860">
        <f t="shared" si="211"/>
        <v>0.12718859354191991</v>
      </c>
      <c r="OT210" s="860">
        <f t="shared" si="211"/>
        <v>0.12718859354191991</v>
      </c>
      <c r="OU210" s="860">
        <f t="shared" si="211"/>
        <v>0.12718859354191991</v>
      </c>
      <c r="OV210" s="860">
        <f t="shared" si="211"/>
        <v>0.12718859354191991</v>
      </c>
      <c r="OW210" s="860">
        <f t="shared" si="211"/>
        <v>9.5972294254398349E-3</v>
      </c>
      <c r="OX210" s="860">
        <f t="shared" si="211"/>
        <v>9.5972294254398349E-3</v>
      </c>
      <c r="OY210" s="860">
        <f t="shared" si="211"/>
        <v>9.5972294254398349E-3</v>
      </c>
      <c r="OZ210" s="860">
        <f t="shared" si="211"/>
        <v>9.5972294254398349E-3</v>
      </c>
      <c r="PA210" s="860">
        <f t="shared" si="211"/>
        <v>9.5972294254398349E-3</v>
      </c>
      <c r="PB210" s="860">
        <f t="shared" si="211"/>
        <v>5.5501822543012835E-2</v>
      </c>
      <c r="PC210" s="860">
        <f t="shared" si="211"/>
        <v>5.5501822543012835E-2</v>
      </c>
      <c r="PD210" s="860">
        <f t="shared" si="211"/>
        <v>5.5501822543012835E-2</v>
      </c>
      <c r="PE210" s="860">
        <f t="shared" si="211"/>
        <v>5.5501822543012835E-2</v>
      </c>
      <c r="PF210" s="860">
        <f t="shared" si="211"/>
        <v>0</v>
      </c>
      <c r="PG210" s="860">
        <f t="shared" si="211"/>
        <v>0</v>
      </c>
      <c r="PH210" s="860">
        <f t="shared" si="211"/>
        <v>0</v>
      </c>
      <c r="PI210" s="860">
        <f t="shared" si="211"/>
        <v>0</v>
      </c>
      <c r="PJ210" s="860">
        <f t="shared" si="211"/>
        <v>0</v>
      </c>
      <c r="PK210" s="860">
        <f t="shared" si="211"/>
        <v>0</v>
      </c>
      <c r="PL210" s="860">
        <f t="shared" si="211"/>
        <v>0</v>
      </c>
      <c r="PM210" s="860">
        <f t="shared" si="211"/>
        <v>0</v>
      </c>
      <c r="PN210" s="860">
        <f t="shared" si="211"/>
        <v>1.6981778694678873E-2</v>
      </c>
      <c r="PO210" s="860">
        <f t="shared" si="211"/>
        <v>1.6981778694678873E-2</v>
      </c>
      <c r="PP210" s="860">
        <f t="shared" si="211"/>
        <v>1.6981778694678873E-2</v>
      </c>
      <c r="PQ210" s="860">
        <f t="shared" si="211"/>
        <v>1.6981778694678873E-2</v>
      </c>
      <c r="PR210" s="860">
        <f t="shared" si="211"/>
        <v>1.6981778694678873E-2</v>
      </c>
      <c r="PS210" s="860">
        <f t="shared" si="211"/>
        <v>1.6981778694678873E-2</v>
      </c>
      <c r="PT210" s="860">
        <f t="shared" si="211"/>
        <v>1.6981778694678873E-2</v>
      </c>
      <c r="PU210" s="860">
        <f t="shared" si="211"/>
        <v>0</v>
      </c>
      <c r="PV210" s="860">
        <f t="shared" si="211"/>
        <v>0</v>
      </c>
      <c r="PW210" s="860">
        <f t="shared" si="211"/>
        <v>0</v>
      </c>
      <c r="PX210" s="860">
        <f t="shared" si="211"/>
        <v>0</v>
      </c>
      <c r="PY210" s="860">
        <f t="shared" si="211"/>
        <v>-1.1534196706274535E-2</v>
      </c>
      <c r="PZ210" s="860">
        <f t="shared" si="211"/>
        <v>-1.1534196706274535E-2</v>
      </c>
      <c r="QA210" s="860">
        <f t="shared" si="211"/>
        <v>-9.8476194310741505E-3</v>
      </c>
      <c r="QB210" s="860">
        <f t="shared" si="211"/>
        <v>-9.8476194310741505E-3</v>
      </c>
      <c r="QC210" s="860">
        <f t="shared" si="211"/>
        <v>-9.8476194310741505E-3</v>
      </c>
      <c r="QD210" s="860">
        <f t="shared" si="211"/>
        <v>1.3600036486334934</v>
      </c>
      <c r="QE210" s="860">
        <f t="shared" si="211"/>
        <v>1.3600036486334934</v>
      </c>
      <c r="QF210" s="860">
        <f t="shared" si="211"/>
        <v>1.3600036486334934</v>
      </c>
      <c r="QG210" s="860">
        <f t="shared" si="211"/>
        <v>1.3600036486334934</v>
      </c>
      <c r="QH210" s="860">
        <f t="shared" si="211"/>
        <v>0.84985078802824887</v>
      </c>
      <c r="QI210" s="860">
        <f t="shared" si="211"/>
        <v>0.84985078802824887</v>
      </c>
      <c r="QJ210" s="860">
        <f t="shared" si="211"/>
        <v>0.84985078802824887</v>
      </c>
      <c r="QK210" s="860">
        <f t="shared" si="211"/>
        <v>0.84985078802824887</v>
      </c>
      <c r="QL210" s="860">
        <f t="shared" si="211"/>
        <v>0.84985078802824887</v>
      </c>
      <c r="QM210" s="860">
        <f t="shared" si="211"/>
        <v>0.84985078802824887</v>
      </c>
      <c r="QN210" s="860">
        <f t="shared" si="211"/>
        <v>0.84985078802824887</v>
      </c>
      <c r="QO210" s="860">
        <f t="shared" si="211"/>
        <v>0.84985078802824887</v>
      </c>
      <c r="QP210" s="860">
        <f t="shared" si="211"/>
        <v>0.12718859354191991</v>
      </c>
      <c r="QQ210" s="860">
        <f t="shared" si="211"/>
        <v>0.12718859354191991</v>
      </c>
      <c r="QR210" s="860">
        <f t="shared" ref="QR210:SI210" si="212">QR209</f>
        <v>0.12718859354191991</v>
      </c>
      <c r="QS210" s="860">
        <f t="shared" si="212"/>
        <v>0.12718859354191991</v>
      </c>
      <c r="QT210" s="860">
        <f t="shared" si="212"/>
        <v>0.12718859354191991</v>
      </c>
      <c r="QU210" s="860">
        <f t="shared" si="212"/>
        <v>0.12718859354191991</v>
      </c>
      <c r="QV210" s="860">
        <f t="shared" si="212"/>
        <v>0.12718859354191991</v>
      </c>
      <c r="QW210" s="860">
        <f t="shared" si="212"/>
        <v>9.5972294254398349E-3</v>
      </c>
      <c r="QX210" s="860">
        <f t="shared" si="212"/>
        <v>9.5972294254398349E-3</v>
      </c>
      <c r="QY210" s="860">
        <f t="shared" si="212"/>
        <v>9.5972294254398349E-3</v>
      </c>
      <c r="QZ210" s="860">
        <f t="shared" si="212"/>
        <v>9.5972294254398349E-3</v>
      </c>
      <c r="RA210" s="860">
        <f t="shared" si="212"/>
        <v>9.5972294254398349E-3</v>
      </c>
      <c r="RB210" s="860">
        <f t="shared" si="212"/>
        <v>5.5501822543012835E-2</v>
      </c>
      <c r="RC210" s="860">
        <f t="shared" si="212"/>
        <v>5.5501822543012835E-2</v>
      </c>
      <c r="RD210" s="860">
        <f t="shared" si="212"/>
        <v>5.5501822543012835E-2</v>
      </c>
      <c r="RE210" s="860">
        <f t="shared" si="212"/>
        <v>5.5501822543012835E-2</v>
      </c>
      <c r="RF210" s="860">
        <f t="shared" si="212"/>
        <v>0</v>
      </c>
      <c r="RG210" s="860">
        <f t="shared" si="212"/>
        <v>0</v>
      </c>
      <c r="RH210" s="860">
        <f t="shared" si="212"/>
        <v>0</v>
      </c>
      <c r="RI210" s="860">
        <f t="shared" si="212"/>
        <v>0</v>
      </c>
      <c r="RJ210" s="860">
        <f t="shared" si="212"/>
        <v>0</v>
      </c>
      <c r="RK210" s="860">
        <f t="shared" si="212"/>
        <v>0</v>
      </c>
      <c r="RL210" s="860">
        <f t="shared" si="212"/>
        <v>0</v>
      </c>
      <c r="RM210" s="860">
        <f t="shared" si="212"/>
        <v>0</v>
      </c>
      <c r="RN210" s="860">
        <f t="shared" si="212"/>
        <v>1.6981778694678873E-2</v>
      </c>
      <c r="RO210" s="860">
        <f t="shared" si="212"/>
        <v>1.6981778694678873E-2</v>
      </c>
      <c r="RP210" s="860">
        <f t="shared" si="212"/>
        <v>1.6981778694678873E-2</v>
      </c>
      <c r="RQ210" s="860">
        <f t="shared" si="212"/>
        <v>1.6981778694678873E-2</v>
      </c>
      <c r="RR210" s="860">
        <f t="shared" si="212"/>
        <v>1.6981778694678873E-2</v>
      </c>
      <c r="RS210" s="860">
        <f t="shared" si="212"/>
        <v>1.6981778694678873E-2</v>
      </c>
      <c r="RT210" s="860">
        <f t="shared" si="212"/>
        <v>1.6981778694678873E-2</v>
      </c>
      <c r="RU210" s="860">
        <f t="shared" si="212"/>
        <v>0</v>
      </c>
      <c r="RV210" s="860">
        <f t="shared" si="212"/>
        <v>0</v>
      </c>
      <c r="RW210" s="860">
        <f t="shared" si="212"/>
        <v>0</v>
      </c>
      <c r="RX210" s="860">
        <f t="shared" si="212"/>
        <v>0</v>
      </c>
      <c r="RY210" s="860">
        <f t="shared" si="212"/>
        <v>-1.1534196706274535E-2</v>
      </c>
      <c r="RZ210" s="860">
        <f t="shared" si="212"/>
        <v>-1.1534196706274535E-2</v>
      </c>
      <c r="SA210" s="860">
        <f t="shared" si="212"/>
        <v>-9.8476194310741505E-3</v>
      </c>
      <c r="SB210" s="860">
        <f t="shared" si="212"/>
        <v>-9.8476194310741505E-3</v>
      </c>
      <c r="SC210" s="860">
        <f t="shared" si="212"/>
        <v>-9.8476194310741505E-3</v>
      </c>
      <c r="SD210" s="860">
        <f t="shared" si="212"/>
        <v>1.3600036486334934</v>
      </c>
      <c r="SE210" s="860">
        <f t="shared" si="212"/>
        <v>1.3600036486334934</v>
      </c>
      <c r="SF210" s="860">
        <f t="shared" si="212"/>
        <v>1.3600036486334934</v>
      </c>
      <c r="SG210" s="860">
        <f t="shared" si="212"/>
        <v>1.3600036486334934</v>
      </c>
      <c r="SH210" s="860">
        <f t="shared" si="212"/>
        <v>0.84985078802824887</v>
      </c>
      <c r="SI210" s="860">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898</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890</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891</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892</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588</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589</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590</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721</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722</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723</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724</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725</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726</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727</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Sheep!$H$251&amp;" Merino BBT"</f>
        <v>Aut Merino BBT</v>
      </c>
      <c r="I225" s="555" t="s">
        <v>886</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887</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889</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888</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890</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893</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894</v>
      </c>
      <c r="J231" s="558"/>
      <c r="K231" s="859">
        <f>K228</f>
        <v>0</v>
      </c>
      <c r="L231" s="859">
        <f t="shared" ref="L231:BW233" si="217">L228</f>
        <v>0</v>
      </c>
      <c r="M231" s="859">
        <f t="shared" si="217"/>
        <v>0</v>
      </c>
      <c r="N231" s="859">
        <f t="shared" si="217"/>
        <v>0</v>
      </c>
      <c r="O231" s="859">
        <f t="shared" si="217"/>
        <v>0</v>
      </c>
      <c r="P231" s="859">
        <f t="shared" si="217"/>
        <v>0</v>
      </c>
      <c r="Q231" s="859">
        <f t="shared" si="217"/>
        <v>0</v>
      </c>
      <c r="R231" s="859">
        <f t="shared" si="217"/>
        <v>0</v>
      </c>
      <c r="S231" s="859">
        <f t="shared" si="217"/>
        <v>0</v>
      </c>
      <c r="T231" s="859">
        <f t="shared" si="217"/>
        <v>0</v>
      </c>
      <c r="U231" s="859">
        <f t="shared" si="217"/>
        <v>0</v>
      </c>
      <c r="V231" s="859">
        <f t="shared" si="217"/>
        <v>0</v>
      </c>
      <c r="W231" s="859">
        <f t="shared" si="217"/>
        <v>0</v>
      </c>
      <c r="X231" s="859">
        <f t="shared" si="217"/>
        <v>0</v>
      </c>
      <c r="Y231" s="859">
        <f t="shared" si="217"/>
        <v>0</v>
      </c>
      <c r="Z231" s="859">
        <f t="shared" si="217"/>
        <v>0</v>
      </c>
      <c r="AA231" s="859">
        <f t="shared" si="217"/>
        <v>0</v>
      </c>
      <c r="AB231" s="859">
        <f t="shared" si="217"/>
        <v>0</v>
      </c>
      <c r="AC231" s="859">
        <f t="shared" si="217"/>
        <v>0</v>
      </c>
      <c r="AD231" s="859">
        <f t="shared" si="217"/>
        <v>0</v>
      </c>
      <c r="AE231" s="859">
        <f t="shared" si="217"/>
        <v>0</v>
      </c>
      <c r="AF231" s="859">
        <f t="shared" si="217"/>
        <v>0</v>
      </c>
      <c r="AG231" s="859">
        <f t="shared" si="217"/>
        <v>0</v>
      </c>
      <c r="AH231" s="859">
        <f t="shared" si="217"/>
        <v>0</v>
      </c>
      <c r="AI231" s="859">
        <f t="shared" si="217"/>
        <v>0</v>
      </c>
      <c r="AJ231" s="859">
        <f t="shared" si="217"/>
        <v>0</v>
      </c>
      <c r="AK231" s="859">
        <f t="shared" si="217"/>
        <v>0</v>
      </c>
      <c r="AL231" s="859">
        <f t="shared" si="217"/>
        <v>0</v>
      </c>
      <c r="AM231" s="859">
        <f t="shared" si="217"/>
        <v>0</v>
      </c>
      <c r="AN231" s="859">
        <f t="shared" si="217"/>
        <v>0</v>
      </c>
      <c r="AO231" s="859">
        <f t="shared" si="217"/>
        <v>0</v>
      </c>
      <c r="AP231" s="859">
        <f t="shared" si="217"/>
        <v>0</v>
      </c>
      <c r="AQ231" s="859">
        <f t="shared" si="217"/>
        <v>0</v>
      </c>
      <c r="AR231" s="859">
        <f t="shared" si="217"/>
        <v>0</v>
      </c>
      <c r="AS231" s="859">
        <f t="shared" si="217"/>
        <v>0</v>
      </c>
      <c r="AT231" s="859">
        <f t="shared" si="217"/>
        <v>0</v>
      </c>
      <c r="AU231" s="859">
        <f t="shared" si="217"/>
        <v>0</v>
      </c>
      <c r="AV231" s="859">
        <f t="shared" si="217"/>
        <v>0</v>
      </c>
      <c r="AW231" s="859">
        <f t="shared" si="217"/>
        <v>0</v>
      </c>
      <c r="AX231" s="859">
        <f t="shared" si="217"/>
        <v>0</v>
      </c>
      <c r="AY231" s="859">
        <f t="shared" si="217"/>
        <v>0</v>
      </c>
      <c r="AZ231" s="859">
        <f t="shared" si="217"/>
        <v>0</v>
      </c>
      <c r="BA231" s="859">
        <f t="shared" si="217"/>
        <v>0</v>
      </c>
      <c r="BB231" s="859">
        <f t="shared" si="217"/>
        <v>0</v>
      </c>
      <c r="BC231" s="859">
        <f t="shared" si="217"/>
        <v>0</v>
      </c>
      <c r="BD231" s="859">
        <f t="shared" si="217"/>
        <v>0</v>
      </c>
      <c r="BE231" s="859">
        <f t="shared" si="217"/>
        <v>0</v>
      </c>
      <c r="BF231" s="859">
        <f t="shared" si="217"/>
        <v>0</v>
      </c>
      <c r="BG231" s="859">
        <f t="shared" si="217"/>
        <v>0</v>
      </c>
      <c r="BH231" s="859">
        <f t="shared" si="217"/>
        <v>0</v>
      </c>
      <c r="BI231" s="859">
        <f t="shared" si="217"/>
        <v>0</v>
      </c>
      <c r="BJ231" s="859">
        <f t="shared" si="217"/>
        <v>0</v>
      </c>
      <c r="BK231" s="859">
        <f t="shared" si="217"/>
        <v>0</v>
      </c>
      <c r="BL231" s="859">
        <f t="shared" si="217"/>
        <v>0</v>
      </c>
      <c r="BM231" s="859">
        <f t="shared" si="217"/>
        <v>0</v>
      </c>
      <c r="BN231" s="859">
        <f t="shared" si="217"/>
        <v>0</v>
      </c>
      <c r="BO231" s="859">
        <f t="shared" si="217"/>
        <v>0</v>
      </c>
      <c r="BP231" s="859">
        <f t="shared" si="217"/>
        <v>0</v>
      </c>
      <c r="BQ231" s="859">
        <f t="shared" si="217"/>
        <v>0</v>
      </c>
      <c r="BR231" s="859">
        <f t="shared" si="217"/>
        <v>0</v>
      </c>
      <c r="BS231" s="859">
        <f t="shared" si="217"/>
        <v>0</v>
      </c>
      <c r="BT231" s="859">
        <f t="shared" si="217"/>
        <v>0</v>
      </c>
      <c r="BU231" s="859">
        <f t="shared" si="217"/>
        <v>0</v>
      </c>
      <c r="BV231" s="859">
        <f t="shared" si="217"/>
        <v>0</v>
      </c>
      <c r="BW231" s="859">
        <f t="shared" si="217"/>
        <v>0</v>
      </c>
      <c r="BX231" s="859">
        <f t="shared" ref="BX231:EI233" si="218">BX228</f>
        <v>0</v>
      </c>
      <c r="BY231" s="859">
        <f t="shared" si="218"/>
        <v>0</v>
      </c>
      <c r="BZ231" s="859">
        <f t="shared" si="218"/>
        <v>0</v>
      </c>
      <c r="CA231" s="859">
        <f t="shared" si="218"/>
        <v>0</v>
      </c>
      <c r="CB231" s="859">
        <f t="shared" si="218"/>
        <v>0</v>
      </c>
      <c r="CC231" s="859">
        <f t="shared" si="218"/>
        <v>0</v>
      </c>
      <c r="CD231" s="859">
        <f t="shared" si="218"/>
        <v>0</v>
      </c>
      <c r="CE231" s="859">
        <f t="shared" si="218"/>
        <v>0</v>
      </c>
      <c r="CF231" s="859">
        <f t="shared" si="218"/>
        <v>0</v>
      </c>
      <c r="CG231" s="859">
        <f t="shared" si="218"/>
        <v>0</v>
      </c>
      <c r="CH231" s="859">
        <f t="shared" si="218"/>
        <v>0</v>
      </c>
      <c r="CI231" s="859">
        <f t="shared" si="218"/>
        <v>0</v>
      </c>
      <c r="CJ231" s="859">
        <f t="shared" si="218"/>
        <v>0</v>
      </c>
      <c r="CK231" s="859">
        <f t="shared" si="218"/>
        <v>0</v>
      </c>
      <c r="CL231" s="859">
        <f t="shared" si="218"/>
        <v>0</v>
      </c>
      <c r="CM231" s="859">
        <f t="shared" si="218"/>
        <v>0</v>
      </c>
      <c r="CN231" s="859">
        <f t="shared" si="218"/>
        <v>0</v>
      </c>
      <c r="CO231" s="859">
        <f t="shared" si="218"/>
        <v>0</v>
      </c>
      <c r="CP231" s="859">
        <f t="shared" si="218"/>
        <v>0</v>
      </c>
      <c r="CQ231" s="859">
        <f t="shared" si="218"/>
        <v>0</v>
      </c>
      <c r="CR231" s="859">
        <f t="shared" si="218"/>
        <v>0</v>
      </c>
      <c r="CS231" s="859">
        <f t="shared" si="218"/>
        <v>0</v>
      </c>
      <c r="CT231" s="859">
        <f t="shared" si="218"/>
        <v>0</v>
      </c>
      <c r="CU231" s="859">
        <f t="shared" si="218"/>
        <v>0</v>
      </c>
      <c r="CV231" s="859">
        <f t="shared" si="218"/>
        <v>0</v>
      </c>
      <c r="CW231" s="859">
        <f t="shared" si="218"/>
        <v>0</v>
      </c>
      <c r="CX231" s="859">
        <f t="shared" si="218"/>
        <v>0</v>
      </c>
      <c r="CY231" s="859">
        <f t="shared" si="218"/>
        <v>0</v>
      </c>
      <c r="CZ231" s="859">
        <f t="shared" si="218"/>
        <v>0</v>
      </c>
      <c r="DA231" s="859">
        <f t="shared" si="218"/>
        <v>0</v>
      </c>
      <c r="DB231" s="859">
        <f t="shared" si="218"/>
        <v>0</v>
      </c>
      <c r="DC231" s="859">
        <f t="shared" si="218"/>
        <v>0</v>
      </c>
      <c r="DD231" s="859">
        <f t="shared" si="218"/>
        <v>0</v>
      </c>
      <c r="DE231" s="859">
        <f t="shared" si="218"/>
        <v>0</v>
      </c>
      <c r="DF231" s="859">
        <f t="shared" si="218"/>
        <v>0.31429670190200909</v>
      </c>
      <c r="DG231" s="859">
        <f t="shared" si="218"/>
        <v>0.31429670190200909</v>
      </c>
      <c r="DH231" s="859">
        <f t="shared" si="218"/>
        <v>0.31429670190200909</v>
      </c>
      <c r="DI231" s="859">
        <f t="shared" si="218"/>
        <v>0.31429670190200909</v>
      </c>
      <c r="DJ231" s="859">
        <f t="shared" si="218"/>
        <v>0.31429670190200909</v>
      </c>
      <c r="DK231" s="859">
        <f t="shared" si="218"/>
        <v>0.31429670190200909</v>
      </c>
      <c r="DL231" s="859">
        <f t="shared" si="218"/>
        <v>0.31429670190200909</v>
      </c>
      <c r="DM231" s="859">
        <f t="shared" si="218"/>
        <v>0.31429670190200909</v>
      </c>
      <c r="DN231" s="859">
        <f t="shared" si="218"/>
        <v>0.39058090997760075</v>
      </c>
      <c r="DO231" s="859">
        <f t="shared" si="218"/>
        <v>0.39058090997760075</v>
      </c>
      <c r="DP231" s="859">
        <f t="shared" si="218"/>
        <v>0.39058090997760075</v>
      </c>
      <c r="DQ231" s="859">
        <f t="shared" si="218"/>
        <v>0.39058090997760075</v>
      </c>
      <c r="DR231" s="859">
        <f t="shared" si="218"/>
        <v>0.39058090997760075</v>
      </c>
      <c r="DS231" s="859">
        <f t="shared" si="218"/>
        <v>0.39058090997760075</v>
      </c>
      <c r="DT231" s="859">
        <f t="shared" si="218"/>
        <v>0.39058090997760075</v>
      </c>
      <c r="DU231" s="859">
        <f t="shared" si="218"/>
        <v>-2.2415135989981829</v>
      </c>
      <c r="DV231" s="859">
        <f t="shared" si="218"/>
        <v>-2.2415135989981829</v>
      </c>
      <c r="DW231" s="859">
        <f t="shared" si="218"/>
        <v>-2.2415135989981829</v>
      </c>
      <c r="DX231" s="859">
        <f t="shared" si="218"/>
        <v>-2.2415135989981829</v>
      </c>
      <c r="DY231" s="859">
        <f t="shared" si="218"/>
        <v>-2.364510324786572</v>
      </c>
      <c r="DZ231" s="859">
        <f t="shared" si="218"/>
        <v>-2.364510324786572</v>
      </c>
      <c r="EA231" s="859">
        <f t="shared" si="218"/>
        <v>-2.7671810601322875</v>
      </c>
      <c r="EB231" s="859">
        <f t="shared" si="218"/>
        <v>-2.7671810601322875</v>
      </c>
      <c r="EC231" s="859">
        <f t="shared" si="218"/>
        <v>-2.7671810601322875</v>
      </c>
      <c r="ED231" s="859">
        <f t="shared" si="218"/>
        <v>-3.8391812675093977</v>
      </c>
      <c r="EE231" s="859">
        <f t="shared" si="218"/>
        <v>-3.8391812675093977</v>
      </c>
      <c r="EF231" s="859">
        <f t="shared" si="218"/>
        <v>-3.8391812675093977</v>
      </c>
      <c r="EG231" s="859">
        <f t="shared" si="218"/>
        <v>-3.8391812675093977</v>
      </c>
      <c r="EH231" s="859">
        <f t="shared" si="218"/>
        <v>0</v>
      </c>
      <c r="EI231" s="859">
        <f t="shared" si="218"/>
        <v>0</v>
      </c>
      <c r="EJ231" s="859">
        <f t="shared" ref="EJ231:GU233" si="219">EJ228</f>
        <v>0</v>
      </c>
      <c r="EK231" s="859">
        <f t="shared" si="219"/>
        <v>0</v>
      </c>
      <c r="EL231" s="859">
        <f t="shared" si="219"/>
        <v>0</v>
      </c>
      <c r="EM231" s="859">
        <f t="shared" si="219"/>
        <v>0</v>
      </c>
      <c r="EN231" s="859">
        <f t="shared" si="219"/>
        <v>0</v>
      </c>
      <c r="EO231" s="859">
        <f t="shared" si="219"/>
        <v>0</v>
      </c>
      <c r="EP231" s="859">
        <f t="shared" si="219"/>
        <v>0</v>
      </c>
      <c r="EQ231" s="859">
        <f t="shared" si="219"/>
        <v>0</v>
      </c>
      <c r="ER231" s="859">
        <f t="shared" si="219"/>
        <v>0</v>
      </c>
      <c r="ES231" s="859">
        <f t="shared" si="219"/>
        <v>0</v>
      </c>
      <c r="ET231" s="859">
        <f t="shared" si="219"/>
        <v>0</v>
      </c>
      <c r="EU231" s="859">
        <f t="shared" si="219"/>
        <v>0</v>
      </c>
      <c r="EV231" s="859">
        <f t="shared" si="219"/>
        <v>0</v>
      </c>
      <c r="EW231" s="859">
        <f t="shared" si="219"/>
        <v>0</v>
      </c>
      <c r="EX231" s="859">
        <f t="shared" si="219"/>
        <v>0</v>
      </c>
      <c r="EY231" s="859">
        <f t="shared" si="219"/>
        <v>0</v>
      </c>
      <c r="EZ231" s="859">
        <f t="shared" si="219"/>
        <v>0</v>
      </c>
      <c r="FA231" s="859">
        <f t="shared" si="219"/>
        <v>0</v>
      </c>
      <c r="FB231" s="859">
        <f t="shared" si="219"/>
        <v>0</v>
      </c>
      <c r="FC231" s="859">
        <f t="shared" si="219"/>
        <v>0</v>
      </c>
      <c r="FD231" s="859">
        <f t="shared" si="219"/>
        <v>0</v>
      </c>
      <c r="FE231" s="859">
        <f t="shared" si="219"/>
        <v>0</v>
      </c>
      <c r="FF231" s="859">
        <f t="shared" si="219"/>
        <v>8.4876614368918801E-2</v>
      </c>
      <c r="FG231" s="859">
        <f t="shared" si="219"/>
        <v>8.9595932733966599E-2</v>
      </c>
      <c r="FH231" s="859">
        <f t="shared" si="219"/>
        <v>8.9595932733966599E-2</v>
      </c>
      <c r="FI231" s="859">
        <f t="shared" si="219"/>
        <v>8.9595932733966599E-2</v>
      </c>
      <c r="FJ231" s="859">
        <f t="shared" si="219"/>
        <v>8.9595932733966599E-2</v>
      </c>
      <c r="FK231" s="859">
        <f t="shared" si="219"/>
        <v>8.9595932733966599E-2</v>
      </c>
      <c r="FL231" s="859">
        <f t="shared" si="219"/>
        <v>8.9595932733966599E-2</v>
      </c>
      <c r="FM231" s="859">
        <f t="shared" si="219"/>
        <v>8.9595932733966599E-2</v>
      </c>
      <c r="FN231" s="859">
        <f t="shared" si="219"/>
        <v>0.16981778694678251</v>
      </c>
      <c r="FO231" s="859">
        <f t="shared" si="219"/>
        <v>0.16981778694678251</v>
      </c>
      <c r="FP231" s="859">
        <f t="shared" si="219"/>
        <v>0.16981778694678251</v>
      </c>
      <c r="FQ231" s="859">
        <f t="shared" si="219"/>
        <v>0.16981778694678251</v>
      </c>
      <c r="FR231" s="859">
        <f t="shared" si="219"/>
        <v>0.16981778694678251</v>
      </c>
      <c r="FS231" s="859">
        <f t="shared" si="219"/>
        <v>0.16981778694678251</v>
      </c>
      <c r="FT231" s="859">
        <f t="shared" si="219"/>
        <v>0.16981778694678251</v>
      </c>
      <c r="FU231" s="859">
        <f t="shared" si="219"/>
        <v>-2.1219662070516154</v>
      </c>
      <c r="FV231" s="859">
        <f t="shared" si="219"/>
        <v>-2.1219662070516154</v>
      </c>
      <c r="FW231" s="859">
        <f t="shared" si="219"/>
        <v>-2.1219662070516154</v>
      </c>
      <c r="FX231" s="859">
        <f t="shared" si="219"/>
        <v>-2.1219662070516154</v>
      </c>
      <c r="FY231" s="859">
        <f t="shared" si="219"/>
        <v>-2.4452497017304999</v>
      </c>
      <c r="FZ231" s="859">
        <f t="shared" si="219"/>
        <v>-2.4452497017304999</v>
      </c>
      <c r="GA231" s="859">
        <f t="shared" si="219"/>
        <v>-2.9641334487538025</v>
      </c>
      <c r="GB231" s="859">
        <f t="shared" si="219"/>
        <v>-2.9641334487538025</v>
      </c>
      <c r="GC231" s="859">
        <f t="shared" si="219"/>
        <v>-2.9641334487538025</v>
      </c>
      <c r="GD231" s="859">
        <f t="shared" si="219"/>
        <v>-3.0530977596365725</v>
      </c>
      <c r="GE231" s="859">
        <f t="shared" si="219"/>
        <v>-3.0530977596365725</v>
      </c>
      <c r="GF231" s="859">
        <f t="shared" si="219"/>
        <v>-3.0530977596365725</v>
      </c>
      <c r="GG231" s="859">
        <f t="shared" si="219"/>
        <v>-3.0530977596365725</v>
      </c>
      <c r="GH231" s="859">
        <f t="shared" si="219"/>
        <v>-2.8724264632109175</v>
      </c>
      <c r="GI231" s="859">
        <f t="shared" si="219"/>
        <v>-2.8724264632109175</v>
      </c>
      <c r="GJ231" s="859">
        <f t="shared" si="219"/>
        <v>-2.8724264632109175</v>
      </c>
      <c r="GK231" s="859">
        <f t="shared" si="219"/>
        <v>-2.8724264632109175</v>
      </c>
      <c r="GL231" s="859">
        <f t="shared" si="219"/>
        <v>-2.8724264632109175</v>
      </c>
      <c r="GM231" s="859">
        <f t="shared" si="219"/>
        <v>-2.8724264632109175</v>
      </c>
      <c r="GN231" s="859">
        <f t="shared" si="219"/>
        <v>-2.8724264632109175</v>
      </c>
      <c r="GO231" s="859">
        <f t="shared" si="219"/>
        <v>-2.8724264632109175</v>
      </c>
      <c r="GP231" s="859">
        <f t="shared" si="219"/>
        <v>-0.87006004218656585</v>
      </c>
      <c r="GQ231" s="859">
        <f t="shared" si="219"/>
        <v>-0.87006004218656585</v>
      </c>
      <c r="GR231" s="859">
        <f t="shared" si="219"/>
        <v>-0.87006004218656585</v>
      </c>
      <c r="GS231" s="859">
        <f t="shared" si="219"/>
        <v>-0.87006004218656585</v>
      </c>
      <c r="GT231" s="859">
        <f t="shared" si="219"/>
        <v>-0.87006004218656585</v>
      </c>
      <c r="GU231" s="859">
        <f t="shared" si="219"/>
        <v>-0.87006004218656585</v>
      </c>
      <c r="GV231" s="859">
        <f t="shared" ref="GV231:JG233" si="220">GV228</f>
        <v>-0.87006004218656585</v>
      </c>
      <c r="GW231" s="859">
        <f t="shared" si="220"/>
        <v>-0.87934826361737883</v>
      </c>
      <c r="GX231" s="859">
        <f t="shared" si="220"/>
        <v>-0.87934826361737883</v>
      </c>
      <c r="GY231" s="859">
        <f t="shared" si="220"/>
        <v>-0.87934826361737883</v>
      </c>
      <c r="GZ231" s="859">
        <f t="shared" si="220"/>
        <v>-0.87934826361737883</v>
      </c>
      <c r="HA231" s="859">
        <f t="shared" si="220"/>
        <v>-0.87934826361737883</v>
      </c>
      <c r="HB231" s="859">
        <f t="shared" si="220"/>
        <v>-0.68371105691123368</v>
      </c>
      <c r="HC231" s="859">
        <f t="shared" si="220"/>
        <v>-0.68371105691123368</v>
      </c>
      <c r="HD231" s="859">
        <f t="shared" si="220"/>
        <v>-0.68371105691123368</v>
      </c>
      <c r="HE231" s="859">
        <f t="shared" si="220"/>
        <v>-0.68371105691123368</v>
      </c>
      <c r="HF231" s="859">
        <f t="shared" si="220"/>
        <v>-7.0651077654826366E-3</v>
      </c>
      <c r="HG231" s="859">
        <f t="shared" si="220"/>
        <v>-7.0651077654826366E-3</v>
      </c>
      <c r="HH231" s="859">
        <f t="shared" si="220"/>
        <v>-7.0651077654826366E-3</v>
      </c>
      <c r="HI231" s="859">
        <f t="shared" si="220"/>
        <v>-7.0651077654826366E-3</v>
      </c>
      <c r="HJ231" s="859">
        <f t="shared" si="220"/>
        <v>-7.0651077654826366E-3</v>
      </c>
      <c r="HK231" s="859">
        <f t="shared" si="220"/>
        <v>-7.0651077654826366E-3</v>
      </c>
      <c r="HL231" s="859">
        <f t="shared" si="220"/>
        <v>-7.0651077654826366E-3</v>
      </c>
      <c r="HM231" s="859">
        <f t="shared" si="220"/>
        <v>-7.0651077654826366E-3</v>
      </c>
      <c r="HN231" s="859">
        <f t="shared" si="220"/>
        <v>-8.4908893473381042E-3</v>
      </c>
      <c r="HO231" s="859">
        <f t="shared" si="220"/>
        <v>-8.4908893473381042E-3</v>
      </c>
      <c r="HP231" s="859">
        <f t="shared" si="220"/>
        <v>-8.4908893473381042E-3</v>
      </c>
      <c r="HQ231" s="859">
        <f t="shared" si="220"/>
        <v>-8.4908893473381042E-3</v>
      </c>
      <c r="HR231" s="859">
        <f t="shared" si="220"/>
        <v>-8.4908893473381042E-3</v>
      </c>
      <c r="HS231" s="859">
        <f t="shared" si="220"/>
        <v>-8.4908893473381042E-3</v>
      </c>
      <c r="HT231" s="859">
        <f t="shared" si="220"/>
        <v>-8.4908893473381042E-3</v>
      </c>
      <c r="HU231" s="859">
        <f t="shared" si="220"/>
        <v>-2.0024188151050435</v>
      </c>
      <c r="HV231" s="859">
        <f t="shared" si="220"/>
        <v>-2.0024188151050435</v>
      </c>
      <c r="HW231" s="859">
        <f t="shared" si="220"/>
        <v>-2.0024188151050435</v>
      </c>
      <c r="HX231" s="859">
        <f t="shared" si="220"/>
        <v>-2.0024188151050435</v>
      </c>
      <c r="HY231" s="859">
        <f t="shared" si="220"/>
        <v>-2.3991129149053965</v>
      </c>
      <c r="HZ231" s="859">
        <f t="shared" si="220"/>
        <v>-2.3991129149053965</v>
      </c>
      <c r="IA231" s="859">
        <f t="shared" si="220"/>
        <v>-2.8656572544430441</v>
      </c>
      <c r="IB231" s="859">
        <f t="shared" si="220"/>
        <v>-2.8656572544430441</v>
      </c>
      <c r="IC231" s="859">
        <f t="shared" si="220"/>
        <v>-2.8656572544430441</v>
      </c>
      <c r="ID231" s="859">
        <f t="shared" si="220"/>
        <v>-3.4834048712168109</v>
      </c>
      <c r="IE231" s="859">
        <f t="shared" si="220"/>
        <v>-3.4834048712168109</v>
      </c>
      <c r="IF231" s="859">
        <f t="shared" si="220"/>
        <v>-3.4834048712168109</v>
      </c>
      <c r="IG231" s="859">
        <f t="shared" si="220"/>
        <v>-3.4834048712168109</v>
      </c>
      <c r="IH231" s="859">
        <f t="shared" si="220"/>
        <v>-3.4754595390913288</v>
      </c>
      <c r="II231" s="859">
        <f t="shared" si="220"/>
        <v>-3.4754595390913288</v>
      </c>
      <c r="IJ231" s="859">
        <f t="shared" si="220"/>
        <v>-3.4754595390913288</v>
      </c>
      <c r="IK231" s="859">
        <f t="shared" si="220"/>
        <v>-3.4754595390913288</v>
      </c>
      <c r="IL231" s="859">
        <f t="shared" si="220"/>
        <v>-3.4754595390913288</v>
      </c>
      <c r="IM231" s="859">
        <f t="shared" si="220"/>
        <v>-3.4754595390913288</v>
      </c>
      <c r="IN231" s="859">
        <f t="shared" si="220"/>
        <v>-3.4754595390913288</v>
      </c>
      <c r="IO231" s="859">
        <f t="shared" si="220"/>
        <v>-3.4754595390913288</v>
      </c>
      <c r="IP231" s="859">
        <f t="shared" si="220"/>
        <v>-1.3971480936875658</v>
      </c>
      <c r="IQ231" s="859">
        <f t="shared" si="220"/>
        <v>-1.3971480936875658</v>
      </c>
      <c r="IR231" s="859">
        <f t="shared" si="220"/>
        <v>-1.3971480936875658</v>
      </c>
      <c r="IS231" s="859">
        <f t="shared" si="220"/>
        <v>-1.3971480936875658</v>
      </c>
      <c r="IT231" s="859">
        <f t="shared" si="220"/>
        <v>-1.3971480936875658</v>
      </c>
      <c r="IU231" s="859">
        <f t="shared" si="220"/>
        <v>-1.3971480936875658</v>
      </c>
      <c r="IV231" s="859">
        <f t="shared" si="220"/>
        <v>-1.3971480936875658</v>
      </c>
      <c r="IW231" s="859">
        <f t="shared" si="220"/>
        <v>-0.91662735248106664</v>
      </c>
      <c r="IX231" s="859">
        <f t="shared" si="220"/>
        <v>-0.91662735248106664</v>
      </c>
      <c r="IY231" s="859">
        <f t="shared" si="220"/>
        <v>-0.91662735248106664</v>
      </c>
      <c r="IZ231" s="859">
        <f t="shared" si="220"/>
        <v>-0.91662735248106664</v>
      </c>
      <c r="JA231" s="859">
        <f t="shared" si="220"/>
        <v>-0.91662735248106664</v>
      </c>
      <c r="JB231" s="859">
        <f t="shared" si="220"/>
        <v>-0.77878014554742592</v>
      </c>
      <c r="JC231" s="859">
        <f t="shared" si="220"/>
        <v>-0.77878014554742592</v>
      </c>
      <c r="JD231" s="859">
        <f t="shared" si="220"/>
        <v>-0.77878014554742592</v>
      </c>
      <c r="JE231" s="859">
        <f t="shared" si="220"/>
        <v>-0.77878014554742592</v>
      </c>
      <c r="JF231" s="859">
        <f t="shared" si="220"/>
        <v>0.11071105985178598</v>
      </c>
      <c r="JG231" s="859">
        <f t="shared" si="220"/>
        <v>9.8922384250679229E-2</v>
      </c>
      <c r="JH231" s="859">
        <f t="shared" ref="JH231:LS233" si="221">JH228</f>
        <v>9.8922384250679229E-2</v>
      </c>
      <c r="JI231" s="859">
        <f t="shared" si="221"/>
        <v>9.8922384250679229E-2</v>
      </c>
      <c r="JJ231" s="859">
        <f t="shared" si="221"/>
        <v>9.8922384250679229E-2</v>
      </c>
      <c r="JK231" s="859">
        <f t="shared" si="221"/>
        <v>9.8922384250679229E-2</v>
      </c>
      <c r="JL231" s="859">
        <f t="shared" si="221"/>
        <v>9.8922384250679229E-2</v>
      </c>
      <c r="JM231" s="859">
        <f t="shared" si="221"/>
        <v>9.8922384250679229E-2</v>
      </c>
      <c r="JN231" s="859">
        <f t="shared" si="221"/>
        <v>1.6981778694678873E-2</v>
      </c>
      <c r="JO231" s="859">
        <f t="shared" si="221"/>
        <v>1.6981778694678873E-2</v>
      </c>
      <c r="JP231" s="859">
        <f t="shared" si="221"/>
        <v>1.6981778694678873E-2</v>
      </c>
      <c r="JQ231" s="859">
        <f t="shared" si="221"/>
        <v>1.6981778694678873E-2</v>
      </c>
      <c r="JR231" s="859">
        <f t="shared" si="221"/>
        <v>1.6981778694678873E-2</v>
      </c>
      <c r="JS231" s="859">
        <f t="shared" si="221"/>
        <v>1.6981778694678873E-2</v>
      </c>
      <c r="JT231" s="859">
        <f t="shared" si="221"/>
        <v>1.6981778694678873E-2</v>
      </c>
      <c r="JU231" s="859">
        <f t="shared" si="221"/>
        <v>-1.8230977271851874</v>
      </c>
      <c r="JV231" s="859">
        <f t="shared" si="221"/>
        <v>-1.8230977271851874</v>
      </c>
      <c r="JW231" s="859">
        <f t="shared" si="221"/>
        <v>-1.8230977271851874</v>
      </c>
      <c r="JX231" s="859">
        <f t="shared" si="221"/>
        <v>-1.8230977271851874</v>
      </c>
      <c r="JY231" s="859">
        <f t="shared" si="221"/>
        <v>-2.3760445214928465</v>
      </c>
      <c r="JZ231" s="859">
        <f t="shared" si="221"/>
        <v>-2.3760445214928465</v>
      </c>
      <c r="KA231" s="859">
        <f t="shared" si="221"/>
        <v>-2.8853524933051986</v>
      </c>
      <c r="KB231" s="859">
        <f t="shared" si="221"/>
        <v>-2.8853524933051986</v>
      </c>
      <c r="KC231" s="859">
        <f t="shared" si="221"/>
        <v>-2.8853524933051986</v>
      </c>
      <c r="KD231" s="859">
        <f t="shared" si="221"/>
        <v>-3.0492632636481529</v>
      </c>
      <c r="KE231" s="859">
        <f t="shared" si="221"/>
        <v>-3.0492632636481529</v>
      </c>
      <c r="KF231" s="859">
        <f t="shared" si="221"/>
        <v>-3.0492632636481529</v>
      </c>
      <c r="KG231" s="859">
        <f t="shared" si="221"/>
        <v>-3.0492632636481529</v>
      </c>
      <c r="KH231" s="859">
        <f t="shared" si="221"/>
        <v>-2.8920445740680645</v>
      </c>
      <c r="KI231" s="859">
        <f t="shared" si="221"/>
        <v>-2.8920445740680645</v>
      </c>
      <c r="KJ231" s="859">
        <f t="shared" si="221"/>
        <v>-2.8920445740680645</v>
      </c>
      <c r="KK231" s="859">
        <f t="shared" si="221"/>
        <v>-2.8920445740680645</v>
      </c>
      <c r="KL231" s="859">
        <f t="shared" si="221"/>
        <v>-2.8920445740680645</v>
      </c>
      <c r="KM231" s="859">
        <f t="shared" si="221"/>
        <v>-2.8920445740680645</v>
      </c>
      <c r="KN231" s="859">
        <f t="shared" si="221"/>
        <v>-2.8920445740680645</v>
      </c>
      <c r="KO231" s="859">
        <f t="shared" si="221"/>
        <v>-2.8920445740680645</v>
      </c>
      <c r="KP231" s="859">
        <f t="shared" si="221"/>
        <v>-1.2865767351225301</v>
      </c>
      <c r="KQ231" s="859">
        <f t="shared" si="221"/>
        <v>-1.2865767351225301</v>
      </c>
      <c r="KR231" s="859">
        <f t="shared" si="221"/>
        <v>-1.2865767351225301</v>
      </c>
      <c r="KS231" s="859">
        <f t="shared" si="221"/>
        <v>-1.2865767351225301</v>
      </c>
      <c r="KT231" s="859">
        <f t="shared" si="221"/>
        <v>-1.2865767351225301</v>
      </c>
      <c r="KU231" s="859">
        <f t="shared" si="221"/>
        <v>-1.2865767351225301</v>
      </c>
      <c r="KV231" s="859">
        <f t="shared" si="221"/>
        <v>-1.2865767351225301</v>
      </c>
      <c r="KW231" s="859">
        <f t="shared" si="221"/>
        <v>-0.91459557110338352</v>
      </c>
      <c r="KX231" s="859">
        <f t="shared" si="221"/>
        <v>-0.91459557110338352</v>
      </c>
      <c r="KY231" s="859">
        <f t="shared" si="221"/>
        <v>-0.91459557110338352</v>
      </c>
      <c r="KZ231" s="859">
        <f t="shared" si="221"/>
        <v>-0.91459557110338352</v>
      </c>
      <c r="LA231" s="859">
        <f t="shared" si="221"/>
        <v>-0.91459557110338352</v>
      </c>
      <c r="LB231" s="859">
        <f t="shared" si="221"/>
        <v>-0.72305169177936701</v>
      </c>
      <c r="LC231" s="859">
        <f t="shared" si="221"/>
        <v>-0.72305169177936701</v>
      </c>
      <c r="LD231" s="859">
        <f t="shared" si="221"/>
        <v>-0.72305169177936701</v>
      </c>
      <c r="LE231" s="859">
        <f t="shared" si="221"/>
        <v>-0.72305169177936701</v>
      </c>
      <c r="LF231" s="859">
        <f t="shared" si="221"/>
        <v>-1.3383377125970597E-2</v>
      </c>
      <c r="LG231" s="859">
        <f t="shared" si="221"/>
        <v>-6.6916885629861866E-3</v>
      </c>
      <c r="LH231" s="859">
        <f t="shared" si="221"/>
        <v>-6.6916885629861866E-3</v>
      </c>
      <c r="LI231" s="859">
        <f t="shared" si="221"/>
        <v>-6.6916885629861866E-3</v>
      </c>
      <c r="LJ231" s="859">
        <f t="shared" si="221"/>
        <v>-6.6916885629861866E-3</v>
      </c>
      <c r="LK231" s="859">
        <f t="shared" si="221"/>
        <v>-6.6916885629861866E-3</v>
      </c>
      <c r="LL231" s="859">
        <f t="shared" si="221"/>
        <v>-6.6916885629861866E-3</v>
      </c>
      <c r="LM231" s="859">
        <f t="shared" si="221"/>
        <v>-6.6916885629861866E-3</v>
      </c>
      <c r="LN231" s="859">
        <f t="shared" si="221"/>
        <v>8.4908893473416569E-3</v>
      </c>
      <c r="LO231" s="859">
        <f t="shared" si="221"/>
        <v>8.4908893473416569E-3</v>
      </c>
      <c r="LP231" s="859">
        <f t="shared" si="221"/>
        <v>8.4908893473416569E-3</v>
      </c>
      <c r="LQ231" s="859">
        <f t="shared" si="221"/>
        <v>8.4908893473416569E-3</v>
      </c>
      <c r="LR231" s="859">
        <f t="shared" si="221"/>
        <v>8.4908893473416569E-3</v>
      </c>
      <c r="LS231" s="859">
        <f t="shared" si="221"/>
        <v>8.4908893473416569E-3</v>
      </c>
      <c r="LT231" s="859">
        <f t="shared" ref="LT231:OE233" si="222">LT228</f>
        <v>8.4908893473416569E-3</v>
      </c>
      <c r="LU231" s="859">
        <f t="shared" si="222"/>
        <v>-1.8131354445229748</v>
      </c>
      <c r="LV231" s="859">
        <f t="shared" si="222"/>
        <v>-1.8131354445229748</v>
      </c>
      <c r="LW231" s="859">
        <f t="shared" si="222"/>
        <v>-1.8131354445229748</v>
      </c>
      <c r="LX231" s="859">
        <f t="shared" si="222"/>
        <v>-1.8131354445229748</v>
      </c>
      <c r="LY231" s="859">
        <f t="shared" si="222"/>
        <v>-2.3760445214928465</v>
      </c>
      <c r="LZ231" s="859">
        <f t="shared" si="222"/>
        <v>-2.3760445214928465</v>
      </c>
      <c r="MA231" s="859">
        <f t="shared" si="222"/>
        <v>-2.8755048738741191</v>
      </c>
      <c r="MB231" s="859">
        <f t="shared" si="222"/>
        <v>-2.8755048738741191</v>
      </c>
      <c r="MC231" s="859">
        <f t="shared" si="222"/>
        <v>-2.8755048738741191</v>
      </c>
      <c r="MD231" s="859">
        <f t="shared" si="222"/>
        <v>-1.2153316475135005</v>
      </c>
      <c r="ME231" s="859">
        <f t="shared" si="222"/>
        <v>-1.2153316475135005</v>
      </c>
      <c r="MF231" s="859">
        <f t="shared" si="222"/>
        <v>-1.2153316475135005</v>
      </c>
      <c r="MG231" s="859">
        <f t="shared" si="222"/>
        <v>-1.2153316475135005</v>
      </c>
      <c r="MH231" s="859">
        <f t="shared" si="222"/>
        <v>0.58207749016883703</v>
      </c>
      <c r="MI231" s="859">
        <f t="shared" si="222"/>
        <v>0.58207749016883703</v>
      </c>
      <c r="MJ231" s="859">
        <f t="shared" si="222"/>
        <v>0.58207749016883703</v>
      </c>
      <c r="MK231" s="859">
        <f t="shared" si="222"/>
        <v>0.58207749016883703</v>
      </c>
      <c r="ML231" s="859">
        <f t="shared" si="222"/>
        <v>0.58207749016883703</v>
      </c>
      <c r="MM231" s="859">
        <f t="shared" si="222"/>
        <v>0.58207749016883703</v>
      </c>
      <c r="MN231" s="859">
        <f t="shared" si="222"/>
        <v>0.58207749016883703</v>
      </c>
      <c r="MO231" s="859">
        <f t="shared" si="222"/>
        <v>0.58207749016883703</v>
      </c>
      <c r="MP231" s="859">
        <f t="shared" si="222"/>
        <v>7.5060347037920749E-2</v>
      </c>
      <c r="MQ231" s="859">
        <f t="shared" si="222"/>
        <v>7.5060347037920749E-2</v>
      </c>
      <c r="MR231" s="859">
        <f t="shared" si="222"/>
        <v>7.5060347037920749E-2</v>
      </c>
      <c r="MS231" s="859">
        <f t="shared" si="222"/>
        <v>7.5060347037920749E-2</v>
      </c>
      <c r="MT231" s="859">
        <f t="shared" si="222"/>
        <v>7.5060347037920749E-2</v>
      </c>
      <c r="MU231" s="859">
        <f t="shared" si="222"/>
        <v>7.5060347037920749E-2</v>
      </c>
      <c r="MV231" s="859">
        <f t="shared" si="222"/>
        <v>7.5060347037920749E-2</v>
      </c>
      <c r="MW231" s="859">
        <f t="shared" si="222"/>
        <v>0</v>
      </c>
      <c r="MX231" s="859">
        <f t="shared" si="222"/>
        <v>0</v>
      </c>
      <c r="MY231" s="859">
        <f t="shared" si="222"/>
        <v>0</v>
      </c>
      <c r="MZ231" s="859">
        <f t="shared" si="222"/>
        <v>0</v>
      </c>
      <c r="NA231" s="859">
        <f t="shared" si="222"/>
        <v>0</v>
      </c>
      <c r="NB231" s="859">
        <f t="shared" si="222"/>
        <v>-0.72305169177936701</v>
      </c>
      <c r="NC231" s="859">
        <f t="shared" si="222"/>
        <v>-0.72305169177936701</v>
      </c>
      <c r="ND231" s="859">
        <f t="shared" si="222"/>
        <v>-0.72305169177936701</v>
      </c>
      <c r="NE231" s="859">
        <f t="shared" si="222"/>
        <v>-0.72305169177936701</v>
      </c>
      <c r="NF231" s="859">
        <f t="shared" si="222"/>
        <v>-1.3383377125970597E-2</v>
      </c>
      <c r="NG231" s="859">
        <f t="shared" si="222"/>
        <v>-6.6916885629861866E-3</v>
      </c>
      <c r="NH231" s="859">
        <f t="shared" si="222"/>
        <v>-6.6916885629861866E-3</v>
      </c>
      <c r="NI231" s="859">
        <f t="shared" si="222"/>
        <v>-6.6916885629861866E-3</v>
      </c>
      <c r="NJ231" s="859">
        <f t="shared" si="222"/>
        <v>-6.6916885629861866E-3</v>
      </c>
      <c r="NK231" s="859">
        <f t="shared" si="222"/>
        <v>-6.6916885629861866E-3</v>
      </c>
      <c r="NL231" s="859">
        <f t="shared" si="222"/>
        <v>-6.6916885629861866E-3</v>
      </c>
      <c r="NM231" s="859">
        <f t="shared" si="222"/>
        <v>-6.6916885629861866E-3</v>
      </c>
      <c r="NN231" s="859">
        <f t="shared" si="222"/>
        <v>8.4908893473416569E-3</v>
      </c>
      <c r="NO231" s="859">
        <f t="shared" si="222"/>
        <v>8.4908893473416569E-3</v>
      </c>
      <c r="NP231" s="859">
        <f t="shared" si="222"/>
        <v>8.4908893473416569E-3</v>
      </c>
      <c r="NQ231" s="859">
        <f t="shared" si="222"/>
        <v>8.4908893473416569E-3</v>
      </c>
      <c r="NR231" s="859">
        <f t="shared" si="222"/>
        <v>8.4908893473416569E-3</v>
      </c>
      <c r="NS231" s="859">
        <f t="shared" si="222"/>
        <v>8.4908893473416569E-3</v>
      </c>
      <c r="NT231" s="859">
        <f t="shared" si="222"/>
        <v>8.4908893473416569E-3</v>
      </c>
      <c r="NU231" s="859">
        <f t="shared" si="222"/>
        <v>-1.8131354445229748</v>
      </c>
      <c r="NV231" s="859">
        <f t="shared" si="222"/>
        <v>-1.8131354445229748</v>
      </c>
      <c r="NW231" s="859">
        <f t="shared" si="222"/>
        <v>-1.8131354445229748</v>
      </c>
      <c r="NX231" s="859">
        <f t="shared" si="222"/>
        <v>-1.8131354445229748</v>
      </c>
      <c r="NY231" s="859">
        <f t="shared" si="222"/>
        <v>-2.3760445214928465</v>
      </c>
      <c r="NZ231" s="859">
        <f t="shared" si="222"/>
        <v>-2.3760445214928465</v>
      </c>
      <c r="OA231" s="859">
        <f t="shared" si="222"/>
        <v>-2.8755048738741191</v>
      </c>
      <c r="OB231" s="859">
        <f t="shared" si="222"/>
        <v>-2.8755048738741191</v>
      </c>
      <c r="OC231" s="859">
        <f t="shared" si="222"/>
        <v>-2.8755048738741191</v>
      </c>
      <c r="OD231" s="859">
        <f t="shared" si="222"/>
        <v>-1.2153316475135005</v>
      </c>
      <c r="OE231" s="859">
        <f t="shared" si="222"/>
        <v>-1.2153316475135005</v>
      </c>
      <c r="OF231" s="859">
        <f t="shared" ref="OF231:QQ233" si="223">OF228</f>
        <v>-1.2153316475135005</v>
      </c>
      <c r="OG231" s="859">
        <f t="shared" si="223"/>
        <v>-1.2153316475135005</v>
      </c>
      <c r="OH231" s="859">
        <f t="shared" si="223"/>
        <v>0.58207749016883703</v>
      </c>
      <c r="OI231" s="859">
        <f t="shared" si="223"/>
        <v>0.58207749016883703</v>
      </c>
      <c r="OJ231" s="859">
        <f t="shared" si="223"/>
        <v>0.58207749016883703</v>
      </c>
      <c r="OK231" s="859">
        <f t="shared" si="223"/>
        <v>0.58207749016883703</v>
      </c>
      <c r="OL231" s="859">
        <f t="shared" si="223"/>
        <v>0.58207749016883703</v>
      </c>
      <c r="OM231" s="859">
        <f t="shared" si="223"/>
        <v>0.58207749016883703</v>
      </c>
      <c r="ON231" s="859">
        <f t="shared" si="223"/>
        <v>0.58207749016883703</v>
      </c>
      <c r="OO231" s="859">
        <f t="shared" si="223"/>
        <v>0.58207749016883703</v>
      </c>
      <c r="OP231" s="859">
        <f t="shared" si="223"/>
        <v>7.5060347037920749E-2</v>
      </c>
      <c r="OQ231" s="859">
        <f t="shared" si="223"/>
        <v>7.5060347037920749E-2</v>
      </c>
      <c r="OR231" s="859">
        <f t="shared" si="223"/>
        <v>7.5060347037920749E-2</v>
      </c>
      <c r="OS231" s="859">
        <f t="shared" si="223"/>
        <v>7.5060347037920749E-2</v>
      </c>
      <c r="OT231" s="859">
        <f t="shared" si="223"/>
        <v>7.5060347037920749E-2</v>
      </c>
      <c r="OU231" s="859">
        <f t="shared" si="223"/>
        <v>7.5060347037920749E-2</v>
      </c>
      <c r="OV231" s="859">
        <f t="shared" si="223"/>
        <v>7.5060347037920749E-2</v>
      </c>
      <c r="OW231" s="859">
        <f t="shared" si="223"/>
        <v>0</v>
      </c>
      <c r="OX231" s="859">
        <f t="shared" si="223"/>
        <v>0</v>
      </c>
      <c r="OY231" s="859">
        <f t="shared" si="223"/>
        <v>0</v>
      </c>
      <c r="OZ231" s="859">
        <f t="shared" si="223"/>
        <v>0</v>
      </c>
      <c r="PA231" s="859">
        <f t="shared" si="223"/>
        <v>0</v>
      </c>
      <c r="PB231" s="859">
        <f t="shared" si="223"/>
        <v>-0.72305169177936701</v>
      </c>
      <c r="PC231" s="859">
        <f t="shared" si="223"/>
        <v>-0.72305169177936701</v>
      </c>
      <c r="PD231" s="859">
        <f t="shared" si="223"/>
        <v>-0.72305169177936701</v>
      </c>
      <c r="PE231" s="859">
        <f t="shared" si="223"/>
        <v>-0.72305169177936701</v>
      </c>
      <c r="PF231" s="859">
        <f t="shared" si="223"/>
        <v>-1.3383377125970597E-2</v>
      </c>
      <c r="PG231" s="859">
        <f t="shared" si="223"/>
        <v>-6.6916885629861866E-3</v>
      </c>
      <c r="PH231" s="859">
        <f t="shared" si="223"/>
        <v>-6.6916885629861866E-3</v>
      </c>
      <c r="PI231" s="859">
        <f t="shared" si="223"/>
        <v>-6.6916885629861866E-3</v>
      </c>
      <c r="PJ231" s="859">
        <f t="shared" si="223"/>
        <v>-6.6916885629861866E-3</v>
      </c>
      <c r="PK231" s="859">
        <f t="shared" si="223"/>
        <v>-6.6916885629861866E-3</v>
      </c>
      <c r="PL231" s="859">
        <f t="shared" si="223"/>
        <v>-6.6916885629861866E-3</v>
      </c>
      <c r="PM231" s="859">
        <f t="shared" si="223"/>
        <v>-6.6916885629861866E-3</v>
      </c>
      <c r="PN231" s="859">
        <f t="shared" si="223"/>
        <v>8.4908893473416569E-3</v>
      </c>
      <c r="PO231" s="859">
        <f t="shared" si="223"/>
        <v>8.4908893473416569E-3</v>
      </c>
      <c r="PP231" s="859">
        <f t="shared" si="223"/>
        <v>8.4908893473416569E-3</v>
      </c>
      <c r="PQ231" s="859">
        <f t="shared" si="223"/>
        <v>8.4908893473416569E-3</v>
      </c>
      <c r="PR231" s="859">
        <f t="shared" si="223"/>
        <v>8.4908893473416569E-3</v>
      </c>
      <c r="PS231" s="859">
        <f t="shared" si="223"/>
        <v>8.4908893473416569E-3</v>
      </c>
      <c r="PT231" s="859">
        <f t="shared" si="223"/>
        <v>8.4908893473416569E-3</v>
      </c>
      <c r="PU231" s="859">
        <f t="shared" si="223"/>
        <v>-1.8131354445229748</v>
      </c>
      <c r="PV231" s="859">
        <f t="shared" si="223"/>
        <v>-1.8131354445229748</v>
      </c>
      <c r="PW231" s="859">
        <f t="shared" si="223"/>
        <v>-1.8131354445229748</v>
      </c>
      <c r="PX231" s="859">
        <f t="shared" si="223"/>
        <v>-1.8131354445229748</v>
      </c>
      <c r="PY231" s="859">
        <f t="shared" si="223"/>
        <v>-2.3760445214928465</v>
      </c>
      <c r="PZ231" s="859">
        <f t="shared" si="223"/>
        <v>-2.3760445214928465</v>
      </c>
      <c r="QA231" s="859">
        <f t="shared" si="223"/>
        <v>-2.8755048738741191</v>
      </c>
      <c r="QB231" s="859">
        <f t="shared" si="223"/>
        <v>-2.8755048738741191</v>
      </c>
      <c r="QC231" s="859">
        <f t="shared" si="223"/>
        <v>-2.8755048738741191</v>
      </c>
      <c r="QD231" s="859">
        <f t="shared" si="223"/>
        <v>-1.2153316475135005</v>
      </c>
      <c r="QE231" s="859">
        <f t="shared" si="223"/>
        <v>-1.2153316475135005</v>
      </c>
      <c r="QF231" s="859">
        <f t="shared" si="223"/>
        <v>-1.2153316475135005</v>
      </c>
      <c r="QG231" s="859">
        <f t="shared" si="223"/>
        <v>-1.2153316475135005</v>
      </c>
      <c r="QH231" s="859">
        <f t="shared" si="223"/>
        <v>0.58207749016883703</v>
      </c>
      <c r="QI231" s="859">
        <f t="shared" si="223"/>
        <v>0.58207749016883703</v>
      </c>
      <c r="QJ231" s="859">
        <f t="shared" si="223"/>
        <v>0.58207749016883703</v>
      </c>
      <c r="QK231" s="859">
        <f t="shared" si="223"/>
        <v>0.58207749016883703</v>
      </c>
      <c r="QL231" s="859">
        <f t="shared" si="223"/>
        <v>0.58207749016883703</v>
      </c>
      <c r="QM231" s="859">
        <f t="shared" si="223"/>
        <v>0.58207749016883703</v>
      </c>
      <c r="QN231" s="859">
        <f t="shared" si="223"/>
        <v>0.58207749016883703</v>
      </c>
      <c r="QO231" s="859">
        <f t="shared" si="223"/>
        <v>0.58207749016883703</v>
      </c>
      <c r="QP231" s="859">
        <f t="shared" si="223"/>
        <v>7.5060347037920749E-2</v>
      </c>
      <c r="QQ231" s="859">
        <f t="shared" si="223"/>
        <v>7.5060347037920749E-2</v>
      </c>
      <c r="QR231" s="859">
        <f t="shared" ref="QR231:SI233" si="224">QR228</f>
        <v>7.5060347037920749E-2</v>
      </c>
      <c r="QS231" s="859">
        <f t="shared" si="224"/>
        <v>7.5060347037920749E-2</v>
      </c>
      <c r="QT231" s="859">
        <f t="shared" si="224"/>
        <v>7.5060347037920749E-2</v>
      </c>
      <c r="QU231" s="859">
        <f t="shared" si="224"/>
        <v>7.5060347037920749E-2</v>
      </c>
      <c r="QV231" s="859">
        <f t="shared" si="224"/>
        <v>7.5060347037920749E-2</v>
      </c>
      <c r="QW231" s="859">
        <f t="shared" si="224"/>
        <v>0</v>
      </c>
      <c r="QX231" s="859">
        <f t="shared" si="224"/>
        <v>0</v>
      </c>
      <c r="QY231" s="859">
        <f t="shared" si="224"/>
        <v>0</v>
      </c>
      <c r="QZ231" s="859">
        <f t="shared" si="224"/>
        <v>0</v>
      </c>
      <c r="RA231" s="859">
        <f t="shared" si="224"/>
        <v>0</v>
      </c>
      <c r="RB231" s="859">
        <f t="shared" si="224"/>
        <v>-0.72305169177936701</v>
      </c>
      <c r="RC231" s="859">
        <f t="shared" si="224"/>
        <v>-0.72305169177936701</v>
      </c>
      <c r="RD231" s="859">
        <f t="shared" si="224"/>
        <v>-0.72305169177936701</v>
      </c>
      <c r="RE231" s="859">
        <f t="shared" si="224"/>
        <v>-0.72305169177936701</v>
      </c>
      <c r="RF231" s="859">
        <f t="shared" si="224"/>
        <v>-1.3383377125970597E-2</v>
      </c>
      <c r="RG231" s="859">
        <f t="shared" si="224"/>
        <v>-6.6916885629861866E-3</v>
      </c>
      <c r="RH231" s="859">
        <f t="shared" si="224"/>
        <v>-6.6916885629861866E-3</v>
      </c>
      <c r="RI231" s="859">
        <f t="shared" si="224"/>
        <v>-6.6916885629861866E-3</v>
      </c>
      <c r="RJ231" s="859">
        <f t="shared" si="224"/>
        <v>-6.6916885629861866E-3</v>
      </c>
      <c r="RK231" s="859">
        <f t="shared" si="224"/>
        <v>-6.6916885629861866E-3</v>
      </c>
      <c r="RL231" s="859">
        <f t="shared" si="224"/>
        <v>-6.6916885629861866E-3</v>
      </c>
      <c r="RM231" s="859">
        <f t="shared" si="224"/>
        <v>-6.6916885629861866E-3</v>
      </c>
      <c r="RN231" s="859">
        <f t="shared" si="224"/>
        <v>8.4908893473416569E-3</v>
      </c>
      <c r="RO231" s="859">
        <f t="shared" si="224"/>
        <v>8.4908893473416569E-3</v>
      </c>
      <c r="RP231" s="859">
        <f t="shared" si="224"/>
        <v>8.4908893473416569E-3</v>
      </c>
      <c r="RQ231" s="859">
        <f t="shared" si="224"/>
        <v>8.4908893473416569E-3</v>
      </c>
      <c r="RR231" s="859">
        <f t="shared" si="224"/>
        <v>8.4908893473416569E-3</v>
      </c>
      <c r="RS231" s="859">
        <f t="shared" si="224"/>
        <v>8.4908893473416569E-3</v>
      </c>
      <c r="RT231" s="859">
        <f t="shared" si="224"/>
        <v>8.4908893473416569E-3</v>
      </c>
      <c r="RU231" s="859">
        <f t="shared" si="224"/>
        <v>-1.8131354445229748</v>
      </c>
      <c r="RV231" s="859">
        <f t="shared" si="224"/>
        <v>-1.8131354445229748</v>
      </c>
      <c r="RW231" s="859">
        <f t="shared" si="224"/>
        <v>-1.8131354445229748</v>
      </c>
      <c r="RX231" s="859">
        <f t="shared" si="224"/>
        <v>-1.8131354445229748</v>
      </c>
      <c r="RY231" s="859">
        <f t="shared" si="224"/>
        <v>-2.3760445214928465</v>
      </c>
      <c r="RZ231" s="859">
        <f t="shared" si="224"/>
        <v>-2.3760445214928465</v>
      </c>
      <c r="SA231" s="859">
        <f t="shared" si="224"/>
        <v>-2.8755048738741191</v>
      </c>
      <c r="SB231" s="859">
        <f t="shared" si="224"/>
        <v>-2.8755048738741191</v>
      </c>
      <c r="SC231" s="859">
        <f t="shared" si="224"/>
        <v>-2.8755048738741191</v>
      </c>
      <c r="SD231" s="859">
        <f t="shared" si="224"/>
        <v>-1.2153316475135005</v>
      </c>
      <c r="SE231" s="859">
        <f t="shared" si="224"/>
        <v>-1.2153316475135005</v>
      </c>
      <c r="SF231" s="859">
        <f t="shared" si="224"/>
        <v>-1.2153316475135005</v>
      </c>
      <c r="SG231" s="859">
        <f t="shared" si="224"/>
        <v>-1.2153316475135005</v>
      </c>
      <c r="SH231" s="859">
        <f t="shared" si="224"/>
        <v>0.58207749016883703</v>
      </c>
      <c r="SI231" s="859">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890</v>
      </c>
      <c r="J232" s="558"/>
      <c r="K232" s="859">
        <f t="shared" ref="K232:Z233" si="225">K229</f>
        <v>0</v>
      </c>
      <c r="L232" s="859">
        <f t="shared" si="225"/>
        <v>0</v>
      </c>
      <c r="M232" s="859">
        <f t="shared" si="225"/>
        <v>0</v>
      </c>
      <c r="N232" s="859">
        <f t="shared" si="225"/>
        <v>0</v>
      </c>
      <c r="O232" s="859">
        <f t="shared" si="225"/>
        <v>0</v>
      </c>
      <c r="P232" s="859">
        <f t="shared" si="225"/>
        <v>0</v>
      </c>
      <c r="Q232" s="859">
        <f t="shared" si="225"/>
        <v>0</v>
      </c>
      <c r="R232" s="859">
        <f t="shared" si="225"/>
        <v>0</v>
      </c>
      <c r="S232" s="859">
        <f t="shared" si="225"/>
        <v>0</v>
      </c>
      <c r="T232" s="859">
        <f t="shared" si="225"/>
        <v>0</v>
      </c>
      <c r="U232" s="859">
        <f t="shared" si="225"/>
        <v>0</v>
      </c>
      <c r="V232" s="859">
        <f t="shared" si="225"/>
        <v>0</v>
      </c>
      <c r="W232" s="859">
        <f t="shared" si="225"/>
        <v>0</v>
      </c>
      <c r="X232" s="859">
        <f t="shared" si="225"/>
        <v>0</v>
      </c>
      <c r="Y232" s="859">
        <f t="shared" si="225"/>
        <v>0</v>
      </c>
      <c r="Z232" s="859">
        <f t="shared" si="225"/>
        <v>0</v>
      </c>
      <c r="AA232" s="859">
        <f t="shared" si="217"/>
        <v>0</v>
      </c>
      <c r="AB232" s="859">
        <f t="shared" si="217"/>
        <v>0</v>
      </c>
      <c r="AC232" s="859">
        <f t="shared" si="217"/>
        <v>0</v>
      </c>
      <c r="AD232" s="859">
        <f t="shared" si="217"/>
        <v>0</v>
      </c>
      <c r="AE232" s="859">
        <f t="shared" si="217"/>
        <v>0</v>
      </c>
      <c r="AF232" s="859">
        <f t="shared" si="217"/>
        <v>0</v>
      </c>
      <c r="AG232" s="859">
        <f t="shared" si="217"/>
        <v>0</v>
      </c>
      <c r="AH232" s="859">
        <f t="shared" si="217"/>
        <v>0</v>
      </c>
      <c r="AI232" s="859">
        <f t="shared" si="217"/>
        <v>0</v>
      </c>
      <c r="AJ232" s="859">
        <f t="shared" si="217"/>
        <v>0</v>
      </c>
      <c r="AK232" s="859">
        <f t="shared" si="217"/>
        <v>0</v>
      </c>
      <c r="AL232" s="859">
        <f t="shared" si="217"/>
        <v>0</v>
      </c>
      <c r="AM232" s="859">
        <f t="shared" si="217"/>
        <v>0</v>
      </c>
      <c r="AN232" s="859">
        <f t="shared" si="217"/>
        <v>0</v>
      </c>
      <c r="AO232" s="859">
        <f t="shared" si="217"/>
        <v>0</v>
      </c>
      <c r="AP232" s="859">
        <f t="shared" si="217"/>
        <v>0</v>
      </c>
      <c r="AQ232" s="859">
        <f t="shared" si="217"/>
        <v>0</v>
      </c>
      <c r="AR232" s="859">
        <f t="shared" si="217"/>
        <v>0</v>
      </c>
      <c r="AS232" s="859">
        <f t="shared" si="217"/>
        <v>0</v>
      </c>
      <c r="AT232" s="859">
        <f t="shared" si="217"/>
        <v>0</v>
      </c>
      <c r="AU232" s="859">
        <f t="shared" si="217"/>
        <v>0</v>
      </c>
      <c r="AV232" s="859">
        <f t="shared" si="217"/>
        <v>0</v>
      </c>
      <c r="AW232" s="859">
        <f t="shared" si="217"/>
        <v>0</v>
      </c>
      <c r="AX232" s="859">
        <f t="shared" si="217"/>
        <v>0</v>
      </c>
      <c r="AY232" s="859">
        <f t="shared" si="217"/>
        <v>0</v>
      </c>
      <c r="AZ232" s="859">
        <f t="shared" si="217"/>
        <v>0</v>
      </c>
      <c r="BA232" s="859">
        <f t="shared" si="217"/>
        <v>0</v>
      </c>
      <c r="BB232" s="859">
        <f t="shared" si="217"/>
        <v>0</v>
      </c>
      <c r="BC232" s="859">
        <f t="shared" si="217"/>
        <v>0</v>
      </c>
      <c r="BD232" s="859">
        <f t="shared" si="217"/>
        <v>0</v>
      </c>
      <c r="BE232" s="859">
        <f t="shared" si="217"/>
        <v>0</v>
      </c>
      <c r="BF232" s="859">
        <f t="shared" si="217"/>
        <v>0</v>
      </c>
      <c r="BG232" s="859">
        <f t="shared" si="217"/>
        <v>0</v>
      </c>
      <c r="BH232" s="859">
        <f t="shared" si="217"/>
        <v>0</v>
      </c>
      <c r="BI232" s="859">
        <f t="shared" si="217"/>
        <v>0</v>
      </c>
      <c r="BJ232" s="859">
        <f t="shared" si="217"/>
        <v>0</v>
      </c>
      <c r="BK232" s="859">
        <f t="shared" si="217"/>
        <v>0</v>
      </c>
      <c r="BL232" s="859">
        <f t="shared" si="217"/>
        <v>0</v>
      </c>
      <c r="BM232" s="859">
        <f t="shared" si="217"/>
        <v>0</v>
      </c>
      <c r="BN232" s="859">
        <f t="shared" si="217"/>
        <v>0</v>
      </c>
      <c r="BO232" s="859">
        <f t="shared" si="217"/>
        <v>0</v>
      </c>
      <c r="BP232" s="859">
        <f t="shared" si="217"/>
        <v>0</v>
      </c>
      <c r="BQ232" s="859">
        <f t="shared" si="217"/>
        <v>0</v>
      </c>
      <c r="BR232" s="859">
        <f t="shared" si="217"/>
        <v>0</v>
      </c>
      <c r="BS232" s="859">
        <f t="shared" si="217"/>
        <v>0</v>
      </c>
      <c r="BT232" s="859">
        <f t="shared" si="217"/>
        <v>0</v>
      </c>
      <c r="BU232" s="859">
        <f t="shared" si="217"/>
        <v>0</v>
      </c>
      <c r="BV232" s="859">
        <f t="shared" si="217"/>
        <v>0</v>
      </c>
      <c r="BW232" s="859">
        <f t="shared" si="217"/>
        <v>0</v>
      </c>
      <c r="BX232" s="859">
        <f t="shared" si="218"/>
        <v>0</v>
      </c>
      <c r="BY232" s="859">
        <f t="shared" si="218"/>
        <v>0</v>
      </c>
      <c r="BZ232" s="859">
        <f t="shared" si="218"/>
        <v>0</v>
      </c>
      <c r="CA232" s="859">
        <f t="shared" si="218"/>
        <v>0</v>
      </c>
      <c r="CB232" s="859">
        <f t="shared" si="218"/>
        <v>0</v>
      </c>
      <c r="CC232" s="859">
        <f t="shared" si="218"/>
        <v>0</v>
      </c>
      <c r="CD232" s="859">
        <f t="shared" si="218"/>
        <v>0</v>
      </c>
      <c r="CE232" s="859">
        <f t="shared" si="218"/>
        <v>0</v>
      </c>
      <c r="CF232" s="859">
        <f t="shared" si="218"/>
        <v>0</v>
      </c>
      <c r="CG232" s="859">
        <f t="shared" si="218"/>
        <v>0</v>
      </c>
      <c r="CH232" s="859">
        <f t="shared" si="218"/>
        <v>0</v>
      </c>
      <c r="CI232" s="859">
        <f t="shared" si="218"/>
        <v>0</v>
      </c>
      <c r="CJ232" s="859">
        <f t="shared" si="218"/>
        <v>0</v>
      </c>
      <c r="CK232" s="859">
        <f t="shared" si="218"/>
        <v>0</v>
      </c>
      <c r="CL232" s="859">
        <f t="shared" si="218"/>
        <v>0</v>
      </c>
      <c r="CM232" s="859">
        <f t="shared" si="218"/>
        <v>0</v>
      </c>
      <c r="CN232" s="859">
        <f t="shared" si="218"/>
        <v>0</v>
      </c>
      <c r="CO232" s="859">
        <f t="shared" si="218"/>
        <v>0</v>
      </c>
      <c r="CP232" s="859">
        <f t="shared" si="218"/>
        <v>0</v>
      </c>
      <c r="CQ232" s="859">
        <f t="shared" si="218"/>
        <v>0</v>
      </c>
      <c r="CR232" s="859">
        <f t="shared" si="218"/>
        <v>0</v>
      </c>
      <c r="CS232" s="859">
        <f t="shared" si="218"/>
        <v>0</v>
      </c>
      <c r="CT232" s="859">
        <f t="shared" si="218"/>
        <v>0</v>
      </c>
      <c r="CU232" s="859">
        <f t="shared" si="218"/>
        <v>0</v>
      </c>
      <c r="CV232" s="859">
        <f t="shared" si="218"/>
        <v>0</v>
      </c>
      <c r="CW232" s="859">
        <f t="shared" si="218"/>
        <v>0</v>
      </c>
      <c r="CX232" s="859">
        <f t="shared" si="218"/>
        <v>0</v>
      </c>
      <c r="CY232" s="859">
        <f t="shared" si="218"/>
        <v>0</v>
      </c>
      <c r="CZ232" s="859">
        <f t="shared" si="218"/>
        <v>0</v>
      </c>
      <c r="DA232" s="859">
        <f t="shared" si="218"/>
        <v>0</v>
      </c>
      <c r="DB232" s="859">
        <f t="shared" si="218"/>
        <v>0</v>
      </c>
      <c r="DC232" s="859">
        <f t="shared" si="218"/>
        <v>0</v>
      </c>
      <c r="DD232" s="859">
        <f t="shared" si="218"/>
        <v>0</v>
      </c>
      <c r="DE232" s="859">
        <f t="shared" si="218"/>
        <v>0</v>
      </c>
      <c r="DF232" s="859">
        <f t="shared" si="218"/>
        <v>0.31429670190200909</v>
      </c>
      <c r="DG232" s="859">
        <f t="shared" si="218"/>
        <v>0.31429670190200909</v>
      </c>
      <c r="DH232" s="859">
        <f t="shared" si="218"/>
        <v>0.31429670190200909</v>
      </c>
      <c r="DI232" s="859">
        <f t="shared" si="218"/>
        <v>0.31429670190200909</v>
      </c>
      <c r="DJ232" s="859">
        <f t="shared" si="218"/>
        <v>0.31429670190200909</v>
      </c>
      <c r="DK232" s="859">
        <f t="shared" si="218"/>
        <v>0.31429670190200909</v>
      </c>
      <c r="DL232" s="859">
        <f t="shared" si="218"/>
        <v>0.31429670190200909</v>
      </c>
      <c r="DM232" s="859">
        <f t="shared" si="218"/>
        <v>0.31429670190200909</v>
      </c>
      <c r="DN232" s="859">
        <f t="shared" si="218"/>
        <v>0.38209002063026265</v>
      </c>
      <c r="DO232" s="859">
        <f t="shared" si="218"/>
        <v>0.38209002063026265</v>
      </c>
      <c r="DP232" s="859">
        <f t="shared" si="218"/>
        <v>0.38209002063026265</v>
      </c>
      <c r="DQ232" s="859">
        <f t="shared" si="218"/>
        <v>0.38209002063026265</v>
      </c>
      <c r="DR232" s="859">
        <f t="shared" si="218"/>
        <v>0.38209002063026265</v>
      </c>
      <c r="DS232" s="859">
        <f t="shared" si="218"/>
        <v>0.38209002063026265</v>
      </c>
      <c r="DT232" s="859">
        <f t="shared" si="218"/>
        <v>0.38209002063026265</v>
      </c>
      <c r="DU232" s="859">
        <f t="shared" si="218"/>
        <v>-0.94641685291034516</v>
      </c>
      <c r="DV232" s="859">
        <f t="shared" si="218"/>
        <v>-0.94641685291034516</v>
      </c>
      <c r="DW232" s="859">
        <f t="shared" si="218"/>
        <v>-0.94641685291034516</v>
      </c>
      <c r="DX232" s="859">
        <f t="shared" si="218"/>
        <v>-0.94641685291034516</v>
      </c>
      <c r="DY232" s="859">
        <f t="shared" si="218"/>
        <v>-0.99194091673973173</v>
      </c>
      <c r="DZ232" s="859">
        <f t="shared" si="218"/>
        <v>-0.99194091673973173</v>
      </c>
      <c r="EA232" s="859">
        <f t="shared" si="218"/>
        <v>-1.152171473435863</v>
      </c>
      <c r="EB232" s="859">
        <f t="shared" si="218"/>
        <v>-1.152171473435863</v>
      </c>
      <c r="EC232" s="859">
        <f t="shared" si="218"/>
        <v>-1.152171473435863</v>
      </c>
      <c r="ED232" s="859">
        <f t="shared" si="218"/>
        <v>-0.67304802620467541</v>
      </c>
      <c r="EE232" s="859">
        <f t="shared" si="218"/>
        <v>-0.67304802620467541</v>
      </c>
      <c r="EF232" s="859">
        <f t="shared" si="218"/>
        <v>-0.67304802620467541</v>
      </c>
      <c r="EG232" s="859">
        <f t="shared" si="218"/>
        <v>-0.67304802620467541</v>
      </c>
      <c r="EH232" s="859">
        <f t="shared" si="218"/>
        <v>0</v>
      </c>
      <c r="EI232" s="859">
        <f t="shared" si="218"/>
        <v>0</v>
      </c>
      <c r="EJ232" s="859">
        <f t="shared" si="219"/>
        <v>0</v>
      </c>
      <c r="EK232" s="859">
        <f t="shared" si="219"/>
        <v>0</v>
      </c>
      <c r="EL232" s="859">
        <f t="shared" si="219"/>
        <v>0</v>
      </c>
      <c r="EM232" s="859">
        <f t="shared" si="219"/>
        <v>0</v>
      </c>
      <c r="EN232" s="859">
        <f t="shared" si="219"/>
        <v>0</v>
      </c>
      <c r="EO232" s="859">
        <f t="shared" si="219"/>
        <v>0</v>
      </c>
      <c r="EP232" s="859">
        <f t="shared" si="219"/>
        <v>0</v>
      </c>
      <c r="EQ232" s="859">
        <f t="shared" si="219"/>
        <v>0</v>
      </c>
      <c r="ER232" s="859">
        <f t="shared" si="219"/>
        <v>0</v>
      </c>
      <c r="ES232" s="859">
        <f t="shared" si="219"/>
        <v>0</v>
      </c>
      <c r="ET232" s="859">
        <f t="shared" si="219"/>
        <v>0</v>
      </c>
      <c r="EU232" s="859">
        <f t="shared" si="219"/>
        <v>0</v>
      </c>
      <c r="EV232" s="859">
        <f t="shared" si="219"/>
        <v>0</v>
      </c>
      <c r="EW232" s="859">
        <f t="shared" si="219"/>
        <v>0</v>
      </c>
      <c r="EX232" s="859">
        <f t="shared" si="219"/>
        <v>0</v>
      </c>
      <c r="EY232" s="859">
        <f t="shared" si="219"/>
        <v>0</v>
      </c>
      <c r="EZ232" s="859">
        <f t="shared" si="219"/>
        <v>0</v>
      </c>
      <c r="FA232" s="859">
        <f t="shared" si="219"/>
        <v>0</v>
      </c>
      <c r="FB232" s="859">
        <f t="shared" si="219"/>
        <v>0</v>
      </c>
      <c r="FC232" s="859">
        <f t="shared" si="219"/>
        <v>0</v>
      </c>
      <c r="FD232" s="859">
        <f t="shared" si="219"/>
        <v>0</v>
      </c>
      <c r="FE232" s="859">
        <f t="shared" si="219"/>
        <v>0</v>
      </c>
      <c r="FF232" s="859">
        <f t="shared" si="219"/>
        <v>3.0634361306320024E-2</v>
      </c>
      <c r="FG232" s="859">
        <f t="shared" si="219"/>
        <v>4.242147922269357E-2</v>
      </c>
      <c r="FH232" s="859">
        <f t="shared" si="219"/>
        <v>4.242147922269357E-2</v>
      </c>
      <c r="FI232" s="859">
        <f t="shared" si="219"/>
        <v>4.242147922269357E-2</v>
      </c>
      <c r="FJ232" s="859">
        <f t="shared" si="219"/>
        <v>4.242147922269357E-2</v>
      </c>
      <c r="FK232" s="859">
        <f t="shared" si="219"/>
        <v>4.242147922269357E-2</v>
      </c>
      <c r="FL232" s="859">
        <f t="shared" si="219"/>
        <v>4.242147922269357E-2</v>
      </c>
      <c r="FM232" s="859">
        <f t="shared" si="219"/>
        <v>4.242147922269357E-2</v>
      </c>
      <c r="FN232" s="859">
        <f t="shared" si="219"/>
        <v>0.16132689759944085</v>
      </c>
      <c r="FO232" s="859">
        <f t="shared" si="219"/>
        <v>0.16132689759944085</v>
      </c>
      <c r="FP232" s="859">
        <f t="shared" si="219"/>
        <v>0.16132689759944085</v>
      </c>
      <c r="FQ232" s="859">
        <f t="shared" si="219"/>
        <v>0.16132689759944085</v>
      </c>
      <c r="FR232" s="859">
        <f t="shared" si="219"/>
        <v>0.16132689759944085</v>
      </c>
      <c r="FS232" s="859">
        <f t="shared" si="219"/>
        <v>0.16132689759944085</v>
      </c>
      <c r="FT232" s="859">
        <f t="shared" si="219"/>
        <v>0.16132689759944085</v>
      </c>
      <c r="FU232" s="859">
        <f t="shared" si="219"/>
        <v>-0.5778123944084248</v>
      </c>
      <c r="FV232" s="859">
        <f t="shared" si="219"/>
        <v>-0.5778123944084248</v>
      </c>
      <c r="FW232" s="859">
        <f t="shared" si="219"/>
        <v>-0.5778123944084248</v>
      </c>
      <c r="FX232" s="859">
        <f t="shared" si="219"/>
        <v>-0.5778123944084248</v>
      </c>
      <c r="FY232" s="859">
        <f t="shared" si="219"/>
        <v>-0.65744921225772934</v>
      </c>
      <c r="FZ232" s="859">
        <f t="shared" si="219"/>
        <v>-0.65744921225772934</v>
      </c>
      <c r="GA232" s="859">
        <f t="shared" si="219"/>
        <v>-0.77796193505498579</v>
      </c>
      <c r="GB232" s="859">
        <f t="shared" si="219"/>
        <v>-0.77796193505498579</v>
      </c>
      <c r="GC232" s="859">
        <f t="shared" si="219"/>
        <v>-0.77796193505498579</v>
      </c>
      <c r="GD232" s="859">
        <f t="shared" si="219"/>
        <v>1.4422457704384328E-2</v>
      </c>
      <c r="GE232" s="859">
        <f t="shared" si="219"/>
        <v>1.4422457704384328E-2</v>
      </c>
      <c r="GF232" s="859">
        <f t="shared" si="219"/>
        <v>1.4422457704384328E-2</v>
      </c>
      <c r="GG232" s="859">
        <f t="shared" si="219"/>
        <v>1.4422457704384328E-2</v>
      </c>
      <c r="GH232" s="859">
        <f t="shared" si="219"/>
        <v>0.79076198458221469</v>
      </c>
      <c r="GI232" s="859">
        <f t="shared" si="219"/>
        <v>0.79076198458221469</v>
      </c>
      <c r="GJ232" s="859">
        <f t="shared" si="219"/>
        <v>0.79076198458221469</v>
      </c>
      <c r="GK232" s="859">
        <f t="shared" si="219"/>
        <v>0.79076198458221469</v>
      </c>
      <c r="GL232" s="859">
        <f t="shared" si="219"/>
        <v>0.79076198458221469</v>
      </c>
      <c r="GM232" s="859">
        <f t="shared" si="219"/>
        <v>0.79076198458221469</v>
      </c>
      <c r="GN232" s="859">
        <f t="shared" si="219"/>
        <v>0.79076198458221469</v>
      </c>
      <c r="GO232" s="859">
        <f t="shared" si="219"/>
        <v>0.79076198458221469</v>
      </c>
      <c r="GP232" s="859">
        <f t="shared" si="219"/>
        <v>9.6124393369830585E-2</v>
      </c>
      <c r="GQ232" s="859">
        <f t="shared" si="219"/>
        <v>9.6124393369830585E-2</v>
      </c>
      <c r="GR232" s="859">
        <f t="shared" si="219"/>
        <v>9.6124393369830585E-2</v>
      </c>
      <c r="GS232" s="859">
        <f t="shared" si="219"/>
        <v>9.6124393369830585E-2</v>
      </c>
      <c r="GT232" s="859">
        <f t="shared" si="219"/>
        <v>9.6124393369830585E-2</v>
      </c>
      <c r="GU232" s="859">
        <f t="shared" si="219"/>
        <v>9.6124393369830585E-2</v>
      </c>
      <c r="GV232" s="859">
        <f t="shared" si="220"/>
        <v>9.6124393369830585E-2</v>
      </c>
      <c r="GW232" s="859">
        <f t="shared" si="220"/>
        <v>-1.9632953949706433E-3</v>
      </c>
      <c r="GX232" s="859">
        <f t="shared" si="220"/>
        <v>-1.9632953949706433E-3</v>
      </c>
      <c r="GY232" s="859">
        <f t="shared" si="220"/>
        <v>-1.9632953949706433E-3</v>
      </c>
      <c r="GZ232" s="859">
        <f t="shared" si="220"/>
        <v>-1.9632953949706433E-3</v>
      </c>
      <c r="HA232" s="859">
        <f t="shared" si="220"/>
        <v>-1.9632953949706433E-3</v>
      </c>
      <c r="HB232" s="859">
        <f t="shared" si="220"/>
        <v>0</v>
      </c>
      <c r="HC232" s="859">
        <f t="shared" si="220"/>
        <v>0</v>
      </c>
      <c r="HD232" s="859">
        <f t="shared" si="220"/>
        <v>0</v>
      </c>
      <c r="HE232" s="859">
        <f t="shared" si="220"/>
        <v>0</v>
      </c>
      <c r="HF232" s="859">
        <f t="shared" si="220"/>
        <v>0</v>
      </c>
      <c r="HG232" s="859">
        <f t="shared" si="220"/>
        <v>-2.3551397866228285E-3</v>
      </c>
      <c r="HH232" s="859">
        <f t="shared" si="220"/>
        <v>-2.3551397866228285E-3</v>
      </c>
      <c r="HI232" s="859">
        <f t="shared" si="220"/>
        <v>-2.3551397866228285E-3</v>
      </c>
      <c r="HJ232" s="859">
        <f t="shared" si="220"/>
        <v>-2.3551397866228285E-3</v>
      </c>
      <c r="HK232" s="859">
        <f t="shared" si="220"/>
        <v>-2.3551397866228285E-3</v>
      </c>
      <c r="HL232" s="859">
        <f t="shared" si="220"/>
        <v>-2.3551397866228285E-3</v>
      </c>
      <c r="HM232" s="859">
        <f t="shared" si="220"/>
        <v>-2.3551397866228285E-3</v>
      </c>
      <c r="HN232" s="859">
        <f t="shared" si="220"/>
        <v>-8.4908893473381042E-3</v>
      </c>
      <c r="HO232" s="859">
        <f t="shared" si="220"/>
        <v>-8.4908893473381042E-3</v>
      </c>
      <c r="HP232" s="859">
        <f t="shared" si="220"/>
        <v>-8.4908893473381042E-3</v>
      </c>
      <c r="HQ232" s="859">
        <f t="shared" si="220"/>
        <v>-8.4908893473381042E-3</v>
      </c>
      <c r="HR232" s="859">
        <f t="shared" si="220"/>
        <v>-8.4908893473381042E-3</v>
      </c>
      <c r="HS232" s="859">
        <f t="shared" si="220"/>
        <v>-8.4908893473381042E-3</v>
      </c>
      <c r="HT232" s="859">
        <f t="shared" si="220"/>
        <v>-8.4908893473381042E-3</v>
      </c>
      <c r="HU232" s="859">
        <f t="shared" si="220"/>
        <v>-0.51803869843513439</v>
      </c>
      <c r="HV232" s="859">
        <f t="shared" si="220"/>
        <v>-0.51803869843513439</v>
      </c>
      <c r="HW232" s="859">
        <f t="shared" si="220"/>
        <v>-0.51803869843513439</v>
      </c>
      <c r="HX232" s="859">
        <f t="shared" si="220"/>
        <v>-0.51803869843513439</v>
      </c>
      <c r="HY232" s="859">
        <f t="shared" si="220"/>
        <v>-0.62284662213889952</v>
      </c>
      <c r="HZ232" s="859">
        <f t="shared" si="220"/>
        <v>-0.62284662213889952</v>
      </c>
      <c r="IA232" s="859">
        <f t="shared" si="220"/>
        <v>-0.72872383789960526</v>
      </c>
      <c r="IB232" s="859">
        <f t="shared" si="220"/>
        <v>-0.72872383789960526</v>
      </c>
      <c r="IC232" s="859">
        <f t="shared" si="220"/>
        <v>-0.72872383789960526</v>
      </c>
      <c r="ID232" s="859">
        <f t="shared" si="220"/>
        <v>-0.89419237767192428</v>
      </c>
      <c r="IE232" s="859">
        <f t="shared" si="220"/>
        <v>-0.89419237767192428</v>
      </c>
      <c r="IF232" s="859">
        <f t="shared" si="220"/>
        <v>-0.89419237767192428</v>
      </c>
      <c r="IG232" s="859">
        <f t="shared" si="220"/>
        <v>-0.89419237767192428</v>
      </c>
      <c r="IH232" s="859">
        <f t="shared" si="220"/>
        <v>-0.58536391036295754</v>
      </c>
      <c r="II232" s="859">
        <f t="shared" si="220"/>
        <v>-0.58536391036295754</v>
      </c>
      <c r="IJ232" s="859">
        <f t="shared" si="220"/>
        <v>-0.58536391036295754</v>
      </c>
      <c r="IK232" s="859">
        <f t="shared" si="220"/>
        <v>-0.58536391036295754</v>
      </c>
      <c r="IL232" s="859">
        <f t="shared" si="220"/>
        <v>-0.58536391036295754</v>
      </c>
      <c r="IM232" s="859">
        <f t="shared" si="220"/>
        <v>-0.58536391036295754</v>
      </c>
      <c r="IN232" s="859">
        <f t="shared" si="220"/>
        <v>-0.58536391036295754</v>
      </c>
      <c r="IO232" s="859">
        <f t="shared" si="220"/>
        <v>-0.58536391036295754</v>
      </c>
      <c r="IP232" s="859">
        <f t="shared" si="220"/>
        <v>-7.5454155401828871E-2</v>
      </c>
      <c r="IQ232" s="859">
        <f t="shared" si="220"/>
        <v>-7.5454155401828871E-2</v>
      </c>
      <c r="IR232" s="859">
        <f t="shared" si="220"/>
        <v>-7.5454155401828871E-2</v>
      </c>
      <c r="IS232" s="859">
        <f t="shared" si="220"/>
        <v>-7.5454155401828871E-2</v>
      </c>
      <c r="IT232" s="859">
        <f t="shared" si="220"/>
        <v>-7.5454155401828871E-2</v>
      </c>
      <c r="IU232" s="859">
        <f t="shared" si="220"/>
        <v>-7.5454155401828871E-2</v>
      </c>
      <c r="IV232" s="859">
        <f t="shared" si="220"/>
        <v>-7.5454155401828871E-2</v>
      </c>
      <c r="IW232" s="859">
        <f t="shared" si="220"/>
        <v>-1.7941315907989974E-3</v>
      </c>
      <c r="IX232" s="859">
        <f t="shared" si="220"/>
        <v>-1.7941315907989974E-3</v>
      </c>
      <c r="IY232" s="859">
        <f t="shared" si="220"/>
        <v>-1.7941315907989974E-3</v>
      </c>
      <c r="IZ232" s="859">
        <f t="shared" si="220"/>
        <v>-1.7941315907989974E-3</v>
      </c>
      <c r="JA232" s="859">
        <f t="shared" si="220"/>
        <v>-1.7941315907989974E-3</v>
      </c>
      <c r="JB232" s="859">
        <f t="shared" si="220"/>
        <v>-5.5501822543000401E-3</v>
      </c>
      <c r="JC232" s="859">
        <f t="shared" si="220"/>
        <v>-5.5501822543000401E-3</v>
      </c>
      <c r="JD232" s="859">
        <f t="shared" si="220"/>
        <v>-5.5501822543000401E-3</v>
      </c>
      <c r="JE232" s="859">
        <f t="shared" si="220"/>
        <v>-5.5501822543000401E-3</v>
      </c>
      <c r="JF232" s="859">
        <f t="shared" si="220"/>
        <v>6.8283974778847956E-2</v>
      </c>
      <c r="JG232" s="859">
        <f t="shared" si="220"/>
        <v>6.1216063693641409E-2</v>
      </c>
      <c r="JH232" s="859">
        <f t="shared" si="221"/>
        <v>6.1216063693641409E-2</v>
      </c>
      <c r="JI232" s="859">
        <f t="shared" si="221"/>
        <v>6.1216063693641409E-2</v>
      </c>
      <c r="JJ232" s="859">
        <f t="shared" si="221"/>
        <v>6.1216063693641409E-2</v>
      </c>
      <c r="JK232" s="859">
        <f t="shared" si="221"/>
        <v>6.1216063693641409E-2</v>
      </c>
      <c r="JL232" s="859">
        <f t="shared" si="221"/>
        <v>6.1216063693641409E-2</v>
      </c>
      <c r="JM232" s="859">
        <f t="shared" si="221"/>
        <v>6.1216063693641409E-2</v>
      </c>
      <c r="JN232" s="859">
        <f t="shared" si="221"/>
        <v>1.6981778694678873E-2</v>
      </c>
      <c r="JO232" s="859">
        <f t="shared" si="221"/>
        <v>1.6981778694678873E-2</v>
      </c>
      <c r="JP232" s="859">
        <f t="shared" si="221"/>
        <v>1.6981778694678873E-2</v>
      </c>
      <c r="JQ232" s="859">
        <f t="shared" si="221"/>
        <v>1.6981778694678873E-2</v>
      </c>
      <c r="JR232" s="859">
        <f t="shared" si="221"/>
        <v>1.6981778694678873E-2</v>
      </c>
      <c r="JS232" s="859">
        <f t="shared" si="221"/>
        <v>1.6981778694678873E-2</v>
      </c>
      <c r="JT232" s="859">
        <f t="shared" si="221"/>
        <v>1.6981778694678873E-2</v>
      </c>
      <c r="JU232" s="859">
        <f t="shared" si="221"/>
        <v>-0.60769924239506246</v>
      </c>
      <c r="JV232" s="859">
        <f t="shared" si="221"/>
        <v>-0.60769924239506246</v>
      </c>
      <c r="JW232" s="859">
        <f t="shared" si="221"/>
        <v>-0.60769924239506246</v>
      </c>
      <c r="JX232" s="859">
        <f t="shared" si="221"/>
        <v>-0.60769924239506246</v>
      </c>
      <c r="JY232" s="859">
        <f t="shared" si="221"/>
        <v>-0.89966734308952656</v>
      </c>
      <c r="JZ232" s="859">
        <f t="shared" si="221"/>
        <v>-0.89966734308952656</v>
      </c>
      <c r="KA232" s="859">
        <f t="shared" si="221"/>
        <v>-1.1127809957115611</v>
      </c>
      <c r="KB232" s="859">
        <f t="shared" si="221"/>
        <v>-1.1127809957115611</v>
      </c>
      <c r="KC232" s="859">
        <f t="shared" si="221"/>
        <v>-1.1127809957115611</v>
      </c>
      <c r="KD232" s="859">
        <f t="shared" si="221"/>
        <v>-0.19710692195994106</v>
      </c>
      <c r="KE232" s="859">
        <f t="shared" si="221"/>
        <v>-0.19710692195994106</v>
      </c>
      <c r="KF232" s="859">
        <f t="shared" si="221"/>
        <v>-0.19710692195994106</v>
      </c>
      <c r="KG232" s="859">
        <f t="shared" si="221"/>
        <v>-0.19710692195994106</v>
      </c>
      <c r="KH232" s="859">
        <f t="shared" si="221"/>
        <v>0.79167113907494269</v>
      </c>
      <c r="KI232" s="859">
        <f t="shared" si="221"/>
        <v>0.79536614250115001</v>
      </c>
      <c r="KJ232" s="859">
        <f t="shared" si="221"/>
        <v>0.79536614250115001</v>
      </c>
      <c r="KK232" s="859">
        <f t="shared" si="221"/>
        <v>0.79536614250115001</v>
      </c>
      <c r="KL232" s="859">
        <f t="shared" si="221"/>
        <v>0.79536614250115001</v>
      </c>
      <c r="KM232" s="859">
        <f t="shared" si="221"/>
        <v>0.79536614250115001</v>
      </c>
      <c r="KN232" s="859">
        <f t="shared" si="221"/>
        <v>0.79536614250115001</v>
      </c>
      <c r="KO232" s="859">
        <f t="shared" si="221"/>
        <v>0.79536614250115001</v>
      </c>
      <c r="KP232" s="859">
        <f t="shared" si="221"/>
        <v>9.4984511310990172E-2</v>
      </c>
      <c r="KQ232" s="859">
        <f t="shared" si="221"/>
        <v>9.4984511310990172E-2</v>
      </c>
      <c r="KR232" s="859">
        <f t="shared" si="221"/>
        <v>9.4984511310990172E-2</v>
      </c>
      <c r="KS232" s="859">
        <f t="shared" si="221"/>
        <v>9.4984511310990172E-2</v>
      </c>
      <c r="KT232" s="859">
        <f t="shared" si="221"/>
        <v>9.4984511310990172E-2</v>
      </c>
      <c r="KU232" s="859">
        <f t="shared" si="221"/>
        <v>9.4984511310990172E-2</v>
      </c>
      <c r="KV232" s="859">
        <f t="shared" si="221"/>
        <v>9.4984511310990172E-2</v>
      </c>
      <c r="KW232" s="859">
        <f t="shared" si="221"/>
        <v>-3.582082489970162E-3</v>
      </c>
      <c r="KX232" s="859">
        <f t="shared" si="221"/>
        <v>-3.582082489970162E-3</v>
      </c>
      <c r="KY232" s="859">
        <f t="shared" si="221"/>
        <v>-3.582082489970162E-3</v>
      </c>
      <c r="KZ232" s="859">
        <f t="shared" si="221"/>
        <v>-3.582082489970162E-3</v>
      </c>
      <c r="LA232" s="859">
        <f t="shared" si="221"/>
        <v>-3.582082489970162E-3</v>
      </c>
      <c r="LB232" s="859">
        <f t="shared" si="221"/>
        <v>2.6155701571859424E-3</v>
      </c>
      <c r="LC232" s="859">
        <f t="shared" si="221"/>
        <v>2.6155701571859424E-3</v>
      </c>
      <c r="LD232" s="859">
        <f t="shared" si="221"/>
        <v>2.6155701571859424E-3</v>
      </c>
      <c r="LE232" s="859">
        <f t="shared" si="221"/>
        <v>2.6155701571859424E-3</v>
      </c>
      <c r="LF232" s="859">
        <f t="shared" si="221"/>
        <v>0</v>
      </c>
      <c r="LG232" s="859">
        <f t="shared" si="221"/>
        <v>0</v>
      </c>
      <c r="LH232" s="859">
        <f t="shared" si="221"/>
        <v>0</v>
      </c>
      <c r="LI232" s="859">
        <f t="shared" si="221"/>
        <v>0</v>
      </c>
      <c r="LJ232" s="859">
        <f t="shared" si="221"/>
        <v>0</v>
      </c>
      <c r="LK232" s="859">
        <f t="shared" si="221"/>
        <v>0</v>
      </c>
      <c r="LL232" s="859">
        <f t="shared" si="221"/>
        <v>0</v>
      </c>
      <c r="LM232" s="859">
        <f t="shared" si="221"/>
        <v>0</v>
      </c>
      <c r="LN232" s="859">
        <f t="shared" si="221"/>
        <v>0</v>
      </c>
      <c r="LO232" s="859">
        <f t="shared" si="221"/>
        <v>0</v>
      </c>
      <c r="LP232" s="859">
        <f t="shared" si="221"/>
        <v>0</v>
      </c>
      <c r="LQ232" s="859">
        <f t="shared" si="221"/>
        <v>0</v>
      </c>
      <c r="LR232" s="859">
        <f t="shared" si="221"/>
        <v>0</v>
      </c>
      <c r="LS232" s="859">
        <f t="shared" si="221"/>
        <v>0</v>
      </c>
      <c r="LT232" s="859">
        <f t="shared" si="222"/>
        <v>0</v>
      </c>
      <c r="LU232" s="859">
        <f t="shared" si="222"/>
        <v>-0.59773695973284902</v>
      </c>
      <c r="LV232" s="859">
        <f t="shared" si="222"/>
        <v>-0.59773695973284902</v>
      </c>
      <c r="LW232" s="859">
        <f t="shared" si="222"/>
        <v>-0.59773695973284902</v>
      </c>
      <c r="LX232" s="859">
        <f t="shared" si="222"/>
        <v>-0.59773695973284902</v>
      </c>
      <c r="LY232" s="859">
        <f t="shared" si="222"/>
        <v>-0.89966734308952656</v>
      </c>
      <c r="LZ232" s="859">
        <f t="shared" si="222"/>
        <v>-0.89966734308952656</v>
      </c>
      <c r="MA232" s="859">
        <f t="shared" si="222"/>
        <v>-1.1029333762804869</v>
      </c>
      <c r="MB232" s="859">
        <f t="shared" si="222"/>
        <v>-1.1029333762804869</v>
      </c>
      <c r="MC232" s="859">
        <f t="shared" si="222"/>
        <v>-1.1029333762804869</v>
      </c>
      <c r="MD232" s="859">
        <f t="shared" si="222"/>
        <v>3.3652401310234836E-2</v>
      </c>
      <c r="ME232" s="859">
        <f t="shared" si="222"/>
        <v>3.3652401310234836E-2</v>
      </c>
      <c r="MF232" s="859">
        <f t="shared" si="222"/>
        <v>3.3652401310234836E-2</v>
      </c>
      <c r="MG232" s="859">
        <f t="shared" si="222"/>
        <v>3.3652401310234836E-2</v>
      </c>
      <c r="MH232" s="859">
        <f t="shared" si="222"/>
        <v>1.6452169305294078</v>
      </c>
      <c r="MI232" s="859">
        <f t="shared" si="222"/>
        <v>1.6452169305294078</v>
      </c>
      <c r="MJ232" s="859">
        <f t="shared" si="222"/>
        <v>1.6452169305294078</v>
      </c>
      <c r="MK232" s="859">
        <f t="shared" si="222"/>
        <v>1.6452169305294078</v>
      </c>
      <c r="ML232" s="859">
        <f t="shared" si="222"/>
        <v>1.6452169305294078</v>
      </c>
      <c r="MM232" s="859">
        <f t="shared" si="222"/>
        <v>1.6452169305294078</v>
      </c>
      <c r="MN232" s="859">
        <f t="shared" si="222"/>
        <v>1.6452169305294078</v>
      </c>
      <c r="MO232" s="859">
        <f t="shared" si="222"/>
        <v>1.6452169305294078</v>
      </c>
      <c r="MP232" s="859">
        <f t="shared" si="222"/>
        <v>0.90021613554429081</v>
      </c>
      <c r="MQ232" s="859">
        <f t="shared" si="222"/>
        <v>0.90021613554429081</v>
      </c>
      <c r="MR232" s="859">
        <f t="shared" si="222"/>
        <v>0.90021613554429081</v>
      </c>
      <c r="MS232" s="859">
        <f t="shared" si="222"/>
        <v>0.90021613554429081</v>
      </c>
      <c r="MT232" s="859">
        <f t="shared" si="222"/>
        <v>0.90021613554429081</v>
      </c>
      <c r="MU232" s="859">
        <f t="shared" si="222"/>
        <v>0.90021613554429081</v>
      </c>
      <c r="MV232" s="859">
        <f t="shared" si="222"/>
        <v>0.90021613554429081</v>
      </c>
      <c r="MW232" s="859">
        <f t="shared" si="222"/>
        <v>0.36314048465522042</v>
      </c>
      <c r="MX232" s="859">
        <f t="shared" si="222"/>
        <v>0.36314048465522042</v>
      </c>
      <c r="MY232" s="859">
        <f t="shared" si="222"/>
        <v>0.36314048465522042</v>
      </c>
      <c r="MZ232" s="859">
        <f t="shared" si="222"/>
        <v>0.36314048465522042</v>
      </c>
      <c r="NA232" s="859">
        <f t="shared" si="222"/>
        <v>0.36314048465522042</v>
      </c>
      <c r="NB232" s="859">
        <f t="shared" si="222"/>
        <v>2.6155701571859424E-3</v>
      </c>
      <c r="NC232" s="859">
        <f t="shared" si="222"/>
        <v>2.6155701571859424E-3</v>
      </c>
      <c r="ND232" s="859">
        <f t="shared" si="222"/>
        <v>2.6155701571859424E-3</v>
      </c>
      <c r="NE232" s="859">
        <f t="shared" si="222"/>
        <v>2.6155701571859424E-3</v>
      </c>
      <c r="NF232" s="859">
        <f t="shared" si="222"/>
        <v>0</v>
      </c>
      <c r="NG232" s="859">
        <f t="shared" si="222"/>
        <v>0</v>
      </c>
      <c r="NH232" s="859">
        <f t="shared" si="222"/>
        <v>0</v>
      </c>
      <c r="NI232" s="859">
        <f t="shared" si="222"/>
        <v>0</v>
      </c>
      <c r="NJ232" s="859">
        <f t="shared" si="222"/>
        <v>0</v>
      </c>
      <c r="NK232" s="859">
        <f t="shared" si="222"/>
        <v>0</v>
      </c>
      <c r="NL232" s="859">
        <f t="shared" si="222"/>
        <v>0</v>
      </c>
      <c r="NM232" s="859">
        <f t="shared" si="222"/>
        <v>0</v>
      </c>
      <c r="NN232" s="859">
        <f t="shared" si="222"/>
        <v>0</v>
      </c>
      <c r="NO232" s="859">
        <f t="shared" si="222"/>
        <v>0</v>
      </c>
      <c r="NP232" s="859">
        <f t="shared" si="222"/>
        <v>0</v>
      </c>
      <c r="NQ232" s="859">
        <f t="shared" si="222"/>
        <v>0</v>
      </c>
      <c r="NR232" s="859">
        <f t="shared" si="222"/>
        <v>0</v>
      </c>
      <c r="NS232" s="859">
        <f t="shared" si="222"/>
        <v>0</v>
      </c>
      <c r="NT232" s="859">
        <f t="shared" si="222"/>
        <v>0</v>
      </c>
      <c r="NU232" s="859">
        <f t="shared" si="222"/>
        <v>-0.59773695973284902</v>
      </c>
      <c r="NV232" s="859">
        <f t="shared" si="222"/>
        <v>-0.59773695973284902</v>
      </c>
      <c r="NW232" s="859">
        <f t="shared" si="222"/>
        <v>-0.59773695973284902</v>
      </c>
      <c r="NX232" s="859">
        <f t="shared" si="222"/>
        <v>-0.59773695973284902</v>
      </c>
      <c r="NY232" s="859">
        <f t="shared" si="222"/>
        <v>-0.89966734308952656</v>
      </c>
      <c r="NZ232" s="859">
        <f t="shared" si="222"/>
        <v>-0.89966734308952656</v>
      </c>
      <c r="OA232" s="859">
        <f t="shared" si="222"/>
        <v>-1.1029333762804869</v>
      </c>
      <c r="OB232" s="859">
        <f t="shared" si="222"/>
        <v>-1.1029333762804869</v>
      </c>
      <c r="OC232" s="859">
        <f t="shared" si="222"/>
        <v>-1.1029333762804869</v>
      </c>
      <c r="OD232" s="859">
        <f t="shared" si="222"/>
        <v>3.3652401310234836E-2</v>
      </c>
      <c r="OE232" s="859">
        <f t="shared" si="222"/>
        <v>3.3652401310234836E-2</v>
      </c>
      <c r="OF232" s="859">
        <f t="shared" si="223"/>
        <v>3.3652401310234836E-2</v>
      </c>
      <c r="OG232" s="859">
        <f t="shared" si="223"/>
        <v>3.3652401310234836E-2</v>
      </c>
      <c r="OH232" s="859">
        <f t="shared" si="223"/>
        <v>1.6452169305294078</v>
      </c>
      <c r="OI232" s="859">
        <f t="shared" si="223"/>
        <v>1.6452169305294078</v>
      </c>
      <c r="OJ232" s="859">
        <f t="shared" si="223"/>
        <v>1.6452169305294078</v>
      </c>
      <c r="OK232" s="859">
        <f t="shared" si="223"/>
        <v>1.6452169305294078</v>
      </c>
      <c r="OL232" s="859">
        <f t="shared" si="223"/>
        <v>1.6452169305294078</v>
      </c>
      <c r="OM232" s="859">
        <f t="shared" si="223"/>
        <v>1.6452169305294078</v>
      </c>
      <c r="ON232" s="859">
        <f t="shared" si="223"/>
        <v>1.6452169305294078</v>
      </c>
      <c r="OO232" s="859">
        <f t="shared" si="223"/>
        <v>1.6452169305294078</v>
      </c>
      <c r="OP232" s="859">
        <f t="shared" si="223"/>
        <v>0.90021613554429081</v>
      </c>
      <c r="OQ232" s="859">
        <f t="shared" si="223"/>
        <v>0.90021613554429081</v>
      </c>
      <c r="OR232" s="859">
        <f t="shared" si="223"/>
        <v>0.90021613554429081</v>
      </c>
      <c r="OS232" s="859">
        <f t="shared" si="223"/>
        <v>0.90021613554429081</v>
      </c>
      <c r="OT232" s="859">
        <f t="shared" si="223"/>
        <v>0.90021613554429081</v>
      </c>
      <c r="OU232" s="859">
        <f t="shared" si="223"/>
        <v>0.90021613554429081</v>
      </c>
      <c r="OV232" s="859">
        <f t="shared" si="223"/>
        <v>0.90021613554429081</v>
      </c>
      <c r="OW232" s="859">
        <f t="shared" si="223"/>
        <v>0.36314048465522042</v>
      </c>
      <c r="OX232" s="859">
        <f t="shared" si="223"/>
        <v>0.36314048465522042</v>
      </c>
      <c r="OY232" s="859">
        <f t="shared" si="223"/>
        <v>0.36314048465522042</v>
      </c>
      <c r="OZ232" s="859">
        <f t="shared" si="223"/>
        <v>0.36314048465522042</v>
      </c>
      <c r="PA232" s="859">
        <f t="shared" si="223"/>
        <v>0.36314048465522042</v>
      </c>
      <c r="PB232" s="859">
        <f t="shared" si="223"/>
        <v>2.6155701571859424E-3</v>
      </c>
      <c r="PC232" s="859">
        <f t="shared" si="223"/>
        <v>2.6155701571859424E-3</v>
      </c>
      <c r="PD232" s="859">
        <f t="shared" si="223"/>
        <v>2.6155701571859424E-3</v>
      </c>
      <c r="PE232" s="859">
        <f t="shared" si="223"/>
        <v>2.6155701571859424E-3</v>
      </c>
      <c r="PF232" s="859">
        <f t="shared" si="223"/>
        <v>0</v>
      </c>
      <c r="PG232" s="859">
        <f t="shared" si="223"/>
        <v>0</v>
      </c>
      <c r="PH232" s="859">
        <f t="shared" si="223"/>
        <v>0</v>
      </c>
      <c r="PI232" s="859">
        <f t="shared" si="223"/>
        <v>0</v>
      </c>
      <c r="PJ232" s="859">
        <f t="shared" si="223"/>
        <v>0</v>
      </c>
      <c r="PK232" s="859">
        <f t="shared" si="223"/>
        <v>0</v>
      </c>
      <c r="PL232" s="859">
        <f t="shared" si="223"/>
        <v>0</v>
      </c>
      <c r="PM232" s="859">
        <f t="shared" si="223"/>
        <v>0</v>
      </c>
      <c r="PN232" s="859">
        <f t="shared" si="223"/>
        <v>0</v>
      </c>
      <c r="PO232" s="859">
        <f t="shared" si="223"/>
        <v>0</v>
      </c>
      <c r="PP232" s="859">
        <f t="shared" si="223"/>
        <v>0</v>
      </c>
      <c r="PQ232" s="859">
        <f t="shared" si="223"/>
        <v>0</v>
      </c>
      <c r="PR232" s="859">
        <f t="shared" si="223"/>
        <v>0</v>
      </c>
      <c r="PS232" s="859">
        <f t="shared" si="223"/>
        <v>0</v>
      </c>
      <c r="PT232" s="859">
        <f t="shared" si="223"/>
        <v>0</v>
      </c>
      <c r="PU232" s="859">
        <f t="shared" si="223"/>
        <v>-0.59773695973284902</v>
      </c>
      <c r="PV232" s="859">
        <f t="shared" si="223"/>
        <v>-0.59773695973284902</v>
      </c>
      <c r="PW232" s="859">
        <f t="shared" si="223"/>
        <v>-0.59773695973284902</v>
      </c>
      <c r="PX232" s="859">
        <f t="shared" si="223"/>
        <v>-0.59773695973284902</v>
      </c>
      <c r="PY232" s="859">
        <f t="shared" si="223"/>
        <v>-0.89966734308952656</v>
      </c>
      <c r="PZ232" s="859">
        <f t="shared" si="223"/>
        <v>-0.89966734308952656</v>
      </c>
      <c r="QA232" s="859">
        <f t="shared" si="223"/>
        <v>-1.1029333762804869</v>
      </c>
      <c r="QB232" s="859">
        <f t="shared" si="223"/>
        <v>-1.1029333762804869</v>
      </c>
      <c r="QC232" s="859">
        <f t="shared" si="223"/>
        <v>-1.1029333762804869</v>
      </c>
      <c r="QD232" s="859">
        <f t="shared" si="223"/>
        <v>3.3652401310234836E-2</v>
      </c>
      <c r="QE232" s="859">
        <f t="shared" si="223"/>
        <v>3.3652401310234836E-2</v>
      </c>
      <c r="QF232" s="859">
        <f t="shared" si="223"/>
        <v>3.3652401310234836E-2</v>
      </c>
      <c r="QG232" s="859">
        <f t="shared" si="223"/>
        <v>3.3652401310234836E-2</v>
      </c>
      <c r="QH232" s="859">
        <f t="shared" si="223"/>
        <v>1.6452169305294078</v>
      </c>
      <c r="QI232" s="859">
        <f t="shared" si="223"/>
        <v>1.6452169305294078</v>
      </c>
      <c r="QJ232" s="859">
        <f t="shared" si="223"/>
        <v>1.6452169305294078</v>
      </c>
      <c r="QK232" s="859">
        <f t="shared" si="223"/>
        <v>1.6452169305294078</v>
      </c>
      <c r="QL232" s="859">
        <f t="shared" si="223"/>
        <v>1.6452169305294078</v>
      </c>
      <c r="QM232" s="859">
        <f t="shared" si="223"/>
        <v>1.6452169305294078</v>
      </c>
      <c r="QN232" s="859">
        <f t="shared" si="223"/>
        <v>1.6452169305294078</v>
      </c>
      <c r="QO232" s="859">
        <f t="shared" si="223"/>
        <v>1.6452169305294078</v>
      </c>
      <c r="QP232" s="859">
        <f t="shared" si="223"/>
        <v>0.90021613554429081</v>
      </c>
      <c r="QQ232" s="859">
        <f t="shared" si="223"/>
        <v>0.90021613554429081</v>
      </c>
      <c r="QR232" s="859">
        <f t="shared" si="224"/>
        <v>0.90021613554429081</v>
      </c>
      <c r="QS232" s="859">
        <f t="shared" si="224"/>
        <v>0.90021613554429081</v>
      </c>
      <c r="QT232" s="859">
        <f t="shared" si="224"/>
        <v>0.90021613554429081</v>
      </c>
      <c r="QU232" s="859">
        <f t="shared" si="224"/>
        <v>0.90021613554429081</v>
      </c>
      <c r="QV232" s="859">
        <f t="shared" si="224"/>
        <v>0.90021613554429081</v>
      </c>
      <c r="QW232" s="859">
        <f t="shared" si="224"/>
        <v>0.36314048465522042</v>
      </c>
      <c r="QX232" s="859">
        <f t="shared" si="224"/>
        <v>0.36314048465522042</v>
      </c>
      <c r="QY232" s="859">
        <f t="shared" si="224"/>
        <v>0.36314048465522042</v>
      </c>
      <c r="QZ232" s="859">
        <f t="shared" si="224"/>
        <v>0.36314048465522042</v>
      </c>
      <c r="RA232" s="859">
        <f t="shared" si="224"/>
        <v>0.36314048465522042</v>
      </c>
      <c r="RB232" s="859">
        <f t="shared" si="224"/>
        <v>2.6155701571859424E-3</v>
      </c>
      <c r="RC232" s="859">
        <f t="shared" si="224"/>
        <v>2.6155701571859424E-3</v>
      </c>
      <c r="RD232" s="859">
        <f t="shared" si="224"/>
        <v>2.6155701571859424E-3</v>
      </c>
      <c r="RE232" s="859">
        <f t="shared" si="224"/>
        <v>2.6155701571859424E-3</v>
      </c>
      <c r="RF232" s="859">
        <f t="shared" si="224"/>
        <v>0</v>
      </c>
      <c r="RG232" s="859">
        <f t="shared" si="224"/>
        <v>0</v>
      </c>
      <c r="RH232" s="859">
        <f t="shared" si="224"/>
        <v>0</v>
      </c>
      <c r="RI232" s="859">
        <f t="shared" si="224"/>
        <v>0</v>
      </c>
      <c r="RJ232" s="859">
        <f t="shared" si="224"/>
        <v>0</v>
      </c>
      <c r="RK232" s="859">
        <f t="shared" si="224"/>
        <v>0</v>
      </c>
      <c r="RL232" s="859">
        <f t="shared" si="224"/>
        <v>0</v>
      </c>
      <c r="RM232" s="859">
        <f t="shared" si="224"/>
        <v>0</v>
      </c>
      <c r="RN232" s="859">
        <f t="shared" si="224"/>
        <v>0</v>
      </c>
      <c r="RO232" s="859">
        <f t="shared" si="224"/>
        <v>0</v>
      </c>
      <c r="RP232" s="859">
        <f t="shared" si="224"/>
        <v>0</v>
      </c>
      <c r="RQ232" s="859">
        <f t="shared" si="224"/>
        <v>0</v>
      </c>
      <c r="RR232" s="859">
        <f t="shared" si="224"/>
        <v>0</v>
      </c>
      <c r="RS232" s="859">
        <f t="shared" si="224"/>
        <v>0</v>
      </c>
      <c r="RT232" s="859">
        <f t="shared" si="224"/>
        <v>0</v>
      </c>
      <c r="RU232" s="859">
        <f t="shared" si="224"/>
        <v>-0.59773695973284902</v>
      </c>
      <c r="RV232" s="859">
        <f t="shared" si="224"/>
        <v>-0.59773695973284902</v>
      </c>
      <c r="RW232" s="859">
        <f t="shared" si="224"/>
        <v>-0.59773695973284902</v>
      </c>
      <c r="RX232" s="859">
        <f t="shared" si="224"/>
        <v>-0.59773695973284902</v>
      </c>
      <c r="RY232" s="859">
        <f t="shared" si="224"/>
        <v>-0.89966734308952656</v>
      </c>
      <c r="RZ232" s="859">
        <f t="shared" si="224"/>
        <v>-0.89966734308952656</v>
      </c>
      <c r="SA232" s="859">
        <f t="shared" si="224"/>
        <v>-1.1029333762804869</v>
      </c>
      <c r="SB232" s="859">
        <f t="shared" si="224"/>
        <v>-1.1029333762804869</v>
      </c>
      <c r="SC232" s="859">
        <f t="shared" si="224"/>
        <v>-1.1029333762804869</v>
      </c>
      <c r="SD232" s="859">
        <f t="shared" si="224"/>
        <v>3.3652401310234836E-2</v>
      </c>
      <c r="SE232" s="859">
        <f t="shared" si="224"/>
        <v>3.3652401310234836E-2</v>
      </c>
      <c r="SF232" s="859">
        <f t="shared" si="224"/>
        <v>3.3652401310234836E-2</v>
      </c>
      <c r="SG232" s="859">
        <f t="shared" si="224"/>
        <v>3.3652401310234836E-2</v>
      </c>
      <c r="SH232" s="859">
        <f t="shared" si="224"/>
        <v>1.6452169305294078</v>
      </c>
      <c r="SI232" s="859">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891</v>
      </c>
      <c r="J233" s="558"/>
      <c r="K233" s="859">
        <f t="shared" si="225"/>
        <v>0</v>
      </c>
      <c r="L233" s="859">
        <f t="shared" si="225"/>
        <v>0</v>
      </c>
      <c r="M233" s="859">
        <f t="shared" si="225"/>
        <v>0</v>
      </c>
      <c r="N233" s="859">
        <f t="shared" si="225"/>
        <v>0</v>
      </c>
      <c r="O233" s="859">
        <f t="shared" si="225"/>
        <v>0</v>
      </c>
      <c r="P233" s="859">
        <f t="shared" si="225"/>
        <v>0</v>
      </c>
      <c r="Q233" s="859">
        <f t="shared" si="225"/>
        <v>0</v>
      </c>
      <c r="R233" s="859">
        <f t="shared" si="225"/>
        <v>0</v>
      </c>
      <c r="S233" s="859">
        <f t="shared" si="225"/>
        <v>0</v>
      </c>
      <c r="T233" s="859">
        <f t="shared" si="225"/>
        <v>0</v>
      </c>
      <c r="U233" s="859">
        <f t="shared" si="225"/>
        <v>0</v>
      </c>
      <c r="V233" s="859">
        <f t="shared" si="225"/>
        <v>0</v>
      </c>
      <c r="W233" s="859">
        <f t="shared" si="225"/>
        <v>0</v>
      </c>
      <c r="X233" s="859">
        <f t="shared" si="225"/>
        <v>0</v>
      </c>
      <c r="Y233" s="859">
        <f t="shared" si="225"/>
        <v>0</v>
      </c>
      <c r="Z233" s="859">
        <f t="shared" si="225"/>
        <v>0</v>
      </c>
      <c r="AA233" s="859">
        <f t="shared" si="217"/>
        <v>0</v>
      </c>
      <c r="AB233" s="859">
        <f t="shared" si="217"/>
        <v>0</v>
      </c>
      <c r="AC233" s="859">
        <f t="shared" si="217"/>
        <v>0</v>
      </c>
      <c r="AD233" s="859">
        <f t="shared" si="217"/>
        <v>0</v>
      </c>
      <c r="AE233" s="859">
        <f t="shared" si="217"/>
        <v>0</v>
      </c>
      <c r="AF233" s="859">
        <f t="shared" si="217"/>
        <v>0</v>
      </c>
      <c r="AG233" s="859">
        <f t="shared" si="217"/>
        <v>0</v>
      </c>
      <c r="AH233" s="859">
        <f t="shared" si="217"/>
        <v>0</v>
      </c>
      <c r="AI233" s="859">
        <f t="shared" si="217"/>
        <v>0</v>
      </c>
      <c r="AJ233" s="859">
        <f t="shared" si="217"/>
        <v>0</v>
      </c>
      <c r="AK233" s="859">
        <f t="shared" si="217"/>
        <v>0</v>
      </c>
      <c r="AL233" s="859">
        <f t="shared" si="217"/>
        <v>0</v>
      </c>
      <c r="AM233" s="859">
        <f t="shared" si="217"/>
        <v>0</v>
      </c>
      <c r="AN233" s="859">
        <f t="shared" si="217"/>
        <v>0</v>
      </c>
      <c r="AO233" s="859">
        <f t="shared" si="217"/>
        <v>0</v>
      </c>
      <c r="AP233" s="859">
        <f t="shared" si="217"/>
        <v>0</v>
      </c>
      <c r="AQ233" s="859">
        <f t="shared" si="217"/>
        <v>0</v>
      </c>
      <c r="AR233" s="859">
        <f t="shared" si="217"/>
        <v>0</v>
      </c>
      <c r="AS233" s="859">
        <f t="shared" si="217"/>
        <v>0</v>
      </c>
      <c r="AT233" s="859">
        <f t="shared" si="217"/>
        <v>0</v>
      </c>
      <c r="AU233" s="859">
        <f t="shared" si="217"/>
        <v>0</v>
      </c>
      <c r="AV233" s="859">
        <f t="shared" si="217"/>
        <v>0</v>
      </c>
      <c r="AW233" s="859">
        <f t="shared" si="217"/>
        <v>0</v>
      </c>
      <c r="AX233" s="859">
        <f t="shared" si="217"/>
        <v>0</v>
      </c>
      <c r="AY233" s="859">
        <f t="shared" si="217"/>
        <v>0</v>
      </c>
      <c r="AZ233" s="859">
        <f t="shared" si="217"/>
        <v>0</v>
      </c>
      <c r="BA233" s="859">
        <f t="shared" si="217"/>
        <v>0</v>
      </c>
      <c r="BB233" s="859">
        <f t="shared" si="217"/>
        <v>0</v>
      </c>
      <c r="BC233" s="859">
        <f t="shared" si="217"/>
        <v>0</v>
      </c>
      <c r="BD233" s="859">
        <f t="shared" si="217"/>
        <v>0</v>
      </c>
      <c r="BE233" s="859">
        <f t="shared" si="217"/>
        <v>0</v>
      </c>
      <c r="BF233" s="859">
        <f t="shared" si="217"/>
        <v>0</v>
      </c>
      <c r="BG233" s="859">
        <f t="shared" si="217"/>
        <v>0</v>
      </c>
      <c r="BH233" s="859">
        <f t="shared" si="217"/>
        <v>0</v>
      </c>
      <c r="BI233" s="859">
        <f t="shared" si="217"/>
        <v>0</v>
      </c>
      <c r="BJ233" s="859">
        <f t="shared" si="217"/>
        <v>0</v>
      </c>
      <c r="BK233" s="859">
        <f t="shared" si="217"/>
        <v>0</v>
      </c>
      <c r="BL233" s="859">
        <f t="shared" si="217"/>
        <v>0</v>
      </c>
      <c r="BM233" s="859">
        <f t="shared" si="217"/>
        <v>0</v>
      </c>
      <c r="BN233" s="859">
        <f t="shared" si="217"/>
        <v>0</v>
      </c>
      <c r="BO233" s="859">
        <f t="shared" si="217"/>
        <v>0</v>
      </c>
      <c r="BP233" s="859">
        <f t="shared" si="217"/>
        <v>0</v>
      </c>
      <c r="BQ233" s="859">
        <f t="shared" si="217"/>
        <v>0</v>
      </c>
      <c r="BR233" s="859">
        <f t="shared" si="217"/>
        <v>0</v>
      </c>
      <c r="BS233" s="859">
        <f t="shared" si="217"/>
        <v>0</v>
      </c>
      <c r="BT233" s="859">
        <f t="shared" si="217"/>
        <v>0</v>
      </c>
      <c r="BU233" s="859">
        <f t="shared" si="217"/>
        <v>0</v>
      </c>
      <c r="BV233" s="859">
        <f t="shared" si="217"/>
        <v>0</v>
      </c>
      <c r="BW233" s="859">
        <f t="shared" si="217"/>
        <v>0</v>
      </c>
      <c r="BX233" s="859">
        <f t="shared" si="218"/>
        <v>0</v>
      </c>
      <c r="BY233" s="859">
        <f t="shared" si="218"/>
        <v>0</v>
      </c>
      <c r="BZ233" s="859">
        <f t="shared" si="218"/>
        <v>0</v>
      </c>
      <c r="CA233" s="859">
        <f t="shared" si="218"/>
        <v>0</v>
      </c>
      <c r="CB233" s="859">
        <f t="shared" si="218"/>
        <v>0</v>
      </c>
      <c r="CC233" s="859">
        <f t="shared" si="218"/>
        <v>0</v>
      </c>
      <c r="CD233" s="859">
        <f t="shared" si="218"/>
        <v>0</v>
      </c>
      <c r="CE233" s="859">
        <f t="shared" si="218"/>
        <v>0</v>
      </c>
      <c r="CF233" s="859">
        <f t="shared" si="218"/>
        <v>0</v>
      </c>
      <c r="CG233" s="859">
        <f t="shared" si="218"/>
        <v>0</v>
      </c>
      <c r="CH233" s="859">
        <f t="shared" si="218"/>
        <v>0</v>
      </c>
      <c r="CI233" s="859">
        <f t="shared" si="218"/>
        <v>0</v>
      </c>
      <c r="CJ233" s="859">
        <f t="shared" si="218"/>
        <v>0</v>
      </c>
      <c r="CK233" s="859">
        <f t="shared" si="218"/>
        <v>0</v>
      </c>
      <c r="CL233" s="859">
        <f t="shared" si="218"/>
        <v>0</v>
      </c>
      <c r="CM233" s="859">
        <f t="shared" si="218"/>
        <v>0</v>
      </c>
      <c r="CN233" s="859">
        <f t="shared" si="218"/>
        <v>0</v>
      </c>
      <c r="CO233" s="859">
        <f t="shared" si="218"/>
        <v>0</v>
      </c>
      <c r="CP233" s="859">
        <f t="shared" si="218"/>
        <v>0</v>
      </c>
      <c r="CQ233" s="859">
        <f t="shared" si="218"/>
        <v>0</v>
      </c>
      <c r="CR233" s="859">
        <f t="shared" si="218"/>
        <v>0</v>
      </c>
      <c r="CS233" s="859">
        <f t="shared" si="218"/>
        <v>0</v>
      </c>
      <c r="CT233" s="859">
        <f t="shared" si="218"/>
        <v>0</v>
      </c>
      <c r="CU233" s="859">
        <f t="shared" si="218"/>
        <v>0</v>
      </c>
      <c r="CV233" s="859">
        <f t="shared" si="218"/>
        <v>0</v>
      </c>
      <c r="CW233" s="859">
        <f t="shared" si="218"/>
        <v>0</v>
      </c>
      <c r="CX233" s="859">
        <f t="shared" si="218"/>
        <v>0</v>
      </c>
      <c r="CY233" s="859">
        <f t="shared" si="218"/>
        <v>0</v>
      </c>
      <c r="CZ233" s="859">
        <f t="shared" si="218"/>
        <v>0</v>
      </c>
      <c r="DA233" s="859">
        <f t="shared" si="218"/>
        <v>0</v>
      </c>
      <c r="DB233" s="859">
        <f t="shared" si="218"/>
        <v>0</v>
      </c>
      <c r="DC233" s="859">
        <f t="shared" si="218"/>
        <v>0</v>
      </c>
      <c r="DD233" s="859">
        <f t="shared" si="218"/>
        <v>0</v>
      </c>
      <c r="DE233" s="859">
        <f t="shared" si="218"/>
        <v>0</v>
      </c>
      <c r="DF233" s="859">
        <f t="shared" si="218"/>
        <v>0.30760501333901935</v>
      </c>
      <c r="DG233" s="859">
        <f t="shared" si="218"/>
        <v>0.30760501333901935</v>
      </c>
      <c r="DH233" s="859">
        <f t="shared" si="218"/>
        <v>0.30760501333901935</v>
      </c>
      <c r="DI233" s="859">
        <f t="shared" si="218"/>
        <v>0.30760501333901935</v>
      </c>
      <c r="DJ233" s="859">
        <f t="shared" si="218"/>
        <v>0.30760501333901935</v>
      </c>
      <c r="DK233" s="859">
        <f t="shared" si="218"/>
        <v>0.30760501333901935</v>
      </c>
      <c r="DL233" s="859">
        <f t="shared" si="218"/>
        <v>0.30760501333901935</v>
      </c>
      <c r="DM233" s="859">
        <f t="shared" si="218"/>
        <v>0.30760501333901935</v>
      </c>
      <c r="DN233" s="859">
        <f t="shared" si="218"/>
        <v>0.39058090997760075</v>
      </c>
      <c r="DO233" s="859">
        <f t="shared" si="218"/>
        <v>0.39058090997760075</v>
      </c>
      <c r="DP233" s="859">
        <f t="shared" si="218"/>
        <v>0.39058090997760075</v>
      </c>
      <c r="DQ233" s="859">
        <f t="shared" si="218"/>
        <v>0.39058090997760075</v>
      </c>
      <c r="DR233" s="859">
        <f t="shared" si="218"/>
        <v>0.39058090997760075</v>
      </c>
      <c r="DS233" s="859">
        <f t="shared" si="218"/>
        <v>0.39058090997760075</v>
      </c>
      <c r="DT233" s="859">
        <f t="shared" si="218"/>
        <v>0.39058090997760075</v>
      </c>
      <c r="DU233" s="859">
        <f t="shared" si="218"/>
        <v>0.49811413311070663</v>
      </c>
      <c r="DV233" s="859">
        <f t="shared" si="218"/>
        <v>0.49811413311070663</v>
      </c>
      <c r="DW233" s="859">
        <f t="shared" si="218"/>
        <v>0.49811413311070663</v>
      </c>
      <c r="DX233" s="859">
        <f t="shared" si="218"/>
        <v>0.49811413311070663</v>
      </c>
      <c r="DY233" s="859">
        <f t="shared" si="218"/>
        <v>0.48443626166359266</v>
      </c>
      <c r="DZ233" s="859">
        <f t="shared" si="218"/>
        <v>0.48443626166359266</v>
      </c>
      <c r="EA233" s="859">
        <f t="shared" si="218"/>
        <v>0.43329525496733279</v>
      </c>
      <c r="EB233" s="859">
        <f t="shared" si="218"/>
        <v>0.43329525496733279</v>
      </c>
      <c r="EC233" s="859">
        <f t="shared" si="218"/>
        <v>0.43329525496733279</v>
      </c>
      <c r="ED233" s="859">
        <f t="shared" si="218"/>
        <v>0.28844915408771854</v>
      </c>
      <c r="EE233" s="859">
        <f t="shared" si="218"/>
        <v>0.28844915408771854</v>
      </c>
      <c r="EF233" s="859">
        <f t="shared" si="218"/>
        <v>0.28844915408771854</v>
      </c>
      <c r="EG233" s="859">
        <f t="shared" si="218"/>
        <v>0.28844915408771854</v>
      </c>
      <c r="EH233" s="859">
        <f t="shared" si="218"/>
        <v>0</v>
      </c>
      <c r="EI233" s="859">
        <f t="shared" si="218"/>
        <v>0</v>
      </c>
      <c r="EJ233" s="859">
        <f t="shared" si="219"/>
        <v>0</v>
      </c>
      <c r="EK233" s="859">
        <f t="shared" si="219"/>
        <v>0</v>
      </c>
      <c r="EL233" s="859">
        <f t="shared" si="219"/>
        <v>0</v>
      </c>
      <c r="EM233" s="859">
        <f t="shared" si="219"/>
        <v>0</v>
      </c>
      <c r="EN233" s="859">
        <f t="shared" si="219"/>
        <v>0</v>
      </c>
      <c r="EO233" s="859">
        <f t="shared" si="219"/>
        <v>0</v>
      </c>
      <c r="EP233" s="859">
        <f t="shared" si="219"/>
        <v>0</v>
      </c>
      <c r="EQ233" s="859">
        <f t="shared" si="219"/>
        <v>0</v>
      </c>
      <c r="ER233" s="859">
        <f t="shared" si="219"/>
        <v>0</v>
      </c>
      <c r="ES233" s="859">
        <f t="shared" si="219"/>
        <v>0</v>
      </c>
      <c r="ET233" s="859">
        <f t="shared" si="219"/>
        <v>0</v>
      </c>
      <c r="EU233" s="859">
        <f t="shared" si="219"/>
        <v>0</v>
      </c>
      <c r="EV233" s="859">
        <f t="shared" si="219"/>
        <v>0</v>
      </c>
      <c r="EW233" s="859">
        <f t="shared" si="219"/>
        <v>0</v>
      </c>
      <c r="EX233" s="859">
        <f t="shared" si="219"/>
        <v>0</v>
      </c>
      <c r="EY233" s="859">
        <f t="shared" si="219"/>
        <v>0</v>
      </c>
      <c r="EZ233" s="859">
        <f t="shared" si="219"/>
        <v>0</v>
      </c>
      <c r="FA233" s="859">
        <f t="shared" si="219"/>
        <v>0</v>
      </c>
      <c r="FB233" s="859">
        <f t="shared" si="219"/>
        <v>0</v>
      </c>
      <c r="FC233" s="859">
        <f t="shared" si="219"/>
        <v>0</v>
      </c>
      <c r="FD233" s="859">
        <f t="shared" si="219"/>
        <v>0</v>
      </c>
      <c r="FE233" s="859">
        <f t="shared" si="219"/>
        <v>0</v>
      </c>
      <c r="FF233" s="859">
        <f t="shared" si="219"/>
        <v>2.8277249191692277E-2</v>
      </c>
      <c r="FG233" s="859">
        <f t="shared" si="219"/>
        <v>4.006384796758411E-2</v>
      </c>
      <c r="FH233" s="859">
        <f t="shared" si="219"/>
        <v>4.006384796758411E-2</v>
      </c>
      <c r="FI233" s="859">
        <f t="shared" si="219"/>
        <v>4.006384796758411E-2</v>
      </c>
      <c r="FJ233" s="859">
        <f t="shared" si="219"/>
        <v>4.006384796758411E-2</v>
      </c>
      <c r="FK233" s="859">
        <f t="shared" si="219"/>
        <v>4.006384796758411E-2</v>
      </c>
      <c r="FL233" s="859">
        <f t="shared" si="219"/>
        <v>4.006384796758411E-2</v>
      </c>
      <c r="FM233" s="859">
        <f t="shared" si="219"/>
        <v>4.006384796758411E-2</v>
      </c>
      <c r="FN233" s="859">
        <f t="shared" si="219"/>
        <v>0.15283600825210186</v>
      </c>
      <c r="FO233" s="859">
        <f t="shared" si="219"/>
        <v>0.15283600825210186</v>
      </c>
      <c r="FP233" s="859">
        <f t="shared" si="219"/>
        <v>0.15283600825210186</v>
      </c>
      <c r="FQ233" s="859">
        <f t="shared" si="219"/>
        <v>0.15283600825210186</v>
      </c>
      <c r="FR233" s="859">
        <f t="shared" si="219"/>
        <v>0.15283600825210186</v>
      </c>
      <c r="FS233" s="859">
        <f t="shared" si="219"/>
        <v>0.15283600825210186</v>
      </c>
      <c r="FT233" s="859">
        <f t="shared" si="219"/>
        <v>0.15283600825210186</v>
      </c>
      <c r="FU233" s="859">
        <f t="shared" si="219"/>
        <v>0.95637913557255327</v>
      </c>
      <c r="FV233" s="859">
        <f t="shared" si="219"/>
        <v>0.95637913557255327</v>
      </c>
      <c r="FW233" s="859">
        <f t="shared" si="219"/>
        <v>0.95637913557255327</v>
      </c>
      <c r="FX233" s="859">
        <f t="shared" si="219"/>
        <v>0.95637913557255327</v>
      </c>
      <c r="FY233" s="859">
        <f t="shared" si="219"/>
        <v>0.81892796614559416</v>
      </c>
      <c r="FZ233" s="859">
        <f t="shared" si="219"/>
        <v>0.81892796614559416</v>
      </c>
      <c r="GA233" s="859">
        <f t="shared" si="219"/>
        <v>0.72872383789960438</v>
      </c>
      <c r="GB233" s="859">
        <f t="shared" si="219"/>
        <v>0.72872383789960438</v>
      </c>
      <c r="GC233" s="859">
        <f t="shared" si="219"/>
        <v>0.72872383789960438</v>
      </c>
      <c r="GD233" s="859">
        <f t="shared" si="219"/>
        <v>0.73073785702221805</v>
      </c>
      <c r="GE233" s="859">
        <f t="shared" si="219"/>
        <v>0.73073785702221805</v>
      </c>
      <c r="GF233" s="859">
        <f t="shared" si="219"/>
        <v>0.73073785702221805</v>
      </c>
      <c r="GG233" s="859">
        <f t="shared" si="219"/>
        <v>0.73073785702221805</v>
      </c>
      <c r="GH233" s="859">
        <f t="shared" si="219"/>
        <v>0.58014678928825703</v>
      </c>
      <c r="GI233" s="859">
        <f t="shared" si="219"/>
        <v>0.58014678928825703</v>
      </c>
      <c r="GJ233" s="859">
        <f t="shared" si="219"/>
        <v>0.58014678928825703</v>
      </c>
      <c r="GK233" s="859">
        <f t="shared" si="219"/>
        <v>0.58014678928825703</v>
      </c>
      <c r="GL233" s="859">
        <f t="shared" si="219"/>
        <v>0.58014678928825703</v>
      </c>
      <c r="GM233" s="859">
        <f t="shared" si="219"/>
        <v>0.58014678928825703</v>
      </c>
      <c r="GN233" s="859">
        <f t="shared" si="219"/>
        <v>0.58014678928825703</v>
      </c>
      <c r="GO233" s="859">
        <f t="shared" si="219"/>
        <v>0.58014678928825703</v>
      </c>
      <c r="GP233" s="859">
        <f t="shared" si="219"/>
        <v>7.0873724713701236E-2</v>
      </c>
      <c r="GQ233" s="859">
        <f t="shared" si="219"/>
        <v>7.0873724713701236E-2</v>
      </c>
      <c r="GR233" s="859">
        <f t="shared" si="219"/>
        <v>7.0873724713701236E-2</v>
      </c>
      <c r="GS233" s="859">
        <f t="shared" si="219"/>
        <v>7.0873724713701236E-2</v>
      </c>
      <c r="GT233" s="859">
        <f t="shared" si="219"/>
        <v>7.0873724713701236E-2</v>
      </c>
      <c r="GU233" s="859">
        <f t="shared" si="219"/>
        <v>7.0873724713701236E-2</v>
      </c>
      <c r="GV233" s="859">
        <f t="shared" si="220"/>
        <v>7.0873724713701236E-2</v>
      </c>
      <c r="GW233" s="859">
        <f t="shared" si="220"/>
        <v>0</v>
      </c>
      <c r="GX233" s="859">
        <f t="shared" si="220"/>
        <v>0</v>
      </c>
      <c r="GY233" s="859">
        <f t="shared" si="220"/>
        <v>0</v>
      </c>
      <c r="GZ233" s="859">
        <f t="shared" si="220"/>
        <v>0</v>
      </c>
      <c r="HA233" s="859">
        <f t="shared" si="220"/>
        <v>0</v>
      </c>
      <c r="HB233" s="859">
        <f t="shared" si="220"/>
        <v>-2.6129682260878084E-3</v>
      </c>
      <c r="HC233" s="859">
        <f t="shared" si="220"/>
        <v>-2.6129682260878084E-3</v>
      </c>
      <c r="HD233" s="859">
        <f t="shared" si="220"/>
        <v>-2.6129682260878084E-3</v>
      </c>
      <c r="HE233" s="859">
        <f t="shared" si="220"/>
        <v>-2.6129682260878084E-3</v>
      </c>
      <c r="HF233" s="859">
        <f t="shared" si="220"/>
        <v>0</v>
      </c>
      <c r="HG233" s="859">
        <f t="shared" si="220"/>
        <v>0</v>
      </c>
      <c r="HH233" s="859">
        <f t="shared" si="220"/>
        <v>0</v>
      </c>
      <c r="HI233" s="859">
        <f t="shared" si="220"/>
        <v>0</v>
      </c>
      <c r="HJ233" s="859">
        <f t="shared" si="220"/>
        <v>0</v>
      </c>
      <c r="HK233" s="859">
        <f t="shared" si="220"/>
        <v>0</v>
      </c>
      <c r="HL233" s="859">
        <f t="shared" si="220"/>
        <v>0</v>
      </c>
      <c r="HM233" s="859">
        <f t="shared" si="220"/>
        <v>0</v>
      </c>
      <c r="HN233" s="859">
        <f t="shared" si="220"/>
        <v>-8.4908893473381042E-3</v>
      </c>
      <c r="HO233" s="859">
        <f t="shared" si="220"/>
        <v>-8.4908893473381042E-3</v>
      </c>
      <c r="HP233" s="859">
        <f t="shared" si="220"/>
        <v>-8.4908893473381042E-3</v>
      </c>
      <c r="HQ233" s="859">
        <f t="shared" si="220"/>
        <v>-8.4908893473381042E-3</v>
      </c>
      <c r="HR233" s="859">
        <f t="shared" si="220"/>
        <v>-8.4908893473381042E-3</v>
      </c>
      <c r="HS233" s="859">
        <f t="shared" si="220"/>
        <v>-8.4908893473381042E-3</v>
      </c>
      <c r="HT233" s="859">
        <f t="shared" si="220"/>
        <v>-8.4908893473381042E-3</v>
      </c>
      <c r="HU233" s="859">
        <f t="shared" si="220"/>
        <v>0.98626598355920336</v>
      </c>
      <c r="HV233" s="859">
        <f t="shared" si="220"/>
        <v>0.98626598355920336</v>
      </c>
      <c r="HW233" s="859">
        <f t="shared" si="220"/>
        <v>0.98626598355920336</v>
      </c>
      <c r="HX233" s="859">
        <f t="shared" si="220"/>
        <v>0.98626598355920336</v>
      </c>
      <c r="HY233" s="859">
        <f t="shared" si="220"/>
        <v>0.81892796614559327</v>
      </c>
      <c r="HZ233" s="859">
        <f t="shared" si="220"/>
        <v>0.81892796614559327</v>
      </c>
      <c r="IA233" s="859">
        <f t="shared" si="220"/>
        <v>0.75826669619283216</v>
      </c>
      <c r="IB233" s="859">
        <f t="shared" si="220"/>
        <v>0.75826669619283216</v>
      </c>
      <c r="IC233" s="859">
        <f t="shared" si="220"/>
        <v>0.75826669619283216</v>
      </c>
      <c r="ID233" s="859">
        <f t="shared" si="220"/>
        <v>0.30287161179210287</v>
      </c>
      <c r="IE233" s="859">
        <f t="shared" si="220"/>
        <v>0.30287161179210287</v>
      </c>
      <c r="IF233" s="859">
        <f t="shared" si="220"/>
        <v>0.30287161179210287</v>
      </c>
      <c r="IG233" s="859">
        <f t="shared" si="220"/>
        <v>0.30287161179210287</v>
      </c>
      <c r="IH233" s="859">
        <f t="shared" si="220"/>
        <v>0</v>
      </c>
      <c r="II233" s="859">
        <f t="shared" si="220"/>
        <v>0</v>
      </c>
      <c r="IJ233" s="859">
        <f t="shared" si="220"/>
        <v>0</v>
      </c>
      <c r="IK233" s="859">
        <f t="shared" si="220"/>
        <v>0</v>
      </c>
      <c r="IL233" s="859">
        <f t="shared" si="220"/>
        <v>0</v>
      </c>
      <c r="IM233" s="859">
        <f t="shared" si="220"/>
        <v>0</v>
      </c>
      <c r="IN233" s="859">
        <f t="shared" si="220"/>
        <v>0</v>
      </c>
      <c r="IO233" s="859">
        <f t="shared" si="220"/>
        <v>0</v>
      </c>
      <c r="IP233" s="859">
        <f t="shared" si="220"/>
        <v>5.8610019232041566E-4</v>
      </c>
      <c r="IQ233" s="859">
        <f t="shared" si="220"/>
        <v>5.8610019232041566E-4</v>
      </c>
      <c r="IR233" s="859">
        <f t="shared" si="220"/>
        <v>5.8610019232041566E-4</v>
      </c>
      <c r="IS233" s="859">
        <f t="shared" si="220"/>
        <v>5.8610019232041566E-4</v>
      </c>
      <c r="IT233" s="859">
        <f t="shared" si="220"/>
        <v>5.8610019232041566E-4</v>
      </c>
      <c r="IU233" s="859">
        <f t="shared" si="220"/>
        <v>5.8610019232041566E-4</v>
      </c>
      <c r="IV233" s="859">
        <f t="shared" si="220"/>
        <v>5.8610019232041566E-4</v>
      </c>
      <c r="IW233" s="859">
        <f t="shared" si="220"/>
        <v>1.7879508991711646E-3</v>
      </c>
      <c r="IX233" s="859">
        <f t="shared" si="220"/>
        <v>1.7879508991711646E-3</v>
      </c>
      <c r="IY233" s="859">
        <f t="shared" si="220"/>
        <v>1.7879508991711646E-3</v>
      </c>
      <c r="IZ233" s="859">
        <f t="shared" si="220"/>
        <v>1.7879508991711646E-3</v>
      </c>
      <c r="JA233" s="859">
        <f t="shared" si="220"/>
        <v>1.7879508991711646E-3</v>
      </c>
      <c r="JB233" s="859">
        <f t="shared" si="220"/>
        <v>-5.5501822543000401E-3</v>
      </c>
      <c r="JC233" s="859">
        <f t="shared" si="220"/>
        <v>-5.5501822543000401E-3</v>
      </c>
      <c r="JD233" s="859">
        <f t="shared" si="220"/>
        <v>-5.5501822543000401E-3</v>
      </c>
      <c r="JE233" s="859">
        <f t="shared" si="220"/>
        <v>-5.5501822543000401E-3</v>
      </c>
      <c r="JF233" s="859">
        <f t="shared" si="220"/>
        <v>6.8283974778847956E-2</v>
      </c>
      <c r="JG233" s="859">
        <f t="shared" si="220"/>
        <v>5.8860300935410059E-2</v>
      </c>
      <c r="JH233" s="859">
        <f t="shared" si="221"/>
        <v>5.8860300935410059E-2</v>
      </c>
      <c r="JI233" s="859">
        <f t="shared" si="221"/>
        <v>5.8860300935410059E-2</v>
      </c>
      <c r="JJ233" s="859">
        <f t="shared" si="221"/>
        <v>5.8860300935410059E-2</v>
      </c>
      <c r="JK233" s="859">
        <f t="shared" si="221"/>
        <v>5.8860300935410059E-2</v>
      </c>
      <c r="JL233" s="859">
        <f t="shared" si="221"/>
        <v>5.8860300935410059E-2</v>
      </c>
      <c r="JM233" s="859">
        <f t="shared" si="221"/>
        <v>5.8860300935410059E-2</v>
      </c>
      <c r="JN233" s="859">
        <f t="shared" si="221"/>
        <v>1.6981778694678873E-2</v>
      </c>
      <c r="JO233" s="859">
        <f t="shared" si="221"/>
        <v>1.6981778694678873E-2</v>
      </c>
      <c r="JP233" s="859">
        <f t="shared" si="221"/>
        <v>1.6981778694678873E-2</v>
      </c>
      <c r="JQ233" s="859">
        <f t="shared" si="221"/>
        <v>1.6981778694678873E-2</v>
      </c>
      <c r="JR233" s="859">
        <f t="shared" si="221"/>
        <v>1.6981778694678873E-2</v>
      </c>
      <c r="JS233" s="859">
        <f t="shared" si="221"/>
        <v>1.6981778694678873E-2</v>
      </c>
      <c r="JT233" s="859">
        <f t="shared" si="221"/>
        <v>1.6981778694678873E-2</v>
      </c>
      <c r="JU233" s="859">
        <f t="shared" si="221"/>
        <v>1.1855116368034855</v>
      </c>
      <c r="JV233" s="859">
        <f t="shared" si="221"/>
        <v>1.1855116368034855</v>
      </c>
      <c r="JW233" s="859">
        <f t="shared" si="221"/>
        <v>1.1855116368034855</v>
      </c>
      <c r="JX233" s="859">
        <f t="shared" si="221"/>
        <v>1.1855116368034855</v>
      </c>
      <c r="JY233" s="859">
        <f t="shared" si="221"/>
        <v>0.8189279661455906</v>
      </c>
      <c r="JZ233" s="859">
        <f t="shared" si="221"/>
        <v>0.8189279661455906</v>
      </c>
      <c r="KA233" s="859">
        <f t="shared" si="221"/>
        <v>0.74841907676175623</v>
      </c>
      <c r="KB233" s="859">
        <f t="shared" si="221"/>
        <v>0.74841907676175623</v>
      </c>
      <c r="KC233" s="859">
        <f t="shared" si="221"/>
        <v>0.74841907676175623</v>
      </c>
      <c r="KD233" s="859">
        <f t="shared" si="221"/>
        <v>0.74035282882514508</v>
      </c>
      <c r="KE233" s="859">
        <f t="shared" si="221"/>
        <v>0.74035282882514508</v>
      </c>
      <c r="KF233" s="859">
        <f t="shared" si="221"/>
        <v>0.74035282882514508</v>
      </c>
      <c r="KG233" s="859">
        <f t="shared" si="221"/>
        <v>0.74035282882514508</v>
      </c>
      <c r="KH233" s="859">
        <f t="shared" si="221"/>
        <v>0.58207749016883703</v>
      </c>
      <c r="KI233" s="859">
        <f t="shared" si="221"/>
        <v>0.58207749016883703</v>
      </c>
      <c r="KJ233" s="859">
        <f t="shared" si="221"/>
        <v>0.58207749016883703</v>
      </c>
      <c r="KK233" s="859">
        <f t="shared" si="221"/>
        <v>0.58207749016883703</v>
      </c>
      <c r="KL233" s="859">
        <f t="shared" si="221"/>
        <v>0.58207749016883703</v>
      </c>
      <c r="KM233" s="859">
        <f t="shared" si="221"/>
        <v>0.58207749016883703</v>
      </c>
      <c r="KN233" s="859">
        <f t="shared" si="221"/>
        <v>0.58207749016883703</v>
      </c>
      <c r="KO233" s="859">
        <f t="shared" si="221"/>
        <v>0.58207749016883703</v>
      </c>
      <c r="KP233" s="859">
        <f t="shared" si="221"/>
        <v>7.4476534368329794E-2</v>
      </c>
      <c r="KQ233" s="859">
        <f t="shared" si="221"/>
        <v>7.4476534368329794E-2</v>
      </c>
      <c r="KR233" s="859">
        <f t="shared" si="221"/>
        <v>7.4476534368329794E-2</v>
      </c>
      <c r="KS233" s="859">
        <f t="shared" si="221"/>
        <v>7.4476534368329794E-2</v>
      </c>
      <c r="KT233" s="859">
        <f t="shared" si="221"/>
        <v>7.4476534368329794E-2</v>
      </c>
      <c r="KU233" s="859">
        <f t="shared" si="221"/>
        <v>7.4476534368329794E-2</v>
      </c>
      <c r="KV233" s="859">
        <f t="shared" si="221"/>
        <v>7.4476534368329794E-2</v>
      </c>
      <c r="KW233" s="859">
        <f t="shared" si="221"/>
        <v>0</v>
      </c>
      <c r="KX233" s="859">
        <f t="shared" si="221"/>
        <v>0</v>
      </c>
      <c r="KY233" s="859">
        <f t="shared" si="221"/>
        <v>0</v>
      </c>
      <c r="KZ233" s="859">
        <f t="shared" si="221"/>
        <v>0</v>
      </c>
      <c r="LA233" s="859">
        <f t="shared" si="221"/>
        <v>0</v>
      </c>
      <c r="LB233" s="859">
        <f t="shared" si="221"/>
        <v>2.6155701571859424E-3</v>
      </c>
      <c r="LC233" s="859">
        <f t="shared" si="221"/>
        <v>2.6155701571859424E-3</v>
      </c>
      <c r="LD233" s="859">
        <f t="shared" si="221"/>
        <v>2.6155701571859424E-3</v>
      </c>
      <c r="LE233" s="859">
        <f t="shared" si="221"/>
        <v>2.6155701571859424E-3</v>
      </c>
      <c r="LF233" s="859">
        <f t="shared" si="221"/>
        <v>0</v>
      </c>
      <c r="LG233" s="859">
        <f t="shared" si="221"/>
        <v>0</v>
      </c>
      <c r="LH233" s="859">
        <f t="shared" si="221"/>
        <v>0</v>
      </c>
      <c r="LI233" s="859">
        <f t="shared" si="221"/>
        <v>0</v>
      </c>
      <c r="LJ233" s="859">
        <f t="shared" si="221"/>
        <v>0</v>
      </c>
      <c r="LK233" s="859">
        <f t="shared" si="221"/>
        <v>0</v>
      </c>
      <c r="LL233" s="859">
        <f t="shared" si="221"/>
        <v>0</v>
      </c>
      <c r="LM233" s="859">
        <f t="shared" si="221"/>
        <v>0</v>
      </c>
      <c r="LN233" s="859">
        <f t="shared" si="221"/>
        <v>0</v>
      </c>
      <c r="LO233" s="859">
        <f t="shared" si="221"/>
        <v>0</v>
      </c>
      <c r="LP233" s="859">
        <f t="shared" si="221"/>
        <v>0</v>
      </c>
      <c r="LQ233" s="859">
        <f t="shared" si="221"/>
        <v>0</v>
      </c>
      <c r="LR233" s="859">
        <f t="shared" si="221"/>
        <v>0</v>
      </c>
      <c r="LS233" s="859">
        <f t="shared" si="221"/>
        <v>0</v>
      </c>
      <c r="LT233" s="859">
        <f t="shared" si="222"/>
        <v>0</v>
      </c>
      <c r="LU233" s="859">
        <f t="shared" si="222"/>
        <v>1.1855116368034855</v>
      </c>
      <c r="LV233" s="859">
        <f t="shared" si="222"/>
        <v>1.1855116368034855</v>
      </c>
      <c r="LW233" s="859">
        <f t="shared" si="222"/>
        <v>1.1855116368034855</v>
      </c>
      <c r="LX233" s="859">
        <f t="shared" si="222"/>
        <v>1.1855116368034855</v>
      </c>
      <c r="LY233" s="859">
        <f t="shared" si="222"/>
        <v>0.8189279661455906</v>
      </c>
      <c r="LZ233" s="859">
        <f t="shared" si="222"/>
        <v>0.8189279661455906</v>
      </c>
      <c r="MA233" s="859">
        <f t="shared" si="222"/>
        <v>0.74841907676175623</v>
      </c>
      <c r="MB233" s="859">
        <f t="shared" si="222"/>
        <v>0.74841907676175623</v>
      </c>
      <c r="MC233" s="859">
        <f t="shared" si="222"/>
        <v>0.74841907676175623</v>
      </c>
      <c r="MD233" s="859">
        <f t="shared" si="222"/>
        <v>0.85573249046023214</v>
      </c>
      <c r="ME233" s="859">
        <f t="shared" si="222"/>
        <v>0.85573249046023214</v>
      </c>
      <c r="MF233" s="859">
        <f t="shared" si="222"/>
        <v>0.85573249046023214</v>
      </c>
      <c r="MG233" s="859">
        <f t="shared" si="222"/>
        <v>0.85573249046023214</v>
      </c>
      <c r="MH233" s="859">
        <f t="shared" si="222"/>
        <v>0.99489632751647683</v>
      </c>
      <c r="MI233" s="859">
        <f t="shared" si="222"/>
        <v>0.99489632751647683</v>
      </c>
      <c r="MJ233" s="859">
        <f t="shared" si="222"/>
        <v>0.99489632751647683</v>
      </c>
      <c r="MK233" s="859">
        <f t="shared" si="222"/>
        <v>0.99489632751647683</v>
      </c>
      <c r="ML233" s="859">
        <f t="shared" si="222"/>
        <v>0.99489632751647683</v>
      </c>
      <c r="MM233" s="859">
        <f t="shared" si="222"/>
        <v>0.99489632751647683</v>
      </c>
      <c r="MN233" s="859">
        <f t="shared" si="222"/>
        <v>0.99489632751647683</v>
      </c>
      <c r="MO233" s="859">
        <f t="shared" si="222"/>
        <v>0.99489632751647683</v>
      </c>
      <c r="MP233" s="859">
        <f t="shared" si="222"/>
        <v>0.43793451670921968</v>
      </c>
      <c r="MQ233" s="859">
        <f t="shared" si="222"/>
        <v>0.43793451670921968</v>
      </c>
      <c r="MR233" s="859">
        <f t="shared" si="222"/>
        <v>0.43793451670921968</v>
      </c>
      <c r="MS233" s="859">
        <f t="shared" si="222"/>
        <v>0.43793451670921968</v>
      </c>
      <c r="MT233" s="859">
        <f t="shared" si="222"/>
        <v>0.43793451670921968</v>
      </c>
      <c r="MU233" s="859">
        <f t="shared" si="222"/>
        <v>0.43793451670921968</v>
      </c>
      <c r="MV233" s="859">
        <f t="shared" si="222"/>
        <v>0.43793451670921968</v>
      </c>
      <c r="MW233" s="859">
        <f t="shared" si="222"/>
        <v>0.17867047865861885</v>
      </c>
      <c r="MX233" s="859">
        <f t="shared" si="222"/>
        <v>0.17867047865861885</v>
      </c>
      <c r="MY233" s="859">
        <f t="shared" si="222"/>
        <v>0.17867047865861885</v>
      </c>
      <c r="MZ233" s="859">
        <f t="shared" si="222"/>
        <v>0.17867047865861885</v>
      </c>
      <c r="NA233" s="859">
        <f t="shared" si="222"/>
        <v>0.17867047865861885</v>
      </c>
      <c r="NB233" s="859">
        <f t="shared" si="222"/>
        <v>2.6155701571859424E-3</v>
      </c>
      <c r="NC233" s="859">
        <f t="shared" si="222"/>
        <v>2.6155701571859424E-3</v>
      </c>
      <c r="ND233" s="859">
        <f t="shared" si="222"/>
        <v>2.6155701571859424E-3</v>
      </c>
      <c r="NE233" s="859">
        <f t="shared" si="222"/>
        <v>2.6155701571859424E-3</v>
      </c>
      <c r="NF233" s="859">
        <f t="shared" si="222"/>
        <v>0</v>
      </c>
      <c r="NG233" s="859">
        <f t="shared" si="222"/>
        <v>0</v>
      </c>
      <c r="NH233" s="859">
        <f t="shared" si="222"/>
        <v>0</v>
      </c>
      <c r="NI233" s="859">
        <f t="shared" si="222"/>
        <v>0</v>
      </c>
      <c r="NJ233" s="859">
        <f t="shared" si="222"/>
        <v>0</v>
      </c>
      <c r="NK233" s="859">
        <f t="shared" si="222"/>
        <v>0</v>
      </c>
      <c r="NL233" s="859">
        <f t="shared" si="222"/>
        <v>0</v>
      </c>
      <c r="NM233" s="859">
        <f t="shared" si="222"/>
        <v>0</v>
      </c>
      <c r="NN233" s="859">
        <f t="shared" si="222"/>
        <v>0</v>
      </c>
      <c r="NO233" s="859">
        <f t="shared" si="222"/>
        <v>0</v>
      </c>
      <c r="NP233" s="859">
        <f t="shared" si="222"/>
        <v>0</v>
      </c>
      <c r="NQ233" s="859">
        <f t="shared" si="222"/>
        <v>0</v>
      </c>
      <c r="NR233" s="859">
        <f t="shared" si="222"/>
        <v>0</v>
      </c>
      <c r="NS233" s="859">
        <f t="shared" si="222"/>
        <v>0</v>
      </c>
      <c r="NT233" s="859">
        <f t="shared" si="222"/>
        <v>0</v>
      </c>
      <c r="NU233" s="859">
        <f t="shared" si="222"/>
        <v>1.1855116368034855</v>
      </c>
      <c r="NV233" s="859">
        <f t="shared" si="222"/>
        <v>1.1855116368034855</v>
      </c>
      <c r="NW233" s="859">
        <f t="shared" si="222"/>
        <v>1.1855116368034855</v>
      </c>
      <c r="NX233" s="859">
        <f t="shared" si="222"/>
        <v>1.1855116368034855</v>
      </c>
      <c r="NY233" s="859">
        <f t="shared" si="222"/>
        <v>0.8189279661455906</v>
      </c>
      <c r="NZ233" s="859">
        <f t="shared" si="222"/>
        <v>0.8189279661455906</v>
      </c>
      <c r="OA233" s="859">
        <f t="shared" si="222"/>
        <v>0.74841907676175623</v>
      </c>
      <c r="OB233" s="859">
        <f t="shared" si="222"/>
        <v>0.74841907676175623</v>
      </c>
      <c r="OC233" s="859">
        <f t="shared" si="222"/>
        <v>0.74841907676175623</v>
      </c>
      <c r="OD233" s="859">
        <f t="shared" si="222"/>
        <v>0.85573249046023214</v>
      </c>
      <c r="OE233" s="859">
        <f t="shared" si="222"/>
        <v>0.85573249046023214</v>
      </c>
      <c r="OF233" s="859">
        <f t="shared" si="223"/>
        <v>0.85573249046023214</v>
      </c>
      <c r="OG233" s="859">
        <f t="shared" si="223"/>
        <v>0.85573249046023214</v>
      </c>
      <c r="OH233" s="859">
        <f t="shared" si="223"/>
        <v>0.99489632751647683</v>
      </c>
      <c r="OI233" s="859">
        <f t="shared" si="223"/>
        <v>0.99489632751647683</v>
      </c>
      <c r="OJ233" s="859">
        <f t="shared" si="223"/>
        <v>0.99489632751647683</v>
      </c>
      <c r="OK233" s="859">
        <f t="shared" si="223"/>
        <v>0.99489632751647683</v>
      </c>
      <c r="OL233" s="859">
        <f t="shared" si="223"/>
        <v>0.99489632751647683</v>
      </c>
      <c r="OM233" s="859">
        <f t="shared" si="223"/>
        <v>0.99489632751647683</v>
      </c>
      <c r="ON233" s="859">
        <f t="shared" si="223"/>
        <v>0.99489632751647683</v>
      </c>
      <c r="OO233" s="859">
        <f t="shared" si="223"/>
        <v>0.99489632751647683</v>
      </c>
      <c r="OP233" s="859">
        <f t="shared" si="223"/>
        <v>0.43793451670921968</v>
      </c>
      <c r="OQ233" s="859">
        <f t="shared" si="223"/>
        <v>0.43793451670921968</v>
      </c>
      <c r="OR233" s="859">
        <f t="shared" si="223"/>
        <v>0.43793451670921968</v>
      </c>
      <c r="OS233" s="859">
        <f t="shared" si="223"/>
        <v>0.43793451670921968</v>
      </c>
      <c r="OT233" s="859">
        <f t="shared" si="223"/>
        <v>0.43793451670921968</v>
      </c>
      <c r="OU233" s="859">
        <f t="shared" si="223"/>
        <v>0.43793451670921968</v>
      </c>
      <c r="OV233" s="859">
        <f t="shared" si="223"/>
        <v>0.43793451670921968</v>
      </c>
      <c r="OW233" s="859">
        <f t="shared" si="223"/>
        <v>0.17867047865861885</v>
      </c>
      <c r="OX233" s="859">
        <f t="shared" si="223"/>
        <v>0.17867047865861885</v>
      </c>
      <c r="OY233" s="859">
        <f t="shared" si="223"/>
        <v>0.17867047865861885</v>
      </c>
      <c r="OZ233" s="859">
        <f t="shared" si="223"/>
        <v>0.17867047865861885</v>
      </c>
      <c r="PA233" s="859">
        <f t="shared" si="223"/>
        <v>0.17867047865861885</v>
      </c>
      <c r="PB233" s="859">
        <f t="shared" si="223"/>
        <v>2.6155701571859424E-3</v>
      </c>
      <c r="PC233" s="859">
        <f t="shared" si="223"/>
        <v>2.6155701571859424E-3</v>
      </c>
      <c r="PD233" s="859">
        <f t="shared" si="223"/>
        <v>2.6155701571859424E-3</v>
      </c>
      <c r="PE233" s="859">
        <f t="shared" si="223"/>
        <v>2.6155701571859424E-3</v>
      </c>
      <c r="PF233" s="859">
        <f t="shared" si="223"/>
        <v>0</v>
      </c>
      <c r="PG233" s="859">
        <f t="shared" si="223"/>
        <v>0</v>
      </c>
      <c r="PH233" s="859">
        <f t="shared" si="223"/>
        <v>0</v>
      </c>
      <c r="PI233" s="859">
        <f t="shared" si="223"/>
        <v>0</v>
      </c>
      <c r="PJ233" s="859">
        <f t="shared" si="223"/>
        <v>0</v>
      </c>
      <c r="PK233" s="859">
        <f t="shared" si="223"/>
        <v>0</v>
      </c>
      <c r="PL233" s="859">
        <f t="shared" si="223"/>
        <v>0</v>
      </c>
      <c r="PM233" s="859">
        <f t="shared" si="223"/>
        <v>0</v>
      </c>
      <c r="PN233" s="859">
        <f t="shared" si="223"/>
        <v>0</v>
      </c>
      <c r="PO233" s="859">
        <f t="shared" si="223"/>
        <v>0</v>
      </c>
      <c r="PP233" s="859">
        <f t="shared" si="223"/>
        <v>0</v>
      </c>
      <c r="PQ233" s="859">
        <f t="shared" si="223"/>
        <v>0</v>
      </c>
      <c r="PR233" s="859">
        <f t="shared" si="223"/>
        <v>0</v>
      </c>
      <c r="PS233" s="859">
        <f t="shared" si="223"/>
        <v>0</v>
      </c>
      <c r="PT233" s="859">
        <f t="shared" si="223"/>
        <v>0</v>
      </c>
      <c r="PU233" s="859">
        <f t="shared" si="223"/>
        <v>1.1855116368034855</v>
      </c>
      <c r="PV233" s="859">
        <f t="shared" si="223"/>
        <v>1.1855116368034855</v>
      </c>
      <c r="PW233" s="859">
        <f t="shared" si="223"/>
        <v>1.1855116368034855</v>
      </c>
      <c r="PX233" s="859">
        <f t="shared" si="223"/>
        <v>1.1855116368034855</v>
      </c>
      <c r="PY233" s="859">
        <f t="shared" si="223"/>
        <v>0.8189279661455906</v>
      </c>
      <c r="PZ233" s="859">
        <f t="shared" si="223"/>
        <v>0.8189279661455906</v>
      </c>
      <c r="QA233" s="859">
        <f t="shared" si="223"/>
        <v>0.74841907676175623</v>
      </c>
      <c r="QB233" s="859">
        <f t="shared" si="223"/>
        <v>0.74841907676175623</v>
      </c>
      <c r="QC233" s="859">
        <f t="shared" si="223"/>
        <v>0.74841907676175623</v>
      </c>
      <c r="QD233" s="859">
        <f t="shared" si="223"/>
        <v>0.85573249046023214</v>
      </c>
      <c r="QE233" s="859">
        <f t="shared" si="223"/>
        <v>0.85573249046023214</v>
      </c>
      <c r="QF233" s="859">
        <f t="shared" si="223"/>
        <v>0.85573249046023214</v>
      </c>
      <c r="QG233" s="859">
        <f t="shared" si="223"/>
        <v>0.85573249046023214</v>
      </c>
      <c r="QH233" s="859">
        <f t="shared" si="223"/>
        <v>0.99489632751647683</v>
      </c>
      <c r="QI233" s="859">
        <f t="shared" si="223"/>
        <v>0.99489632751647683</v>
      </c>
      <c r="QJ233" s="859">
        <f t="shared" si="223"/>
        <v>0.99489632751647683</v>
      </c>
      <c r="QK233" s="859">
        <f t="shared" si="223"/>
        <v>0.99489632751647683</v>
      </c>
      <c r="QL233" s="859">
        <f t="shared" si="223"/>
        <v>0.99489632751647683</v>
      </c>
      <c r="QM233" s="859">
        <f t="shared" si="223"/>
        <v>0.99489632751647683</v>
      </c>
      <c r="QN233" s="859">
        <f t="shared" si="223"/>
        <v>0.99489632751647683</v>
      </c>
      <c r="QO233" s="859">
        <f t="shared" si="223"/>
        <v>0.99489632751647683</v>
      </c>
      <c r="QP233" s="859">
        <f t="shared" si="223"/>
        <v>0.43793451670921968</v>
      </c>
      <c r="QQ233" s="859">
        <f t="shared" si="223"/>
        <v>0.43793451670921968</v>
      </c>
      <c r="QR233" s="859">
        <f t="shared" si="224"/>
        <v>0.43793451670921968</v>
      </c>
      <c r="QS233" s="859">
        <f t="shared" si="224"/>
        <v>0.43793451670921968</v>
      </c>
      <c r="QT233" s="859">
        <f t="shared" si="224"/>
        <v>0.43793451670921968</v>
      </c>
      <c r="QU233" s="859">
        <f t="shared" si="224"/>
        <v>0.43793451670921968</v>
      </c>
      <c r="QV233" s="859">
        <f t="shared" si="224"/>
        <v>0.43793451670921968</v>
      </c>
      <c r="QW233" s="859">
        <f t="shared" si="224"/>
        <v>0.17867047865861885</v>
      </c>
      <c r="QX233" s="859">
        <f t="shared" si="224"/>
        <v>0.17867047865861885</v>
      </c>
      <c r="QY233" s="859">
        <f t="shared" si="224"/>
        <v>0.17867047865861885</v>
      </c>
      <c r="QZ233" s="859">
        <f t="shared" si="224"/>
        <v>0.17867047865861885</v>
      </c>
      <c r="RA233" s="859">
        <f t="shared" si="224"/>
        <v>0.17867047865861885</v>
      </c>
      <c r="RB233" s="859">
        <f t="shared" si="224"/>
        <v>2.6155701571859424E-3</v>
      </c>
      <c r="RC233" s="859">
        <f t="shared" si="224"/>
        <v>2.6155701571859424E-3</v>
      </c>
      <c r="RD233" s="859">
        <f t="shared" si="224"/>
        <v>2.6155701571859424E-3</v>
      </c>
      <c r="RE233" s="859">
        <f t="shared" si="224"/>
        <v>2.6155701571859424E-3</v>
      </c>
      <c r="RF233" s="859">
        <f t="shared" si="224"/>
        <v>0</v>
      </c>
      <c r="RG233" s="859">
        <f t="shared" si="224"/>
        <v>0</v>
      </c>
      <c r="RH233" s="859">
        <f t="shared" si="224"/>
        <v>0</v>
      </c>
      <c r="RI233" s="859">
        <f t="shared" si="224"/>
        <v>0</v>
      </c>
      <c r="RJ233" s="859">
        <f t="shared" si="224"/>
        <v>0</v>
      </c>
      <c r="RK233" s="859">
        <f t="shared" si="224"/>
        <v>0</v>
      </c>
      <c r="RL233" s="859">
        <f t="shared" si="224"/>
        <v>0</v>
      </c>
      <c r="RM233" s="859">
        <f t="shared" si="224"/>
        <v>0</v>
      </c>
      <c r="RN233" s="859">
        <f t="shared" si="224"/>
        <v>0</v>
      </c>
      <c r="RO233" s="859">
        <f t="shared" si="224"/>
        <v>0</v>
      </c>
      <c r="RP233" s="859">
        <f t="shared" si="224"/>
        <v>0</v>
      </c>
      <c r="RQ233" s="859">
        <f t="shared" si="224"/>
        <v>0</v>
      </c>
      <c r="RR233" s="859">
        <f t="shared" si="224"/>
        <v>0</v>
      </c>
      <c r="RS233" s="859">
        <f t="shared" si="224"/>
        <v>0</v>
      </c>
      <c r="RT233" s="859">
        <f t="shared" si="224"/>
        <v>0</v>
      </c>
      <c r="RU233" s="859">
        <f t="shared" si="224"/>
        <v>1.1855116368034855</v>
      </c>
      <c r="RV233" s="859">
        <f t="shared" si="224"/>
        <v>1.1855116368034855</v>
      </c>
      <c r="RW233" s="859">
        <f t="shared" si="224"/>
        <v>1.1855116368034855</v>
      </c>
      <c r="RX233" s="859">
        <f t="shared" si="224"/>
        <v>1.1855116368034855</v>
      </c>
      <c r="RY233" s="859">
        <f t="shared" si="224"/>
        <v>0.8189279661455906</v>
      </c>
      <c r="RZ233" s="859">
        <f t="shared" si="224"/>
        <v>0.8189279661455906</v>
      </c>
      <c r="SA233" s="859">
        <f t="shared" si="224"/>
        <v>0.74841907676175623</v>
      </c>
      <c r="SB233" s="859">
        <f t="shared" si="224"/>
        <v>0.74841907676175623</v>
      </c>
      <c r="SC233" s="859">
        <f t="shared" si="224"/>
        <v>0.74841907676175623</v>
      </c>
      <c r="SD233" s="859">
        <f t="shared" si="224"/>
        <v>0.85573249046023214</v>
      </c>
      <c r="SE233" s="859">
        <f t="shared" si="224"/>
        <v>0.85573249046023214</v>
      </c>
      <c r="SF233" s="859">
        <f t="shared" si="224"/>
        <v>0.85573249046023214</v>
      </c>
      <c r="SG233" s="859">
        <f t="shared" si="224"/>
        <v>0.85573249046023214</v>
      </c>
      <c r="SH233" s="859">
        <f t="shared" si="224"/>
        <v>0.99489632751647683</v>
      </c>
      <c r="SI233" s="859">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892</v>
      </c>
      <c r="J234" s="558"/>
      <c r="K234" s="860">
        <f>K233</f>
        <v>0</v>
      </c>
      <c r="L234" s="860">
        <f t="shared" ref="L234:BW234" si="226">L233</f>
        <v>0</v>
      </c>
      <c r="M234" s="860">
        <f t="shared" si="226"/>
        <v>0</v>
      </c>
      <c r="N234" s="860">
        <f t="shared" si="226"/>
        <v>0</v>
      </c>
      <c r="O234" s="860">
        <f t="shared" si="226"/>
        <v>0</v>
      </c>
      <c r="P234" s="860">
        <f t="shared" si="226"/>
        <v>0</v>
      </c>
      <c r="Q234" s="860">
        <f t="shared" si="226"/>
        <v>0</v>
      </c>
      <c r="R234" s="860">
        <f t="shared" si="226"/>
        <v>0</v>
      </c>
      <c r="S234" s="860">
        <f t="shared" si="226"/>
        <v>0</v>
      </c>
      <c r="T234" s="860">
        <f t="shared" si="226"/>
        <v>0</v>
      </c>
      <c r="U234" s="860">
        <f t="shared" si="226"/>
        <v>0</v>
      </c>
      <c r="V234" s="860">
        <f t="shared" si="226"/>
        <v>0</v>
      </c>
      <c r="W234" s="860">
        <f t="shared" si="226"/>
        <v>0</v>
      </c>
      <c r="X234" s="860">
        <f t="shared" si="226"/>
        <v>0</v>
      </c>
      <c r="Y234" s="860">
        <f t="shared" si="226"/>
        <v>0</v>
      </c>
      <c r="Z234" s="860">
        <f t="shared" si="226"/>
        <v>0</v>
      </c>
      <c r="AA234" s="860">
        <f t="shared" si="226"/>
        <v>0</v>
      </c>
      <c r="AB234" s="860">
        <f t="shared" si="226"/>
        <v>0</v>
      </c>
      <c r="AC234" s="860">
        <f t="shared" si="226"/>
        <v>0</v>
      </c>
      <c r="AD234" s="860">
        <f t="shared" si="226"/>
        <v>0</v>
      </c>
      <c r="AE234" s="860">
        <f t="shared" si="226"/>
        <v>0</v>
      </c>
      <c r="AF234" s="860">
        <f t="shared" si="226"/>
        <v>0</v>
      </c>
      <c r="AG234" s="860">
        <f t="shared" si="226"/>
        <v>0</v>
      </c>
      <c r="AH234" s="860">
        <f t="shared" si="226"/>
        <v>0</v>
      </c>
      <c r="AI234" s="860">
        <f t="shared" si="226"/>
        <v>0</v>
      </c>
      <c r="AJ234" s="860">
        <f t="shared" si="226"/>
        <v>0</v>
      </c>
      <c r="AK234" s="860">
        <f t="shared" si="226"/>
        <v>0</v>
      </c>
      <c r="AL234" s="860">
        <f t="shared" si="226"/>
        <v>0</v>
      </c>
      <c r="AM234" s="860">
        <f t="shared" si="226"/>
        <v>0</v>
      </c>
      <c r="AN234" s="860">
        <f t="shared" si="226"/>
        <v>0</v>
      </c>
      <c r="AO234" s="860">
        <f t="shared" si="226"/>
        <v>0</v>
      </c>
      <c r="AP234" s="860">
        <f t="shared" si="226"/>
        <v>0</v>
      </c>
      <c r="AQ234" s="860">
        <f t="shared" si="226"/>
        <v>0</v>
      </c>
      <c r="AR234" s="860">
        <f t="shared" si="226"/>
        <v>0</v>
      </c>
      <c r="AS234" s="860">
        <f t="shared" si="226"/>
        <v>0</v>
      </c>
      <c r="AT234" s="860">
        <f t="shared" si="226"/>
        <v>0</v>
      </c>
      <c r="AU234" s="860">
        <f t="shared" si="226"/>
        <v>0</v>
      </c>
      <c r="AV234" s="860">
        <f t="shared" si="226"/>
        <v>0</v>
      </c>
      <c r="AW234" s="860">
        <f t="shared" si="226"/>
        <v>0</v>
      </c>
      <c r="AX234" s="860">
        <f t="shared" si="226"/>
        <v>0</v>
      </c>
      <c r="AY234" s="860">
        <f t="shared" si="226"/>
        <v>0</v>
      </c>
      <c r="AZ234" s="860">
        <f t="shared" si="226"/>
        <v>0</v>
      </c>
      <c r="BA234" s="860">
        <f t="shared" si="226"/>
        <v>0</v>
      </c>
      <c r="BB234" s="860">
        <f t="shared" si="226"/>
        <v>0</v>
      </c>
      <c r="BC234" s="860">
        <f t="shared" si="226"/>
        <v>0</v>
      </c>
      <c r="BD234" s="860">
        <f t="shared" si="226"/>
        <v>0</v>
      </c>
      <c r="BE234" s="860">
        <f t="shared" si="226"/>
        <v>0</v>
      </c>
      <c r="BF234" s="860">
        <f t="shared" si="226"/>
        <v>0</v>
      </c>
      <c r="BG234" s="860">
        <f t="shared" si="226"/>
        <v>0</v>
      </c>
      <c r="BH234" s="860">
        <f t="shared" si="226"/>
        <v>0</v>
      </c>
      <c r="BI234" s="860">
        <f t="shared" si="226"/>
        <v>0</v>
      </c>
      <c r="BJ234" s="860">
        <f t="shared" si="226"/>
        <v>0</v>
      </c>
      <c r="BK234" s="860">
        <f t="shared" si="226"/>
        <v>0</v>
      </c>
      <c r="BL234" s="860">
        <f t="shared" si="226"/>
        <v>0</v>
      </c>
      <c r="BM234" s="860">
        <f t="shared" si="226"/>
        <v>0</v>
      </c>
      <c r="BN234" s="860">
        <f t="shared" si="226"/>
        <v>0</v>
      </c>
      <c r="BO234" s="860">
        <f t="shared" si="226"/>
        <v>0</v>
      </c>
      <c r="BP234" s="860">
        <f t="shared" si="226"/>
        <v>0</v>
      </c>
      <c r="BQ234" s="860">
        <f t="shared" si="226"/>
        <v>0</v>
      </c>
      <c r="BR234" s="860">
        <f t="shared" si="226"/>
        <v>0</v>
      </c>
      <c r="BS234" s="860">
        <f t="shared" si="226"/>
        <v>0</v>
      </c>
      <c r="BT234" s="860">
        <f t="shared" si="226"/>
        <v>0</v>
      </c>
      <c r="BU234" s="860">
        <f t="shared" si="226"/>
        <v>0</v>
      </c>
      <c r="BV234" s="860">
        <f t="shared" si="226"/>
        <v>0</v>
      </c>
      <c r="BW234" s="860">
        <f t="shared" si="226"/>
        <v>0</v>
      </c>
      <c r="BX234" s="860">
        <f t="shared" ref="BX234:EI234" si="227">BX233</f>
        <v>0</v>
      </c>
      <c r="BY234" s="860">
        <f t="shared" si="227"/>
        <v>0</v>
      </c>
      <c r="BZ234" s="860">
        <f t="shared" si="227"/>
        <v>0</v>
      </c>
      <c r="CA234" s="860">
        <f t="shared" si="227"/>
        <v>0</v>
      </c>
      <c r="CB234" s="860">
        <f t="shared" si="227"/>
        <v>0</v>
      </c>
      <c r="CC234" s="860">
        <f t="shared" si="227"/>
        <v>0</v>
      </c>
      <c r="CD234" s="860">
        <f t="shared" si="227"/>
        <v>0</v>
      </c>
      <c r="CE234" s="860">
        <f t="shared" si="227"/>
        <v>0</v>
      </c>
      <c r="CF234" s="860">
        <f t="shared" si="227"/>
        <v>0</v>
      </c>
      <c r="CG234" s="860">
        <f t="shared" si="227"/>
        <v>0</v>
      </c>
      <c r="CH234" s="860">
        <f t="shared" si="227"/>
        <v>0</v>
      </c>
      <c r="CI234" s="860">
        <f t="shared" si="227"/>
        <v>0</v>
      </c>
      <c r="CJ234" s="860">
        <f t="shared" si="227"/>
        <v>0</v>
      </c>
      <c r="CK234" s="860">
        <f t="shared" si="227"/>
        <v>0</v>
      </c>
      <c r="CL234" s="860">
        <f t="shared" si="227"/>
        <v>0</v>
      </c>
      <c r="CM234" s="860">
        <f t="shared" si="227"/>
        <v>0</v>
      </c>
      <c r="CN234" s="860">
        <f t="shared" si="227"/>
        <v>0</v>
      </c>
      <c r="CO234" s="860">
        <f t="shared" si="227"/>
        <v>0</v>
      </c>
      <c r="CP234" s="860">
        <f t="shared" si="227"/>
        <v>0</v>
      </c>
      <c r="CQ234" s="860">
        <f t="shared" si="227"/>
        <v>0</v>
      </c>
      <c r="CR234" s="860">
        <f t="shared" si="227"/>
        <v>0</v>
      </c>
      <c r="CS234" s="860">
        <f t="shared" si="227"/>
        <v>0</v>
      </c>
      <c r="CT234" s="860">
        <f t="shared" si="227"/>
        <v>0</v>
      </c>
      <c r="CU234" s="860">
        <f t="shared" si="227"/>
        <v>0</v>
      </c>
      <c r="CV234" s="860">
        <f t="shared" si="227"/>
        <v>0</v>
      </c>
      <c r="CW234" s="860">
        <f t="shared" si="227"/>
        <v>0</v>
      </c>
      <c r="CX234" s="860">
        <f t="shared" si="227"/>
        <v>0</v>
      </c>
      <c r="CY234" s="860">
        <f t="shared" si="227"/>
        <v>0</v>
      </c>
      <c r="CZ234" s="860">
        <f t="shared" si="227"/>
        <v>0</v>
      </c>
      <c r="DA234" s="860">
        <f t="shared" si="227"/>
        <v>0</v>
      </c>
      <c r="DB234" s="860">
        <f t="shared" si="227"/>
        <v>0</v>
      </c>
      <c r="DC234" s="860">
        <f t="shared" si="227"/>
        <v>0</v>
      </c>
      <c r="DD234" s="860">
        <f t="shared" si="227"/>
        <v>0</v>
      </c>
      <c r="DE234" s="860">
        <f t="shared" si="227"/>
        <v>0</v>
      </c>
      <c r="DF234" s="860">
        <f t="shared" si="227"/>
        <v>0.30760501333901935</v>
      </c>
      <c r="DG234" s="860">
        <f t="shared" si="227"/>
        <v>0.30760501333901935</v>
      </c>
      <c r="DH234" s="860">
        <f t="shared" si="227"/>
        <v>0.30760501333901935</v>
      </c>
      <c r="DI234" s="860">
        <f t="shared" si="227"/>
        <v>0.30760501333901935</v>
      </c>
      <c r="DJ234" s="860">
        <f t="shared" si="227"/>
        <v>0.30760501333901935</v>
      </c>
      <c r="DK234" s="860">
        <f t="shared" si="227"/>
        <v>0.30760501333901935</v>
      </c>
      <c r="DL234" s="860">
        <f t="shared" si="227"/>
        <v>0.30760501333901935</v>
      </c>
      <c r="DM234" s="860">
        <f t="shared" si="227"/>
        <v>0.30760501333901935</v>
      </c>
      <c r="DN234" s="860">
        <f t="shared" si="227"/>
        <v>0.39058090997760075</v>
      </c>
      <c r="DO234" s="860">
        <f t="shared" si="227"/>
        <v>0.39058090997760075</v>
      </c>
      <c r="DP234" s="860">
        <f t="shared" si="227"/>
        <v>0.39058090997760075</v>
      </c>
      <c r="DQ234" s="860">
        <f t="shared" si="227"/>
        <v>0.39058090997760075</v>
      </c>
      <c r="DR234" s="860">
        <f t="shared" si="227"/>
        <v>0.39058090997760075</v>
      </c>
      <c r="DS234" s="860">
        <f t="shared" si="227"/>
        <v>0.39058090997760075</v>
      </c>
      <c r="DT234" s="860">
        <f t="shared" si="227"/>
        <v>0.39058090997760075</v>
      </c>
      <c r="DU234" s="860">
        <f t="shared" si="227"/>
        <v>0.49811413311070663</v>
      </c>
      <c r="DV234" s="860">
        <f t="shared" si="227"/>
        <v>0.49811413311070663</v>
      </c>
      <c r="DW234" s="860">
        <f t="shared" si="227"/>
        <v>0.49811413311070663</v>
      </c>
      <c r="DX234" s="860">
        <f t="shared" si="227"/>
        <v>0.49811413311070663</v>
      </c>
      <c r="DY234" s="860">
        <f t="shared" si="227"/>
        <v>0.48443626166359266</v>
      </c>
      <c r="DZ234" s="860">
        <f t="shared" si="227"/>
        <v>0.48443626166359266</v>
      </c>
      <c r="EA234" s="860">
        <f t="shared" si="227"/>
        <v>0.43329525496733279</v>
      </c>
      <c r="EB234" s="860">
        <f t="shared" si="227"/>
        <v>0.43329525496733279</v>
      </c>
      <c r="EC234" s="860">
        <f t="shared" si="227"/>
        <v>0.43329525496733279</v>
      </c>
      <c r="ED234" s="860">
        <f t="shared" si="227"/>
        <v>0.28844915408771854</v>
      </c>
      <c r="EE234" s="860">
        <f t="shared" si="227"/>
        <v>0.28844915408771854</v>
      </c>
      <c r="EF234" s="860">
        <f t="shared" si="227"/>
        <v>0.28844915408771854</v>
      </c>
      <c r="EG234" s="860">
        <f t="shared" si="227"/>
        <v>0.28844915408771854</v>
      </c>
      <c r="EH234" s="860">
        <f t="shared" si="227"/>
        <v>0</v>
      </c>
      <c r="EI234" s="860">
        <f t="shared" si="227"/>
        <v>0</v>
      </c>
      <c r="EJ234" s="860">
        <f t="shared" ref="EJ234:GU234" si="228">EJ233</f>
        <v>0</v>
      </c>
      <c r="EK234" s="860">
        <f t="shared" si="228"/>
        <v>0</v>
      </c>
      <c r="EL234" s="860">
        <f t="shared" si="228"/>
        <v>0</v>
      </c>
      <c r="EM234" s="860">
        <f t="shared" si="228"/>
        <v>0</v>
      </c>
      <c r="EN234" s="860">
        <f t="shared" si="228"/>
        <v>0</v>
      </c>
      <c r="EO234" s="860">
        <f t="shared" si="228"/>
        <v>0</v>
      </c>
      <c r="EP234" s="860">
        <f t="shared" si="228"/>
        <v>0</v>
      </c>
      <c r="EQ234" s="860">
        <f t="shared" si="228"/>
        <v>0</v>
      </c>
      <c r="ER234" s="860">
        <f t="shared" si="228"/>
        <v>0</v>
      </c>
      <c r="ES234" s="860">
        <f t="shared" si="228"/>
        <v>0</v>
      </c>
      <c r="ET234" s="860">
        <f t="shared" si="228"/>
        <v>0</v>
      </c>
      <c r="EU234" s="860">
        <f t="shared" si="228"/>
        <v>0</v>
      </c>
      <c r="EV234" s="860">
        <f t="shared" si="228"/>
        <v>0</v>
      </c>
      <c r="EW234" s="860">
        <f t="shared" si="228"/>
        <v>0</v>
      </c>
      <c r="EX234" s="860">
        <f t="shared" si="228"/>
        <v>0</v>
      </c>
      <c r="EY234" s="860">
        <f t="shared" si="228"/>
        <v>0</v>
      </c>
      <c r="EZ234" s="860">
        <f t="shared" si="228"/>
        <v>0</v>
      </c>
      <c r="FA234" s="860">
        <f t="shared" si="228"/>
        <v>0</v>
      </c>
      <c r="FB234" s="860">
        <f t="shared" si="228"/>
        <v>0</v>
      </c>
      <c r="FC234" s="860">
        <f t="shared" si="228"/>
        <v>0</v>
      </c>
      <c r="FD234" s="860">
        <f t="shared" si="228"/>
        <v>0</v>
      </c>
      <c r="FE234" s="860">
        <f t="shared" si="228"/>
        <v>0</v>
      </c>
      <c r="FF234" s="860">
        <f t="shared" si="228"/>
        <v>2.8277249191692277E-2</v>
      </c>
      <c r="FG234" s="860">
        <f t="shared" si="228"/>
        <v>4.006384796758411E-2</v>
      </c>
      <c r="FH234" s="860">
        <f t="shared" si="228"/>
        <v>4.006384796758411E-2</v>
      </c>
      <c r="FI234" s="860">
        <f t="shared" si="228"/>
        <v>4.006384796758411E-2</v>
      </c>
      <c r="FJ234" s="860">
        <f t="shared" si="228"/>
        <v>4.006384796758411E-2</v>
      </c>
      <c r="FK234" s="860">
        <f t="shared" si="228"/>
        <v>4.006384796758411E-2</v>
      </c>
      <c r="FL234" s="860">
        <f t="shared" si="228"/>
        <v>4.006384796758411E-2</v>
      </c>
      <c r="FM234" s="860">
        <f t="shared" si="228"/>
        <v>4.006384796758411E-2</v>
      </c>
      <c r="FN234" s="860">
        <f t="shared" si="228"/>
        <v>0.15283600825210186</v>
      </c>
      <c r="FO234" s="860">
        <f t="shared" si="228"/>
        <v>0.15283600825210186</v>
      </c>
      <c r="FP234" s="860">
        <f t="shared" si="228"/>
        <v>0.15283600825210186</v>
      </c>
      <c r="FQ234" s="860">
        <f t="shared" si="228"/>
        <v>0.15283600825210186</v>
      </c>
      <c r="FR234" s="860">
        <f t="shared" si="228"/>
        <v>0.15283600825210186</v>
      </c>
      <c r="FS234" s="860">
        <f t="shared" si="228"/>
        <v>0.15283600825210186</v>
      </c>
      <c r="FT234" s="860">
        <f t="shared" si="228"/>
        <v>0.15283600825210186</v>
      </c>
      <c r="FU234" s="860">
        <f t="shared" si="228"/>
        <v>0.95637913557255327</v>
      </c>
      <c r="FV234" s="860">
        <f t="shared" si="228"/>
        <v>0.95637913557255327</v>
      </c>
      <c r="FW234" s="860">
        <f t="shared" si="228"/>
        <v>0.95637913557255327</v>
      </c>
      <c r="FX234" s="860">
        <f t="shared" si="228"/>
        <v>0.95637913557255327</v>
      </c>
      <c r="FY234" s="860">
        <f t="shared" si="228"/>
        <v>0.81892796614559416</v>
      </c>
      <c r="FZ234" s="860">
        <f t="shared" si="228"/>
        <v>0.81892796614559416</v>
      </c>
      <c r="GA234" s="860">
        <f t="shared" si="228"/>
        <v>0.72872383789960438</v>
      </c>
      <c r="GB234" s="860">
        <f t="shared" si="228"/>
        <v>0.72872383789960438</v>
      </c>
      <c r="GC234" s="860">
        <f t="shared" si="228"/>
        <v>0.72872383789960438</v>
      </c>
      <c r="GD234" s="860">
        <f t="shared" si="228"/>
        <v>0.73073785702221805</v>
      </c>
      <c r="GE234" s="860">
        <f t="shared" si="228"/>
        <v>0.73073785702221805</v>
      </c>
      <c r="GF234" s="860">
        <f t="shared" si="228"/>
        <v>0.73073785702221805</v>
      </c>
      <c r="GG234" s="860">
        <f t="shared" si="228"/>
        <v>0.73073785702221805</v>
      </c>
      <c r="GH234" s="860">
        <f t="shared" si="228"/>
        <v>0.58014678928825703</v>
      </c>
      <c r="GI234" s="860">
        <f t="shared" si="228"/>
        <v>0.58014678928825703</v>
      </c>
      <c r="GJ234" s="860">
        <f t="shared" si="228"/>
        <v>0.58014678928825703</v>
      </c>
      <c r="GK234" s="860">
        <f t="shared" si="228"/>
        <v>0.58014678928825703</v>
      </c>
      <c r="GL234" s="860">
        <f t="shared" si="228"/>
        <v>0.58014678928825703</v>
      </c>
      <c r="GM234" s="860">
        <f t="shared" si="228"/>
        <v>0.58014678928825703</v>
      </c>
      <c r="GN234" s="860">
        <f t="shared" si="228"/>
        <v>0.58014678928825703</v>
      </c>
      <c r="GO234" s="860">
        <f t="shared" si="228"/>
        <v>0.58014678928825703</v>
      </c>
      <c r="GP234" s="860">
        <f t="shared" si="228"/>
        <v>7.0873724713701236E-2</v>
      </c>
      <c r="GQ234" s="860">
        <f t="shared" si="228"/>
        <v>7.0873724713701236E-2</v>
      </c>
      <c r="GR234" s="860">
        <f t="shared" si="228"/>
        <v>7.0873724713701236E-2</v>
      </c>
      <c r="GS234" s="860">
        <f t="shared" si="228"/>
        <v>7.0873724713701236E-2</v>
      </c>
      <c r="GT234" s="860">
        <f t="shared" si="228"/>
        <v>7.0873724713701236E-2</v>
      </c>
      <c r="GU234" s="860">
        <f t="shared" si="228"/>
        <v>7.0873724713701236E-2</v>
      </c>
      <c r="GV234" s="860">
        <f t="shared" ref="GV234:JG234" si="229">GV233</f>
        <v>7.0873724713701236E-2</v>
      </c>
      <c r="GW234" s="860">
        <f t="shared" si="229"/>
        <v>0</v>
      </c>
      <c r="GX234" s="860">
        <f t="shared" si="229"/>
        <v>0</v>
      </c>
      <c r="GY234" s="860">
        <f t="shared" si="229"/>
        <v>0</v>
      </c>
      <c r="GZ234" s="860">
        <f t="shared" si="229"/>
        <v>0</v>
      </c>
      <c r="HA234" s="860">
        <f t="shared" si="229"/>
        <v>0</v>
      </c>
      <c r="HB234" s="860">
        <f t="shared" si="229"/>
        <v>-2.6129682260878084E-3</v>
      </c>
      <c r="HC234" s="860">
        <f t="shared" si="229"/>
        <v>-2.6129682260878084E-3</v>
      </c>
      <c r="HD234" s="860">
        <f t="shared" si="229"/>
        <v>-2.6129682260878084E-3</v>
      </c>
      <c r="HE234" s="860">
        <f t="shared" si="229"/>
        <v>-2.6129682260878084E-3</v>
      </c>
      <c r="HF234" s="860">
        <f t="shared" si="229"/>
        <v>0</v>
      </c>
      <c r="HG234" s="860">
        <f t="shared" si="229"/>
        <v>0</v>
      </c>
      <c r="HH234" s="860">
        <f t="shared" si="229"/>
        <v>0</v>
      </c>
      <c r="HI234" s="860">
        <f t="shared" si="229"/>
        <v>0</v>
      </c>
      <c r="HJ234" s="860">
        <f t="shared" si="229"/>
        <v>0</v>
      </c>
      <c r="HK234" s="860">
        <f t="shared" si="229"/>
        <v>0</v>
      </c>
      <c r="HL234" s="860">
        <f t="shared" si="229"/>
        <v>0</v>
      </c>
      <c r="HM234" s="860">
        <f t="shared" si="229"/>
        <v>0</v>
      </c>
      <c r="HN234" s="860">
        <f t="shared" si="229"/>
        <v>-8.4908893473381042E-3</v>
      </c>
      <c r="HO234" s="860">
        <f t="shared" si="229"/>
        <v>-8.4908893473381042E-3</v>
      </c>
      <c r="HP234" s="860">
        <f t="shared" si="229"/>
        <v>-8.4908893473381042E-3</v>
      </c>
      <c r="HQ234" s="860">
        <f t="shared" si="229"/>
        <v>-8.4908893473381042E-3</v>
      </c>
      <c r="HR234" s="860">
        <f t="shared" si="229"/>
        <v>-8.4908893473381042E-3</v>
      </c>
      <c r="HS234" s="860">
        <f t="shared" si="229"/>
        <v>-8.4908893473381042E-3</v>
      </c>
      <c r="HT234" s="860">
        <f t="shared" si="229"/>
        <v>-8.4908893473381042E-3</v>
      </c>
      <c r="HU234" s="860">
        <f t="shared" si="229"/>
        <v>0.98626598355920336</v>
      </c>
      <c r="HV234" s="860">
        <f t="shared" si="229"/>
        <v>0.98626598355920336</v>
      </c>
      <c r="HW234" s="860">
        <f t="shared" si="229"/>
        <v>0.98626598355920336</v>
      </c>
      <c r="HX234" s="860">
        <f t="shared" si="229"/>
        <v>0.98626598355920336</v>
      </c>
      <c r="HY234" s="860">
        <f t="shared" si="229"/>
        <v>0.81892796614559327</v>
      </c>
      <c r="HZ234" s="860">
        <f t="shared" si="229"/>
        <v>0.81892796614559327</v>
      </c>
      <c r="IA234" s="860">
        <f t="shared" si="229"/>
        <v>0.75826669619283216</v>
      </c>
      <c r="IB234" s="860">
        <f t="shared" si="229"/>
        <v>0.75826669619283216</v>
      </c>
      <c r="IC234" s="860">
        <f t="shared" si="229"/>
        <v>0.75826669619283216</v>
      </c>
      <c r="ID234" s="860">
        <f t="shared" si="229"/>
        <v>0.30287161179210287</v>
      </c>
      <c r="IE234" s="860">
        <f t="shared" si="229"/>
        <v>0.30287161179210287</v>
      </c>
      <c r="IF234" s="860">
        <f t="shared" si="229"/>
        <v>0.30287161179210287</v>
      </c>
      <c r="IG234" s="860">
        <f t="shared" si="229"/>
        <v>0.30287161179210287</v>
      </c>
      <c r="IH234" s="860">
        <f t="shared" si="229"/>
        <v>0</v>
      </c>
      <c r="II234" s="860">
        <f t="shared" si="229"/>
        <v>0</v>
      </c>
      <c r="IJ234" s="860">
        <f t="shared" si="229"/>
        <v>0</v>
      </c>
      <c r="IK234" s="860">
        <f t="shared" si="229"/>
        <v>0</v>
      </c>
      <c r="IL234" s="860">
        <f t="shared" si="229"/>
        <v>0</v>
      </c>
      <c r="IM234" s="860">
        <f t="shared" si="229"/>
        <v>0</v>
      </c>
      <c r="IN234" s="860">
        <f t="shared" si="229"/>
        <v>0</v>
      </c>
      <c r="IO234" s="860">
        <f t="shared" si="229"/>
        <v>0</v>
      </c>
      <c r="IP234" s="860">
        <f t="shared" si="229"/>
        <v>5.8610019232041566E-4</v>
      </c>
      <c r="IQ234" s="860">
        <f t="shared" si="229"/>
        <v>5.8610019232041566E-4</v>
      </c>
      <c r="IR234" s="860">
        <f t="shared" si="229"/>
        <v>5.8610019232041566E-4</v>
      </c>
      <c r="IS234" s="860">
        <f t="shared" si="229"/>
        <v>5.8610019232041566E-4</v>
      </c>
      <c r="IT234" s="860">
        <f t="shared" si="229"/>
        <v>5.8610019232041566E-4</v>
      </c>
      <c r="IU234" s="860">
        <f t="shared" si="229"/>
        <v>5.8610019232041566E-4</v>
      </c>
      <c r="IV234" s="860">
        <f t="shared" si="229"/>
        <v>5.8610019232041566E-4</v>
      </c>
      <c r="IW234" s="860">
        <f t="shared" si="229"/>
        <v>1.7879508991711646E-3</v>
      </c>
      <c r="IX234" s="860">
        <f t="shared" si="229"/>
        <v>1.7879508991711646E-3</v>
      </c>
      <c r="IY234" s="860">
        <f t="shared" si="229"/>
        <v>1.7879508991711646E-3</v>
      </c>
      <c r="IZ234" s="860">
        <f t="shared" si="229"/>
        <v>1.7879508991711646E-3</v>
      </c>
      <c r="JA234" s="860">
        <f t="shared" si="229"/>
        <v>1.7879508991711646E-3</v>
      </c>
      <c r="JB234" s="860">
        <f t="shared" si="229"/>
        <v>-5.5501822543000401E-3</v>
      </c>
      <c r="JC234" s="860">
        <f t="shared" si="229"/>
        <v>-5.5501822543000401E-3</v>
      </c>
      <c r="JD234" s="860">
        <f t="shared" si="229"/>
        <v>-5.5501822543000401E-3</v>
      </c>
      <c r="JE234" s="860">
        <f t="shared" si="229"/>
        <v>-5.5501822543000401E-3</v>
      </c>
      <c r="JF234" s="860">
        <f t="shared" si="229"/>
        <v>6.8283974778847956E-2</v>
      </c>
      <c r="JG234" s="860">
        <f t="shared" si="229"/>
        <v>5.8860300935410059E-2</v>
      </c>
      <c r="JH234" s="860">
        <f t="shared" ref="JH234:LS234" si="230">JH233</f>
        <v>5.8860300935410059E-2</v>
      </c>
      <c r="JI234" s="860">
        <f t="shared" si="230"/>
        <v>5.8860300935410059E-2</v>
      </c>
      <c r="JJ234" s="860">
        <f t="shared" si="230"/>
        <v>5.8860300935410059E-2</v>
      </c>
      <c r="JK234" s="860">
        <f t="shared" si="230"/>
        <v>5.8860300935410059E-2</v>
      </c>
      <c r="JL234" s="860">
        <f t="shared" si="230"/>
        <v>5.8860300935410059E-2</v>
      </c>
      <c r="JM234" s="860">
        <f t="shared" si="230"/>
        <v>5.8860300935410059E-2</v>
      </c>
      <c r="JN234" s="860">
        <f t="shared" si="230"/>
        <v>1.6981778694678873E-2</v>
      </c>
      <c r="JO234" s="860">
        <f t="shared" si="230"/>
        <v>1.6981778694678873E-2</v>
      </c>
      <c r="JP234" s="860">
        <f t="shared" si="230"/>
        <v>1.6981778694678873E-2</v>
      </c>
      <c r="JQ234" s="860">
        <f t="shared" si="230"/>
        <v>1.6981778694678873E-2</v>
      </c>
      <c r="JR234" s="860">
        <f t="shared" si="230"/>
        <v>1.6981778694678873E-2</v>
      </c>
      <c r="JS234" s="860">
        <f t="shared" si="230"/>
        <v>1.6981778694678873E-2</v>
      </c>
      <c r="JT234" s="860">
        <f t="shared" si="230"/>
        <v>1.6981778694678873E-2</v>
      </c>
      <c r="JU234" s="860">
        <f t="shared" si="230"/>
        <v>1.1855116368034855</v>
      </c>
      <c r="JV234" s="860">
        <f t="shared" si="230"/>
        <v>1.1855116368034855</v>
      </c>
      <c r="JW234" s="860">
        <f t="shared" si="230"/>
        <v>1.1855116368034855</v>
      </c>
      <c r="JX234" s="860">
        <f t="shared" si="230"/>
        <v>1.1855116368034855</v>
      </c>
      <c r="JY234" s="860">
        <f t="shared" si="230"/>
        <v>0.8189279661455906</v>
      </c>
      <c r="JZ234" s="860">
        <f t="shared" si="230"/>
        <v>0.8189279661455906</v>
      </c>
      <c r="KA234" s="860">
        <f t="shared" si="230"/>
        <v>0.74841907676175623</v>
      </c>
      <c r="KB234" s="860">
        <f t="shared" si="230"/>
        <v>0.74841907676175623</v>
      </c>
      <c r="KC234" s="860">
        <f t="shared" si="230"/>
        <v>0.74841907676175623</v>
      </c>
      <c r="KD234" s="860">
        <f t="shared" si="230"/>
        <v>0.74035282882514508</v>
      </c>
      <c r="KE234" s="860">
        <f t="shared" si="230"/>
        <v>0.74035282882514508</v>
      </c>
      <c r="KF234" s="860">
        <f t="shared" si="230"/>
        <v>0.74035282882514508</v>
      </c>
      <c r="KG234" s="860">
        <f t="shared" si="230"/>
        <v>0.74035282882514508</v>
      </c>
      <c r="KH234" s="860">
        <f t="shared" si="230"/>
        <v>0.58207749016883703</v>
      </c>
      <c r="KI234" s="860">
        <f t="shared" si="230"/>
        <v>0.58207749016883703</v>
      </c>
      <c r="KJ234" s="860">
        <f t="shared" si="230"/>
        <v>0.58207749016883703</v>
      </c>
      <c r="KK234" s="860">
        <f t="shared" si="230"/>
        <v>0.58207749016883703</v>
      </c>
      <c r="KL234" s="860">
        <f t="shared" si="230"/>
        <v>0.58207749016883703</v>
      </c>
      <c r="KM234" s="860">
        <f t="shared" si="230"/>
        <v>0.58207749016883703</v>
      </c>
      <c r="KN234" s="860">
        <f t="shared" si="230"/>
        <v>0.58207749016883703</v>
      </c>
      <c r="KO234" s="860">
        <f t="shared" si="230"/>
        <v>0.58207749016883703</v>
      </c>
      <c r="KP234" s="860">
        <f t="shared" si="230"/>
        <v>7.4476534368329794E-2</v>
      </c>
      <c r="KQ234" s="860">
        <f t="shared" si="230"/>
        <v>7.4476534368329794E-2</v>
      </c>
      <c r="KR234" s="860">
        <f t="shared" si="230"/>
        <v>7.4476534368329794E-2</v>
      </c>
      <c r="KS234" s="860">
        <f t="shared" si="230"/>
        <v>7.4476534368329794E-2</v>
      </c>
      <c r="KT234" s="860">
        <f t="shared" si="230"/>
        <v>7.4476534368329794E-2</v>
      </c>
      <c r="KU234" s="860">
        <f t="shared" si="230"/>
        <v>7.4476534368329794E-2</v>
      </c>
      <c r="KV234" s="860">
        <f t="shared" si="230"/>
        <v>7.4476534368329794E-2</v>
      </c>
      <c r="KW234" s="860">
        <f t="shared" si="230"/>
        <v>0</v>
      </c>
      <c r="KX234" s="860">
        <f t="shared" si="230"/>
        <v>0</v>
      </c>
      <c r="KY234" s="860">
        <f t="shared" si="230"/>
        <v>0</v>
      </c>
      <c r="KZ234" s="860">
        <f t="shared" si="230"/>
        <v>0</v>
      </c>
      <c r="LA234" s="860">
        <f t="shared" si="230"/>
        <v>0</v>
      </c>
      <c r="LB234" s="860">
        <f t="shared" si="230"/>
        <v>2.6155701571859424E-3</v>
      </c>
      <c r="LC234" s="860">
        <f t="shared" si="230"/>
        <v>2.6155701571859424E-3</v>
      </c>
      <c r="LD234" s="860">
        <f t="shared" si="230"/>
        <v>2.6155701571859424E-3</v>
      </c>
      <c r="LE234" s="860">
        <f t="shared" si="230"/>
        <v>2.6155701571859424E-3</v>
      </c>
      <c r="LF234" s="860">
        <f t="shared" si="230"/>
        <v>0</v>
      </c>
      <c r="LG234" s="860">
        <f t="shared" si="230"/>
        <v>0</v>
      </c>
      <c r="LH234" s="860">
        <f t="shared" si="230"/>
        <v>0</v>
      </c>
      <c r="LI234" s="860">
        <f t="shared" si="230"/>
        <v>0</v>
      </c>
      <c r="LJ234" s="860">
        <f t="shared" si="230"/>
        <v>0</v>
      </c>
      <c r="LK234" s="860">
        <f t="shared" si="230"/>
        <v>0</v>
      </c>
      <c r="LL234" s="860">
        <f t="shared" si="230"/>
        <v>0</v>
      </c>
      <c r="LM234" s="860">
        <f t="shared" si="230"/>
        <v>0</v>
      </c>
      <c r="LN234" s="860">
        <f t="shared" si="230"/>
        <v>0</v>
      </c>
      <c r="LO234" s="860">
        <f t="shared" si="230"/>
        <v>0</v>
      </c>
      <c r="LP234" s="860">
        <f t="shared" si="230"/>
        <v>0</v>
      </c>
      <c r="LQ234" s="860">
        <f t="shared" si="230"/>
        <v>0</v>
      </c>
      <c r="LR234" s="860">
        <f t="shared" si="230"/>
        <v>0</v>
      </c>
      <c r="LS234" s="860">
        <f t="shared" si="230"/>
        <v>0</v>
      </c>
      <c r="LT234" s="860">
        <f t="shared" ref="LT234:OE234" si="231">LT233</f>
        <v>0</v>
      </c>
      <c r="LU234" s="860">
        <f t="shared" si="231"/>
        <v>1.1855116368034855</v>
      </c>
      <c r="LV234" s="860">
        <f t="shared" si="231"/>
        <v>1.1855116368034855</v>
      </c>
      <c r="LW234" s="860">
        <f t="shared" si="231"/>
        <v>1.1855116368034855</v>
      </c>
      <c r="LX234" s="860">
        <f t="shared" si="231"/>
        <v>1.1855116368034855</v>
      </c>
      <c r="LY234" s="860">
        <f t="shared" si="231"/>
        <v>0.8189279661455906</v>
      </c>
      <c r="LZ234" s="860">
        <f t="shared" si="231"/>
        <v>0.8189279661455906</v>
      </c>
      <c r="MA234" s="860">
        <f t="shared" si="231"/>
        <v>0.74841907676175623</v>
      </c>
      <c r="MB234" s="860">
        <f t="shared" si="231"/>
        <v>0.74841907676175623</v>
      </c>
      <c r="MC234" s="860">
        <f t="shared" si="231"/>
        <v>0.74841907676175623</v>
      </c>
      <c r="MD234" s="860">
        <f t="shared" si="231"/>
        <v>0.85573249046023214</v>
      </c>
      <c r="ME234" s="860">
        <f t="shared" si="231"/>
        <v>0.85573249046023214</v>
      </c>
      <c r="MF234" s="860">
        <f t="shared" si="231"/>
        <v>0.85573249046023214</v>
      </c>
      <c r="MG234" s="860">
        <f t="shared" si="231"/>
        <v>0.85573249046023214</v>
      </c>
      <c r="MH234" s="860">
        <f t="shared" si="231"/>
        <v>0.99489632751647683</v>
      </c>
      <c r="MI234" s="860">
        <f t="shared" si="231"/>
        <v>0.99489632751647683</v>
      </c>
      <c r="MJ234" s="860">
        <f t="shared" si="231"/>
        <v>0.99489632751647683</v>
      </c>
      <c r="MK234" s="860">
        <f t="shared" si="231"/>
        <v>0.99489632751647683</v>
      </c>
      <c r="ML234" s="860">
        <f t="shared" si="231"/>
        <v>0.99489632751647683</v>
      </c>
      <c r="MM234" s="860">
        <f t="shared" si="231"/>
        <v>0.99489632751647683</v>
      </c>
      <c r="MN234" s="860">
        <f t="shared" si="231"/>
        <v>0.99489632751647683</v>
      </c>
      <c r="MO234" s="860">
        <f t="shared" si="231"/>
        <v>0.99489632751647683</v>
      </c>
      <c r="MP234" s="860">
        <f t="shared" si="231"/>
        <v>0.43793451670921968</v>
      </c>
      <c r="MQ234" s="860">
        <f t="shared" si="231"/>
        <v>0.43793451670921968</v>
      </c>
      <c r="MR234" s="860">
        <f t="shared" si="231"/>
        <v>0.43793451670921968</v>
      </c>
      <c r="MS234" s="860">
        <f t="shared" si="231"/>
        <v>0.43793451670921968</v>
      </c>
      <c r="MT234" s="860">
        <f t="shared" si="231"/>
        <v>0.43793451670921968</v>
      </c>
      <c r="MU234" s="860">
        <f t="shared" si="231"/>
        <v>0.43793451670921968</v>
      </c>
      <c r="MV234" s="860">
        <f t="shared" si="231"/>
        <v>0.43793451670921968</v>
      </c>
      <c r="MW234" s="860">
        <f t="shared" si="231"/>
        <v>0.17867047865861885</v>
      </c>
      <c r="MX234" s="860">
        <f t="shared" si="231"/>
        <v>0.17867047865861885</v>
      </c>
      <c r="MY234" s="860">
        <f t="shared" si="231"/>
        <v>0.17867047865861885</v>
      </c>
      <c r="MZ234" s="860">
        <f t="shared" si="231"/>
        <v>0.17867047865861885</v>
      </c>
      <c r="NA234" s="860">
        <f t="shared" si="231"/>
        <v>0.17867047865861885</v>
      </c>
      <c r="NB234" s="860">
        <f t="shared" si="231"/>
        <v>2.6155701571859424E-3</v>
      </c>
      <c r="NC234" s="860">
        <f t="shared" si="231"/>
        <v>2.6155701571859424E-3</v>
      </c>
      <c r="ND234" s="860">
        <f t="shared" si="231"/>
        <v>2.6155701571859424E-3</v>
      </c>
      <c r="NE234" s="860">
        <f t="shared" si="231"/>
        <v>2.6155701571859424E-3</v>
      </c>
      <c r="NF234" s="860">
        <f t="shared" si="231"/>
        <v>0</v>
      </c>
      <c r="NG234" s="860">
        <f t="shared" si="231"/>
        <v>0</v>
      </c>
      <c r="NH234" s="860">
        <f t="shared" si="231"/>
        <v>0</v>
      </c>
      <c r="NI234" s="860">
        <f t="shared" si="231"/>
        <v>0</v>
      </c>
      <c r="NJ234" s="860">
        <f t="shared" si="231"/>
        <v>0</v>
      </c>
      <c r="NK234" s="860">
        <f t="shared" si="231"/>
        <v>0</v>
      </c>
      <c r="NL234" s="860">
        <f t="shared" si="231"/>
        <v>0</v>
      </c>
      <c r="NM234" s="860">
        <f t="shared" si="231"/>
        <v>0</v>
      </c>
      <c r="NN234" s="860">
        <f t="shared" si="231"/>
        <v>0</v>
      </c>
      <c r="NO234" s="860">
        <f t="shared" si="231"/>
        <v>0</v>
      </c>
      <c r="NP234" s="860">
        <f t="shared" si="231"/>
        <v>0</v>
      </c>
      <c r="NQ234" s="860">
        <f t="shared" si="231"/>
        <v>0</v>
      </c>
      <c r="NR234" s="860">
        <f t="shared" si="231"/>
        <v>0</v>
      </c>
      <c r="NS234" s="860">
        <f t="shared" si="231"/>
        <v>0</v>
      </c>
      <c r="NT234" s="860">
        <f t="shared" si="231"/>
        <v>0</v>
      </c>
      <c r="NU234" s="860">
        <f t="shared" si="231"/>
        <v>1.1855116368034855</v>
      </c>
      <c r="NV234" s="860">
        <f t="shared" si="231"/>
        <v>1.1855116368034855</v>
      </c>
      <c r="NW234" s="860">
        <f t="shared" si="231"/>
        <v>1.1855116368034855</v>
      </c>
      <c r="NX234" s="860">
        <f t="shared" si="231"/>
        <v>1.1855116368034855</v>
      </c>
      <c r="NY234" s="860">
        <f t="shared" si="231"/>
        <v>0.8189279661455906</v>
      </c>
      <c r="NZ234" s="860">
        <f t="shared" si="231"/>
        <v>0.8189279661455906</v>
      </c>
      <c r="OA234" s="860">
        <f t="shared" si="231"/>
        <v>0.74841907676175623</v>
      </c>
      <c r="OB234" s="860">
        <f t="shared" si="231"/>
        <v>0.74841907676175623</v>
      </c>
      <c r="OC234" s="860">
        <f t="shared" si="231"/>
        <v>0.74841907676175623</v>
      </c>
      <c r="OD234" s="860">
        <f t="shared" si="231"/>
        <v>0.85573249046023214</v>
      </c>
      <c r="OE234" s="860">
        <f t="shared" si="231"/>
        <v>0.85573249046023214</v>
      </c>
      <c r="OF234" s="860">
        <f t="shared" ref="OF234:QQ234" si="232">OF233</f>
        <v>0.85573249046023214</v>
      </c>
      <c r="OG234" s="860">
        <f t="shared" si="232"/>
        <v>0.85573249046023214</v>
      </c>
      <c r="OH234" s="860">
        <f t="shared" si="232"/>
        <v>0.99489632751647683</v>
      </c>
      <c r="OI234" s="860">
        <f t="shared" si="232"/>
        <v>0.99489632751647683</v>
      </c>
      <c r="OJ234" s="860">
        <f t="shared" si="232"/>
        <v>0.99489632751647683</v>
      </c>
      <c r="OK234" s="860">
        <f t="shared" si="232"/>
        <v>0.99489632751647683</v>
      </c>
      <c r="OL234" s="860">
        <f t="shared" si="232"/>
        <v>0.99489632751647683</v>
      </c>
      <c r="OM234" s="860">
        <f t="shared" si="232"/>
        <v>0.99489632751647683</v>
      </c>
      <c r="ON234" s="860">
        <f t="shared" si="232"/>
        <v>0.99489632751647683</v>
      </c>
      <c r="OO234" s="860">
        <f t="shared" si="232"/>
        <v>0.99489632751647683</v>
      </c>
      <c r="OP234" s="860">
        <f t="shared" si="232"/>
        <v>0.43793451670921968</v>
      </c>
      <c r="OQ234" s="860">
        <f t="shared" si="232"/>
        <v>0.43793451670921968</v>
      </c>
      <c r="OR234" s="860">
        <f t="shared" si="232"/>
        <v>0.43793451670921968</v>
      </c>
      <c r="OS234" s="860">
        <f t="shared" si="232"/>
        <v>0.43793451670921968</v>
      </c>
      <c r="OT234" s="860">
        <f t="shared" si="232"/>
        <v>0.43793451670921968</v>
      </c>
      <c r="OU234" s="860">
        <f t="shared" si="232"/>
        <v>0.43793451670921968</v>
      </c>
      <c r="OV234" s="860">
        <f t="shared" si="232"/>
        <v>0.43793451670921968</v>
      </c>
      <c r="OW234" s="860">
        <f t="shared" si="232"/>
        <v>0.17867047865861885</v>
      </c>
      <c r="OX234" s="860">
        <f t="shared" si="232"/>
        <v>0.17867047865861885</v>
      </c>
      <c r="OY234" s="860">
        <f t="shared" si="232"/>
        <v>0.17867047865861885</v>
      </c>
      <c r="OZ234" s="860">
        <f t="shared" si="232"/>
        <v>0.17867047865861885</v>
      </c>
      <c r="PA234" s="860">
        <f t="shared" si="232"/>
        <v>0.17867047865861885</v>
      </c>
      <c r="PB234" s="860">
        <f t="shared" si="232"/>
        <v>2.6155701571859424E-3</v>
      </c>
      <c r="PC234" s="860">
        <f t="shared" si="232"/>
        <v>2.6155701571859424E-3</v>
      </c>
      <c r="PD234" s="860">
        <f t="shared" si="232"/>
        <v>2.6155701571859424E-3</v>
      </c>
      <c r="PE234" s="860">
        <f t="shared" si="232"/>
        <v>2.6155701571859424E-3</v>
      </c>
      <c r="PF234" s="860">
        <f t="shared" si="232"/>
        <v>0</v>
      </c>
      <c r="PG234" s="860">
        <f t="shared" si="232"/>
        <v>0</v>
      </c>
      <c r="PH234" s="860">
        <f t="shared" si="232"/>
        <v>0</v>
      </c>
      <c r="PI234" s="860">
        <f t="shared" si="232"/>
        <v>0</v>
      </c>
      <c r="PJ234" s="860">
        <f t="shared" si="232"/>
        <v>0</v>
      </c>
      <c r="PK234" s="860">
        <f t="shared" si="232"/>
        <v>0</v>
      </c>
      <c r="PL234" s="860">
        <f t="shared" si="232"/>
        <v>0</v>
      </c>
      <c r="PM234" s="860">
        <f t="shared" si="232"/>
        <v>0</v>
      </c>
      <c r="PN234" s="860">
        <f t="shared" si="232"/>
        <v>0</v>
      </c>
      <c r="PO234" s="860">
        <f t="shared" si="232"/>
        <v>0</v>
      </c>
      <c r="PP234" s="860">
        <f t="shared" si="232"/>
        <v>0</v>
      </c>
      <c r="PQ234" s="860">
        <f t="shared" si="232"/>
        <v>0</v>
      </c>
      <c r="PR234" s="860">
        <f t="shared" si="232"/>
        <v>0</v>
      </c>
      <c r="PS234" s="860">
        <f t="shared" si="232"/>
        <v>0</v>
      </c>
      <c r="PT234" s="860">
        <f t="shared" si="232"/>
        <v>0</v>
      </c>
      <c r="PU234" s="860">
        <f t="shared" si="232"/>
        <v>1.1855116368034855</v>
      </c>
      <c r="PV234" s="860">
        <f t="shared" si="232"/>
        <v>1.1855116368034855</v>
      </c>
      <c r="PW234" s="860">
        <f t="shared" si="232"/>
        <v>1.1855116368034855</v>
      </c>
      <c r="PX234" s="860">
        <f t="shared" si="232"/>
        <v>1.1855116368034855</v>
      </c>
      <c r="PY234" s="860">
        <f t="shared" si="232"/>
        <v>0.8189279661455906</v>
      </c>
      <c r="PZ234" s="860">
        <f t="shared" si="232"/>
        <v>0.8189279661455906</v>
      </c>
      <c r="QA234" s="860">
        <f t="shared" si="232"/>
        <v>0.74841907676175623</v>
      </c>
      <c r="QB234" s="860">
        <f t="shared" si="232"/>
        <v>0.74841907676175623</v>
      </c>
      <c r="QC234" s="860">
        <f t="shared" si="232"/>
        <v>0.74841907676175623</v>
      </c>
      <c r="QD234" s="860">
        <f t="shared" si="232"/>
        <v>0.85573249046023214</v>
      </c>
      <c r="QE234" s="860">
        <f t="shared" si="232"/>
        <v>0.85573249046023214</v>
      </c>
      <c r="QF234" s="860">
        <f t="shared" si="232"/>
        <v>0.85573249046023214</v>
      </c>
      <c r="QG234" s="860">
        <f t="shared" si="232"/>
        <v>0.85573249046023214</v>
      </c>
      <c r="QH234" s="860">
        <f t="shared" si="232"/>
        <v>0.99489632751647683</v>
      </c>
      <c r="QI234" s="860">
        <f t="shared" si="232"/>
        <v>0.99489632751647683</v>
      </c>
      <c r="QJ234" s="860">
        <f t="shared" si="232"/>
        <v>0.99489632751647683</v>
      </c>
      <c r="QK234" s="860">
        <f t="shared" si="232"/>
        <v>0.99489632751647683</v>
      </c>
      <c r="QL234" s="860">
        <f t="shared" si="232"/>
        <v>0.99489632751647683</v>
      </c>
      <c r="QM234" s="860">
        <f t="shared" si="232"/>
        <v>0.99489632751647683</v>
      </c>
      <c r="QN234" s="860">
        <f t="shared" si="232"/>
        <v>0.99489632751647683</v>
      </c>
      <c r="QO234" s="860">
        <f t="shared" si="232"/>
        <v>0.99489632751647683</v>
      </c>
      <c r="QP234" s="860">
        <f t="shared" si="232"/>
        <v>0.43793451670921968</v>
      </c>
      <c r="QQ234" s="860">
        <f t="shared" si="232"/>
        <v>0.43793451670921968</v>
      </c>
      <c r="QR234" s="860">
        <f t="shared" ref="QR234:SI234" si="233">QR233</f>
        <v>0.43793451670921968</v>
      </c>
      <c r="QS234" s="860">
        <f t="shared" si="233"/>
        <v>0.43793451670921968</v>
      </c>
      <c r="QT234" s="860">
        <f t="shared" si="233"/>
        <v>0.43793451670921968</v>
      </c>
      <c r="QU234" s="860">
        <f t="shared" si="233"/>
        <v>0.43793451670921968</v>
      </c>
      <c r="QV234" s="860">
        <f t="shared" si="233"/>
        <v>0.43793451670921968</v>
      </c>
      <c r="QW234" s="860">
        <f t="shared" si="233"/>
        <v>0.17867047865861885</v>
      </c>
      <c r="QX234" s="860">
        <f t="shared" si="233"/>
        <v>0.17867047865861885</v>
      </c>
      <c r="QY234" s="860">
        <f t="shared" si="233"/>
        <v>0.17867047865861885</v>
      </c>
      <c r="QZ234" s="860">
        <f t="shared" si="233"/>
        <v>0.17867047865861885</v>
      </c>
      <c r="RA234" s="860">
        <f t="shared" si="233"/>
        <v>0.17867047865861885</v>
      </c>
      <c r="RB234" s="860">
        <f t="shared" si="233"/>
        <v>2.6155701571859424E-3</v>
      </c>
      <c r="RC234" s="860">
        <f t="shared" si="233"/>
        <v>2.6155701571859424E-3</v>
      </c>
      <c r="RD234" s="860">
        <f t="shared" si="233"/>
        <v>2.6155701571859424E-3</v>
      </c>
      <c r="RE234" s="860">
        <f t="shared" si="233"/>
        <v>2.6155701571859424E-3</v>
      </c>
      <c r="RF234" s="860">
        <f t="shared" si="233"/>
        <v>0</v>
      </c>
      <c r="RG234" s="860">
        <f t="shared" si="233"/>
        <v>0</v>
      </c>
      <c r="RH234" s="860">
        <f t="shared" si="233"/>
        <v>0</v>
      </c>
      <c r="RI234" s="860">
        <f t="shared" si="233"/>
        <v>0</v>
      </c>
      <c r="RJ234" s="860">
        <f t="shared" si="233"/>
        <v>0</v>
      </c>
      <c r="RK234" s="860">
        <f t="shared" si="233"/>
        <v>0</v>
      </c>
      <c r="RL234" s="860">
        <f t="shared" si="233"/>
        <v>0</v>
      </c>
      <c r="RM234" s="860">
        <f t="shared" si="233"/>
        <v>0</v>
      </c>
      <c r="RN234" s="860">
        <f t="shared" si="233"/>
        <v>0</v>
      </c>
      <c r="RO234" s="860">
        <f t="shared" si="233"/>
        <v>0</v>
      </c>
      <c r="RP234" s="860">
        <f t="shared" si="233"/>
        <v>0</v>
      </c>
      <c r="RQ234" s="860">
        <f t="shared" si="233"/>
        <v>0</v>
      </c>
      <c r="RR234" s="860">
        <f t="shared" si="233"/>
        <v>0</v>
      </c>
      <c r="RS234" s="860">
        <f t="shared" si="233"/>
        <v>0</v>
      </c>
      <c r="RT234" s="860">
        <f t="shared" si="233"/>
        <v>0</v>
      </c>
      <c r="RU234" s="860">
        <f t="shared" si="233"/>
        <v>1.1855116368034855</v>
      </c>
      <c r="RV234" s="860">
        <f t="shared" si="233"/>
        <v>1.1855116368034855</v>
      </c>
      <c r="RW234" s="860">
        <f t="shared" si="233"/>
        <v>1.1855116368034855</v>
      </c>
      <c r="RX234" s="860">
        <f t="shared" si="233"/>
        <v>1.1855116368034855</v>
      </c>
      <c r="RY234" s="860">
        <f t="shared" si="233"/>
        <v>0.8189279661455906</v>
      </c>
      <c r="RZ234" s="860">
        <f t="shared" si="233"/>
        <v>0.8189279661455906</v>
      </c>
      <c r="SA234" s="860">
        <f t="shared" si="233"/>
        <v>0.74841907676175623</v>
      </c>
      <c r="SB234" s="860">
        <f t="shared" si="233"/>
        <v>0.74841907676175623</v>
      </c>
      <c r="SC234" s="860">
        <f t="shared" si="233"/>
        <v>0.74841907676175623</v>
      </c>
      <c r="SD234" s="860">
        <f t="shared" si="233"/>
        <v>0.85573249046023214</v>
      </c>
      <c r="SE234" s="860">
        <f t="shared" si="233"/>
        <v>0.85573249046023214</v>
      </c>
      <c r="SF234" s="860">
        <f t="shared" si="233"/>
        <v>0.85573249046023214</v>
      </c>
      <c r="SG234" s="860">
        <f t="shared" si="233"/>
        <v>0.85573249046023214</v>
      </c>
      <c r="SH234" s="860">
        <f t="shared" si="233"/>
        <v>0.99489632751647683</v>
      </c>
      <c r="SI234" s="860">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898</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890</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891</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892</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588</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589</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590</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721</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722</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723</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724</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725</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726</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727</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Sheep!$H$252&amp;" Merino BBT"</f>
        <v>Win Merino BBT</v>
      </c>
      <c r="I249" s="555" t="s">
        <v>886</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887</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889</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888</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890</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893</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894</v>
      </c>
      <c r="J255" s="558"/>
      <c r="K255" s="859">
        <f>K252</f>
        <v>0</v>
      </c>
      <c r="L255" s="859">
        <f t="shared" ref="L255:BW257" si="237">L252</f>
        <v>0</v>
      </c>
      <c r="M255" s="859">
        <f t="shared" si="237"/>
        <v>0</v>
      </c>
      <c r="N255" s="859">
        <f t="shared" si="237"/>
        <v>0</v>
      </c>
      <c r="O255" s="859">
        <f t="shared" si="237"/>
        <v>0</v>
      </c>
      <c r="P255" s="859">
        <f t="shared" si="237"/>
        <v>0</v>
      </c>
      <c r="Q255" s="859">
        <f t="shared" si="237"/>
        <v>0</v>
      </c>
      <c r="R255" s="859">
        <f t="shared" si="237"/>
        <v>0</v>
      </c>
      <c r="S255" s="859">
        <f t="shared" si="237"/>
        <v>0</v>
      </c>
      <c r="T255" s="859">
        <f t="shared" si="237"/>
        <v>0</v>
      </c>
      <c r="U255" s="859">
        <f t="shared" si="237"/>
        <v>0</v>
      </c>
      <c r="V255" s="859">
        <f t="shared" si="237"/>
        <v>0</v>
      </c>
      <c r="W255" s="859">
        <f t="shared" si="237"/>
        <v>0</v>
      </c>
      <c r="X255" s="859">
        <f t="shared" si="237"/>
        <v>0</v>
      </c>
      <c r="Y255" s="859">
        <f t="shared" si="237"/>
        <v>0</v>
      </c>
      <c r="Z255" s="859">
        <f t="shared" si="237"/>
        <v>0</v>
      </c>
      <c r="AA255" s="859">
        <f t="shared" si="237"/>
        <v>0</v>
      </c>
      <c r="AB255" s="859">
        <f t="shared" si="237"/>
        <v>0</v>
      </c>
      <c r="AC255" s="859">
        <f t="shared" si="237"/>
        <v>0</v>
      </c>
      <c r="AD255" s="859">
        <f t="shared" si="237"/>
        <v>0</v>
      </c>
      <c r="AE255" s="859">
        <f t="shared" si="237"/>
        <v>0</v>
      </c>
      <c r="AF255" s="859">
        <f t="shared" si="237"/>
        <v>0</v>
      </c>
      <c r="AG255" s="859">
        <f t="shared" si="237"/>
        <v>0</v>
      </c>
      <c r="AH255" s="859">
        <f t="shared" si="237"/>
        <v>0</v>
      </c>
      <c r="AI255" s="859">
        <f t="shared" si="237"/>
        <v>0</v>
      </c>
      <c r="AJ255" s="859">
        <f t="shared" si="237"/>
        <v>0</v>
      </c>
      <c r="AK255" s="859">
        <f t="shared" si="237"/>
        <v>0</v>
      </c>
      <c r="AL255" s="859">
        <f t="shared" si="237"/>
        <v>0</v>
      </c>
      <c r="AM255" s="859">
        <f t="shared" si="237"/>
        <v>0</v>
      </c>
      <c r="AN255" s="859">
        <f t="shared" si="237"/>
        <v>0</v>
      </c>
      <c r="AO255" s="859">
        <f t="shared" si="237"/>
        <v>0</v>
      </c>
      <c r="AP255" s="859">
        <f t="shared" si="237"/>
        <v>0</v>
      </c>
      <c r="AQ255" s="859">
        <f t="shared" si="237"/>
        <v>0</v>
      </c>
      <c r="AR255" s="859">
        <f t="shared" si="237"/>
        <v>0</v>
      </c>
      <c r="AS255" s="859">
        <f t="shared" si="237"/>
        <v>0</v>
      </c>
      <c r="AT255" s="859">
        <f t="shared" si="237"/>
        <v>0</v>
      </c>
      <c r="AU255" s="859">
        <f t="shared" si="237"/>
        <v>0</v>
      </c>
      <c r="AV255" s="859">
        <f t="shared" si="237"/>
        <v>0</v>
      </c>
      <c r="AW255" s="859">
        <f t="shared" si="237"/>
        <v>0</v>
      </c>
      <c r="AX255" s="859">
        <f t="shared" si="237"/>
        <v>0</v>
      </c>
      <c r="AY255" s="859">
        <f t="shared" si="237"/>
        <v>0</v>
      </c>
      <c r="AZ255" s="859">
        <f t="shared" si="237"/>
        <v>0</v>
      </c>
      <c r="BA255" s="859">
        <f t="shared" si="237"/>
        <v>0</v>
      </c>
      <c r="BB255" s="859">
        <f t="shared" si="237"/>
        <v>0</v>
      </c>
      <c r="BC255" s="859">
        <f t="shared" si="237"/>
        <v>0</v>
      </c>
      <c r="BD255" s="859">
        <f t="shared" si="237"/>
        <v>0</v>
      </c>
      <c r="BE255" s="859">
        <f t="shared" si="237"/>
        <v>0</v>
      </c>
      <c r="BF255" s="859">
        <f t="shared" si="237"/>
        <v>0</v>
      </c>
      <c r="BG255" s="859">
        <f t="shared" si="237"/>
        <v>0</v>
      </c>
      <c r="BH255" s="859">
        <f t="shared" si="237"/>
        <v>0</v>
      </c>
      <c r="BI255" s="859">
        <f t="shared" si="237"/>
        <v>0</v>
      </c>
      <c r="BJ255" s="859">
        <f t="shared" si="237"/>
        <v>0</v>
      </c>
      <c r="BK255" s="859">
        <f t="shared" si="237"/>
        <v>0</v>
      </c>
      <c r="BL255" s="859">
        <f t="shared" si="237"/>
        <v>0</v>
      </c>
      <c r="BM255" s="859">
        <f t="shared" si="237"/>
        <v>0</v>
      </c>
      <c r="BN255" s="859">
        <f t="shared" si="237"/>
        <v>0</v>
      </c>
      <c r="BO255" s="859">
        <f t="shared" si="237"/>
        <v>0</v>
      </c>
      <c r="BP255" s="859">
        <f t="shared" si="237"/>
        <v>0</v>
      </c>
      <c r="BQ255" s="859">
        <f t="shared" si="237"/>
        <v>0</v>
      </c>
      <c r="BR255" s="859">
        <f t="shared" si="237"/>
        <v>0</v>
      </c>
      <c r="BS255" s="859">
        <f t="shared" si="237"/>
        <v>0</v>
      </c>
      <c r="BT255" s="859">
        <f t="shared" si="237"/>
        <v>0</v>
      </c>
      <c r="BU255" s="859">
        <f t="shared" si="237"/>
        <v>0</v>
      </c>
      <c r="BV255" s="859">
        <f t="shared" si="237"/>
        <v>0</v>
      </c>
      <c r="BW255" s="859">
        <f t="shared" si="237"/>
        <v>0</v>
      </c>
      <c r="BX255" s="859">
        <f t="shared" ref="BX255:EI257" si="238">BX252</f>
        <v>0</v>
      </c>
      <c r="BY255" s="859">
        <f t="shared" si="238"/>
        <v>0</v>
      </c>
      <c r="BZ255" s="859">
        <f t="shared" si="238"/>
        <v>0</v>
      </c>
      <c r="CA255" s="859">
        <f t="shared" si="238"/>
        <v>0</v>
      </c>
      <c r="CB255" s="859">
        <f t="shared" si="238"/>
        <v>0</v>
      </c>
      <c r="CC255" s="859">
        <f t="shared" si="238"/>
        <v>0</v>
      </c>
      <c r="CD255" s="859">
        <f t="shared" si="238"/>
        <v>0</v>
      </c>
      <c r="CE255" s="859">
        <f t="shared" si="238"/>
        <v>0</v>
      </c>
      <c r="CF255" s="859">
        <f t="shared" si="238"/>
        <v>0</v>
      </c>
      <c r="CG255" s="859">
        <f t="shared" si="238"/>
        <v>0</v>
      </c>
      <c r="CH255" s="859">
        <f t="shared" si="238"/>
        <v>0</v>
      </c>
      <c r="CI255" s="859">
        <f t="shared" si="238"/>
        <v>0</v>
      </c>
      <c r="CJ255" s="859">
        <f t="shared" si="238"/>
        <v>0</v>
      </c>
      <c r="CK255" s="859">
        <f t="shared" si="238"/>
        <v>0</v>
      </c>
      <c r="CL255" s="859">
        <f t="shared" si="238"/>
        <v>0</v>
      </c>
      <c r="CM255" s="859">
        <f t="shared" si="238"/>
        <v>0</v>
      </c>
      <c r="CN255" s="859">
        <f t="shared" si="238"/>
        <v>0</v>
      </c>
      <c r="CO255" s="859">
        <f t="shared" si="238"/>
        <v>0</v>
      </c>
      <c r="CP255" s="859">
        <f t="shared" si="238"/>
        <v>0</v>
      </c>
      <c r="CQ255" s="859">
        <f t="shared" si="238"/>
        <v>0</v>
      </c>
      <c r="CR255" s="859">
        <f t="shared" si="238"/>
        <v>0</v>
      </c>
      <c r="CS255" s="859">
        <f t="shared" si="238"/>
        <v>0</v>
      </c>
      <c r="CT255" s="859">
        <f t="shared" si="238"/>
        <v>0</v>
      </c>
      <c r="CU255" s="859">
        <f t="shared" si="238"/>
        <v>0</v>
      </c>
      <c r="CV255" s="859">
        <f t="shared" si="238"/>
        <v>0</v>
      </c>
      <c r="CW255" s="859">
        <f t="shared" si="238"/>
        <v>0</v>
      </c>
      <c r="CX255" s="859">
        <f t="shared" si="238"/>
        <v>0</v>
      </c>
      <c r="CY255" s="859">
        <f t="shared" si="238"/>
        <v>0</v>
      </c>
      <c r="CZ255" s="859">
        <f t="shared" si="238"/>
        <v>0</v>
      </c>
      <c r="DA255" s="859">
        <f t="shared" si="238"/>
        <v>0</v>
      </c>
      <c r="DB255" s="859">
        <f t="shared" si="238"/>
        <v>0</v>
      </c>
      <c r="DC255" s="859">
        <f t="shared" si="238"/>
        <v>0</v>
      </c>
      <c r="DD255" s="859">
        <f t="shared" si="238"/>
        <v>0</v>
      </c>
      <c r="DE255" s="859">
        <f t="shared" si="238"/>
        <v>0</v>
      </c>
      <c r="DF255" s="859">
        <f t="shared" si="238"/>
        <v>0</v>
      </c>
      <c r="DG255" s="859">
        <f t="shared" si="238"/>
        <v>0.28202980703834779</v>
      </c>
      <c r="DH255" s="859">
        <f t="shared" si="238"/>
        <v>0.28202980703834779</v>
      </c>
      <c r="DI255" s="859">
        <f t="shared" si="238"/>
        <v>0.28202980703834779</v>
      </c>
      <c r="DJ255" s="859">
        <f t="shared" si="238"/>
        <v>0.28202980703834779</v>
      </c>
      <c r="DK255" s="859">
        <f t="shared" si="238"/>
        <v>0.28202980703834779</v>
      </c>
      <c r="DL255" s="859">
        <f t="shared" si="238"/>
        <v>0.28202980703834779</v>
      </c>
      <c r="DM255" s="859">
        <f t="shared" si="238"/>
        <v>0.28202980703834779</v>
      </c>
      <c r="DN255" s="859">
        <f t="shared" si="238"/>
        <v>0.33963557389356414</v>
      </c>
      <c r="DO255" s="859">
        <f t="shared" si="238"/>
        <v>0.33963557389356414</v>
      </c>
      <c r="DP255" s="859">
        <f t="shared" si="238"/>
        <v>0.33963557389356414</v>
      </c>
      <c r="DQ255" s="859">
        <f t="shared" si="238"/>
        <v>0.33963557389356414</v>
      </c>
      <c r="DR255" s="859">
        <f t="shared" si="238"/>
        <v>0.33963557389356414</v>
      </c>
      <c r="DS255" s="859">
        <f t="shared" si="238"/>
        <v>0.33963557389356414</v>
      </c>
      <c r="DT255" s="859">
        <f t="shared" si="238"/>
        <v>0.33963557389356414</v>
      </c>
      <c r="DU255" s="859">
        <f t="shared" si="238"/>
        <v>0.33871761051527915</v>
      </c>
      <c r="DV255" s="859">
        <f t="shared" si="238"/>
        <v>0.33871761051527915</v>
      </c>
      <c r="DW255" s="859">
        <f t="shared" si="238"/>
        <v>0.33871761051527915</v>
      </c>
      <c r="DX255" s="859">
        <f t="shared" si="238"/>
        <v>0.33871761051527915</v>
      </c>
      <c r="DY255" s="859">
        <f t="shared" si="238"/>
        <v>-0.13841036047530952</v>
      </c>
      <c r="DZ255" s="859">
        <f t="shared" si="238"/>
        <v>-0.13841036047530952</v>
      </c>
      <c r="EA255" s="859">
        <f t="shared" si="238"/>
        <v>-1.7233334004382543</v>
      </c>
      <c r="EB255" s="859">
        <f t="shared" si="238"/>
        <v>-1.7233334004382543</v>
      </c>
      <c r="EC255" s="859">
        <f t="shared" si="238"/>
        <v>-1.7233334004382543</v>
      </c>
      <c r="ED255" s="859">
        <f t="shared" si="238"/>
        <v>-4.2102928624872007</v>
      </c>
      <c r="EE255" s="859">
        <f t="shared" si="238"/>
        <v>-4.2102928624872007</v>
      </c>
      <c r="EF255" s="859">
        <f t="shared" si="238"/>
        <v>-4.2102928624872007</v>
      </c>
      <c r="EG255" s="859">
        <f t="shared" si="238"/>
        <v>-4.2102928624872007</v>
      </c>
      <c r="EH255" s="859">
        <f t="shared" si="238"/>
        <v>-3.0587011954731889</v>
      </c>
      <c r="EI255" s="859">
        <f t="shared" si="238"/>
        <v>-3.0587011954731889</v>
      </c>
      <c r="EJ255" s="859">
        <f t="shared" ref="EJ255:GU257" si="239">EJ252</f>
        <v>-3.0587011954731889</v>
      </c>
      <c r="EK255" s="859">
        <f t="shared" si="239"/>
        <v>-3.0587011954731889</v>
      </c>
      <c r="EL255" s="859">
        <f t="shared" si="239"/>
        <v>-3.0587011954731889</v>
      </c>
      <c r="EM255" s="859">
        <f t="shared" si="239"/>
        <v>-3.0587011954731889</v>
      </c>
      <c r="EN255" s="859">
        <f t="shared" si="239"/>
        <v>-3.0587011954731889</v>
      </c>
      <c r="EO255" s="859">
        <f t="shared" si="239"/>
        <v>-3.0587011954731889</v>
      </c>
      <c r="EP255" s="859">
        <f t="shared" si="239"/>
        <v>-2.8897245744466016</v>
      </c>
      <c r="EQ255" s="859">
        <f t="shared" si="239"/>
        <v>-2.8897245744466016</v>
      </c>
      <c r="ER255" s="859">
        <f t="shared" si="239"/>
        <v>-2.8897245744466016</v>
      </c>
      <c r="ES255" s="859">
        <f t="shared" si="239"/>
        <v>-2.8897245744466016</v>
      </c>
      <c r="ET255" s="859">
        <f t="shared" si="239"/>
        <v>-2.8897245744466016</v>
      </c>
      <c r="EU255" s="859">
        <f t="shared" si="239"/>
        <v>-2.8897245744466016</v>
      </c>
      <c r="EV255" s="859">
        <f t="shared" si="239"/>
        <v>-2.8897245744466016</v>
      </c>
      <c r="EW255" s="859">
        <f t="shared" si="239"/>
        <v>-0.65224307695005734</v>
      </c>
      <c r="EX255" s="859">
        <f t="shared" si="239"/>
        <v>-0.65224307695005734</v>
      </c>
      <c r="EY255" s="859">
        <f t="shared" si="239"/>
        <v>-0.65224307695005734</v>
      </c>
      <c r="EZ255" s="859">
        <f t="shared" si="239"/>
        <v>-0.65224307695005734</v>
      </c>
      <c r="FA255" s="859">
        <f t="shared" si="239"/>
        <v>-0.65224307695005734</v>
      </c>
      <c r="FB255" s="859">
        <f t="shared" si="239"/>
        <v>-0.73092561693484459</v>
      </c>
      <c r="FC255" s="859">
        <f t="shared" si="239"/>
        <v>-0.73092561693484459</v>
      </c>
      <c r="FD255" s="859">
        <f t="shared" si="239"/>
        <v>-0.73092561693484459</v>
      </c>
      <c r="FE255" s="859">
        <f t="shared" si="239"/>
        <v>-0.73092561693484459</v>
      </c>
      <c r="FF255" s="859">
        <f t="shared" si="239"/>
        <v>-0.45744987235393797</v>
      </c>
      <c r="FG255" s="859">
        <f t="shared" si="239"/>
        <v>-0.4224142359276124</v>
      </c>
      <c r="FH255" s="859">
        <f t="shared" si="239"/>
        <v>-0.4224142359276124</v>
      </c>
      <c r="FI255" s="859">
        <f t="shared" si="239"/>
        <v>-0.4224142359276124</v>
      </c>
      <c r="FJ255" s="859">
        <f t="shared" si="239"/>
        <v>-0.4224142359276124</v>
      </c>
      <c r="FK255" s="859">
        <f t="shared" si="239"/>
        <v>-0.4224142359276124</v>
      </c>
      <c r="FL255" s="859">
        <f t="shared" si="239"/>
        <v>-0.4224142359276124</v>
      </c>
      <c r="FM255" s="859">
        <f t="shared" si="239"/>
        <v>-0.4224142359276124</v>
      </c>
      <c r="FN255" s="859">
        <f t="shared" si="239"/>
        <v>-0.26321756976751232</v>
      </c>
      <c r="FO255" s="859">
        <f t="shared" si="239"/>
        <v>-0.26321756976751232</v>
      </c>
      <c r="FP255" s="859">
        <f t="shared" si="239"/>
        <v>-0.26321756976751232</v>
      </c>
      <c r="FQ255" s="859">
        <f t="shared" si="239"/>
        <v>-0.26321756976751232</v>
      </c>
      <c r="FR255" s="859">
        <f t="shared" si="239"/>
        <v>-0.26321756976751232</v>
      </c>
      <c r="FS255" s="859">
        <f t="shared" si="239"/>
        <v>-0.26321756976751232</v>
      </c>
      <c r="FT255" s="859">
        <f t="shared" si="239"/>
        <v>-0.26321756976751232</v>
      </c>
      <c r="FU255" s="859">
        <f t="shared" si="239"/>
        <v>-0.22913250123092066</v>
      </c>
      <c r="FV255" s="859">
        <f t="shared" si="239"/>
        <v>-0.22913250123092066</v>
      </c>
      <c r="FW255" s="859">
        <f t="shared" si="239"/>
        <v>-0.22913250123092066</v>
      </c>
      <c r="FX255" s="859">
        <f t="shared" si="239"/>
        <v>-0.22913250123092066</v>
      </c>
      <c r="FY255" s="859">
        <f t="shared" si="239"/>
        <v>-0.48443626166359266</v>
      </c>
      <c r="FZ255" s="859">
        <f t="shared" si="239"/>
        <v>-0.48443626166359266</v>
      </c>
      <c r="GA255" s="859">
        <f t="shared" si="239"/>
        <v>-2.2354096108541954</v>
      </c>
      <c r="GB255" s="859">
        <f t="shared" si="239"/>
        <v>-2.2354096108541954</v>
      </c>
      <c r="GC255" s="859">
        <f t="shared" si="239"/>
        <v>-2.2354096108541954</v>
      </c>
      <c r="GD255" s="859">
        <f t="shared" si="239"/>
        <v>-3.4815469654109759</v>
      </c>
      <c r="GE255" s="859">
        <f t="shared" si="239"/>
        <v>-3.4815469654109759</v>
      </c>
      <c r="GF255" s="859">
        <f t="shared" si="239"/>
        <v>-3.4815469654109759</v>
      </c>
      <c r="GG255" s="859">
        <f t="shared" si="239"/>
        <v>-3.4815469654109759</v>
      </c>
      <c r="GH255" s="859">
        <f t="shared" si="239"/>
        <v>-1.7152244823976144</v>
      </c>
      <c r="GI255" s="859">
        <f t="shared" si="239"/>
        <v>-1.6825430575051303</v>
      </c>
      <c r="GJ255" s="859">
        <f t="shared" si="239"/>
        <v>-1.6825430575051303</v>
      </c>
      <c r="GK255" s="859">
        <f t="shared" si="239"/>
        <v>-1.6825430575051303</v>
      </c>
      <c r="GL255" s="859">
        <f t="shared" si="239"/>
        <v>-1.6825430575051303</v>
      </c>
      <c r="GM255" s="859">
        <f t="shared" si="239"/>
        <v>-1.6825430575051303</v>
      </c>
      <c r="GN255" s="859">
        <f t="shared" si="239"/>
        <v>-1.6825430575051303</v>
      </c>
      <c r="GO255" s="859">
        <f t="shared" si="239"/>
        <v>-1.6825430575051303</v>
      </c>
      <c r="GP255" s="859">
        <f t="shared" si="239"/>
        <v>-0.39660068220934086</v>
      </c>
      <c r="GQ255" s="859">
        <f t="shared" si="239"/>
        <v>-0.39660068220934086</v>
      </c>
      <c r="GR255" s="859">
        <f t="shared" si="239"/>
        <v>-0.39660068220934086</v>
      </c>
      <c r="GS255" s="859">
        <f t="shared" si="239"/>
        <v>-0.39660068220934086</v>
      </c>
      <c r="GT255" s="859">
        <f t="shared" si="239"/>
        <v>-0.39660068220934086</v>
      </c>
      <c r="GU255" s="859">
        <f t="shared" si="239"/>
        <v>-0.39660068220934086</v>
      </c>
      <c r="GV255" s="859">
        <f t="shared" ref="GV255:JG257" si="240">GV252</f>
        <v>-0.39660068220934086</v>
      </c>
      <c r="GW255" s="859">
        <f t="shared" si="240"/>
        <v>0.33034200191336005</v>
      </c>
      <c r="GX255" s="859">
        <f t="shared" si="240"/>
        <v>0.33034200191336005</v>
      </c>
      <c r="GY255" s="859">
        <f t="shared" si="240"/>
        <v>0.33034200191336005</v>
      </c>
      <c r="GZ255" s="859">
        <f t="shared" si="240"/>
        <v>0.33034200191336005</v>
      </c>
      <c r="HA255" s="859">
        <f t="shared" si="240"/>
        <v>0.33034200191336005</v>
      </c>
      <c r="HB255" s="859">
        <f t="shared" si="240"/>
        <v>1.8315225365453713E-2</v>
      </c>
      <c r="HC255" s="859">
        <f t="shared" si="240"/>
        <v>1.8315225365453713E-2</v>
      </c>
      <c r="HD255" s="859">
        <f t="shared" si="240"/>
        <v>1.8315225365453713E-2</v>
      </c>
      <c r="HE255" s="859">
        <f t="shared" si="240"/>
        <v>1.8315225365453713E-2</v>
      </c>
      <c r="HF255" s="859">
        <f t="shared" si="240"/>
        <v>7.0694679800622495E-3</v>
      </c>
      <c r="HG255" s="859">
        <f t="shared" si="240"/>
        <v>-0.22976336255154273</v>
      </c>
      <c r="HH255" s="859">
        <f t="shared" si="240"/>
        <v>-0.22976336255154273</v>
      </c>
      <c r="HI255" s="859">
        <f t="shared" si="240"/>
        <v>-0.22976336255154273</v>
      </c>
      <c r="HJ255" s="859">
        <f t="shared" si="240"/>
        <v>-0.22976336255154273</v>
      </c>
      <c r="HK255" s="859">
        <f t="shared" si="240"/>
        <v>-0.22976336255154273</v>
      </c>
      <c r="HL255" s="859">
        <f t="shared" si="240"/>
        <v>-0.22976336255154273</v>
      </c>
      <c r="HM255" s="859">
        <f t="shared" si="240"/>
        <v>-0.22976336255154273</v>
      </c>
      <c r="HN255" s="859">
        <f t="shared" si="240"/>
        <v>-0.28019934846218941</v>
      </c>
      <c r="HO255" s="859">
        <f t="shared" si="240"/>
        <v>-0.28019934846218941</v>
      </c>
      <c r="HP255" s="859">
        <f t="shared" si="240"/>
        <v>-0.28019934846218941</v>
      </c>
      <c r="HQ255" s="859">
        <f t="shared" si="240"/>
        <v>-0.28019934846218941</v>
      </c>
      <c r="HR255" s="859">
        <f t="shared" si="240"/>
        <v>-0.28019934846218941</v>
      </c>
      <c r="HS255" s="859">
        <f t="shared" si="240"/>
        <v>-0.28019934846218941</v>
      </c>
      <c r="HT255" s="859">
        <f t="shared" si="240"/>
        <v>-0.28019934846218941</v>
      </c>
      <c r="HU255" s="859">
        <f t="shared" si="240"/>
        <v>-0.2689816318797833</v>
      </c>
      <c r="HV255" s="859">
        <f t="shared" si="240"/>
        <v>-0.2689816318797833</v>
      </c>
      <c r="HW255" s="859">
        <f t="shared" si="240"/>
        <v>-0.2689816318797833</v>
      </c>
      <c r="HX255" s="859">
        <f t="shared" si="240"/>
        <v>-0.2689816318797833</v>
      </c>
      <c r="HY255" s="859">
        <f t="shared" si="240"/>
        <v>-0.56517563860752595</v>
      </c>
      <c r="HZ255" s="859">
        <f t="shared" si="240"/>
        <v>-0.56517563860752595</v>
      </c>
      <c r="IA255" s="859">
        <f t="shared" si="240"/>
        <v>-2.3437334245960288</v>
      </c>
      <c r="IB255" s="859">
        <f t="shared" si="240"/>
        <v>-2.3437334245960288</v>
      </c>
      <c r="IC255" s="859">
        <f t="shared" si="240"/>
        <v>-2.3437334245960288</v>
      </c>
      <c r="ID255" s="859">
        <f t="shared" si="240"/>
        <v>-3.4910578278108906</v>
      </c>
      <c r="IE255" s="859">
        <f t="shared" si="240"/>
        <v>-3.4910578278108906</v>
      </c>
      <c r="IF255" s="859">
        <f t="shared" si="240"/>
        <v>-3.4910578278108906</v>
      </c>
      <c r="IG255" s="859">
        <f t="shared" si="240"/>
        <v>-3.4910578278108906</v>
      </c>
      <c r="IH255" s="859">
        <f t="shared" si="240"/>
        <v>-1.711737834333805</v>
      </c>
      <c r="II255" s="859">
        <f t="shared" si="240"/>
        <v>-1.6645945765846832</v>
      </c>
      <c r="IJ255" s="859">
        <f t="shared" si="240"/>
        <v>-1.6645945765846832</v>
      </c>
      <c r="IK255" s="859">
        <f t="shared" si="240"/>
        <v>-1.6645945765846832</v>
      </c>
      <c r="IL255" s="859">
        <f t="shared" si="240"/>
        <v>-1.6645945765846832</v>
      </c>
      <c r="IM255" s="859">
        <f t="shared" si="240"/>
        <v>-1.6645945765846832</v>
      </c>
      <c r="IN255" s="859">
        <f t="shared" si="240"/>
        <v>-1.6645945765846832</v>
      </c>
      <c r="IO255" s="859">
        <f t="shared" si="240"/>
        <v>-1.6645945765846832</v>
      </c>
      <c r="IP255" s="859">
        <f t="shared" si="240"/>
        <v>-0.61609191171100086</v>
      </c>
      <c r="IQ255" s="859">
        <f t="shared" si="240"/>
        <v>-0.61609191171100086</v>
      </c>
      <c r="IR255" s="859">
        <f t="shared" si="240"/>
        <v>-0.61609191171100086</v>
      </c>
      <c r="IS255" s="859">
        <f t="shared" si="240"/>
        <v>-0.61609191171100086</v>
      </c>
      <c r="IT255" s="859">
        <f t="shared" si="240"/>
        <v>-0.61609191171100086</v>
      </c>
      <c r="IU255" s="859">
        <f t="shared" si="240"/>
        <v>-0.61609191171100086</v>
      </c>
      <c r="IV255" s="859">
        <f t="shared" si="240"/>
        <v>-0.61609191171100086</v>
      </c>
      <c r="IW255" s="859">
        <f t="shared" si="240"/>
        <v>0.29298738669873003</v>
      </c>
      <c r="IX255" s="859">
        <f t="shared" si="240"/>
        <v>0.29298738669873003</v>
      </c>
      <c r="IY255" s="859">
        <f t="shared" si="240"/>
        <v>0.29298738669873003</v>
      </c>
      <c r="IZ255" s="859">
        <f t="shared" si="240"/>
        <v>0.29298738669873003</v>
      </c>
      <c r="JA255" s="859">
        <f t="shared" si="240"/>
        <v>0.29298738669873003</v>
      </c>
      <c r="JB255" s="859">
        <f t="shared" si="240"/>
        <v>0.21361454245599987</v>
      </c>
      <c r="JC255" s="859">
        <f t="shared" si="240"/>
        <v>0.21361454245599987</v>
      </c>
      <c r="JD255" s="859">
        <f t="shared" si="240"/>
        <v>0.21361454245599987</v>
      </c>
      <c r="JE255" s="859">
        <f t="shared" si="240"/>
        <v>0.21361454245599987</v>
      </c>
      <c r="JF255" s="859">
        <f t="shared" si="240"/>
        <v>0.13645750208681573</v>
      </c>
      <c r="JG255" s="859">
        <f t="shared" si="240"/>
        <v>-0.20075065688958205</v>
      </c>
      <c r="JH255" s="859">
        <f t="shared" ref="JH255:LS257" si="241">JH252</f>
        <v>-0.20075065688958205</v>
      </c>
      <c r="JI255" s="859">
        <f t="shared" si="241"/>
        <v>-0.20075065688958205</v>
      </c>
      <c r="JJ255" s="859">
        <f t="shared" si="241"/>
        <v>-0.20075065688958205</v>
      </c>
      <c r="JK255" s="859">
        <f t="shared" si="241"/>
        <v>-0.20075065688958205</v>
      </c>
      <c r="JL255" s="859">
        <f t="shared" si="241"/>
        <v>-0.20075065688958205</v>
      </c>
      <c r="JM255" s="859">
        <f t="shared" si="241"/>
        <v>-0.20075065688958205</v>
      </c>
      <c r="JN255" s="859">
        <f t="shared" si="241"/>
        <v>-0.26321756976751232</v>
      </c>
      <c r="JO255" s="859">
        <f t="shared" si="241"/>
        <v>-0.26321756976751232</v>
      </c>
      <c r="JP255" s="859">
        <f t="shared" si="241"/>
        <v>-0.26321756976751232</v>
      </c>
      <c r="JQ255" s="859">
        <f t="shared" si="241"/>
        <v>-0.26321756976751232</v>
      </c>
      <c r="JR255" s="859">
        <f t="shared" si="241"/>
        <v>-0.26321756976751232</v>
      </c>
      <c r="JS255" s="859">
        <f t="shared" si="241"/>
        <v>-0.26321756976751232</v>
      </c>
      <c r="JT255" s="859">
        <f t="shared" si="241"/>
        <v>-0.26321756976751232</v>
      </c>
      <c r="JU255" s="859">
        <f t="shared" si="241"/>
        <v>-0.30883076252863884</v>
      </c>
      <c r="JV255" s="859">
        <f t="shared" si="241"/>
        <v>-0.30883076252863884</v>
      </c>
      <c r="JW255" s="859">
        <f t="shared" si="241"/>
        <v>-0.30883076252863884</v>
      </c>
      <c r="JX255" s="859">
        <f t="shared" si="241"/>
        <v>-0.30883076252863884</v>
      </c>
      <c r="JY255" s="859">
        <f t="shared" si="241"/>
        <v>-0.48443626166358822</v>
      </c>
      <c r="JZ255" s="859">
        <f t="shared" si="241"/>
        <v>-0.48443626166358822</v>
      </c>
      <c r="KA255" s="859">
        <f t="shared" si="241"/>
        <v>-2.5308381937864706</v>
      </c>
      <c r="KB255" s="859">
        <f t="shared" si="241"/>
        <v>-2.5308381937864706</v>
      </c>
      <c r="KC255" s="859">
        <f t="shared" si="241"/>
        <v>-2.5308381937864706</v>
      </c>
      <c r="KD255" s="859">
        <f t="shared" si="241"/>
        <v>-4.4620531356734219</v>
      </c>
      <c r="KE255" s="859">
        <f t="shared" si="241"/>
        <v>-4.4620531356734219</v>
      </c>
      <c r="KF255" s="859">
        <f t="shared" si="241"/>
        <v>-4.4620531356734219</v>
      </c>
      <c r="KG255" s="859">
        <f t="shared" si="241"/>
        <v>-4.4620531356734219</v>
      </c>
      <c r="KH255" s="859">
        <f t="shared" si="241"/>
        <v>-1.5750036118465456</v>
      </c>
      <c r="KI255" s="859">
        <f t="shared" si="241"/>
        <v>-1.5724838605982825</v>
      </c>
      <c r="KJ255" s="859">
        <f t="shared" si="241"/>
        <v>-1.5724838605982825</v>
      </c>
      <c r="KK255" s="859">
        <f t="shared" si="241"/>
        <v>-1.5724838605982825</v>
      </c>
      <c r="KL255" s="859">
        <f t="shared" si="241"/>
        <v>-1.5724838605982825</v>
      </c>
      <c r="KM255" s="859">
        <f t="shared" si="241"/>
        <v>-1.5724838605982825</v>
      </c>
      <c r="KN255" s="859">
        <f t="shared" si="241"/>
        <v>-1.5724838605982825</v>
      </c>
      <c r="KO255" s="859">
        <f t="shared" si="241"/>
        <v>-1.5724838605982825</v>
      </c>
      <c r="KP255" s="859">
        <f t="shared" si="241"/>
        <v>-0.55027175751003021</v>
      </c>
      <c r="KQ255" s="859">
        <f t="shared" si="241"/>
        <v>-0.55027175751003021</v>
      </c>
      <c r="KR255" s="859">
        <f t="shared" si="241"/>
        <v>-0.55027175751003021</v>
      </c>
      <c r="KS255" s="859">
        <f t="shared" si="241"/>
        <v>-0.55027175751003021</v>
      </c>
      <c r="KT255" s="859">
        <f t="shared" si="241"/>
        <v>-0.55027175751003021</v>
      </c>
      <c r="KU255" s="859">
        <f t="shared" si="241"/>
        <v>-0.55027175751003021</v>
      </c>
      <c r="KV255" s="859">
        <f t="shared" si="241"/>
        <v>-0.55027175751003021</v>
      </c>
      <c r="KW255" s="859">
        <f t="shared" si="241"/>
        <v>7.7672006258039161E-2</v>
      </c>
      <c r="KX255" s="859">
        <f t="shared" si="241"/>
        <v>7.7672006258039161E-2</v>
      </c>
      <c r="KY255" s="859">
        <f t="shared" si="241"/>
        <v>7.7672006258039161E-2</v>
      </c>
      <c r="KZ255" s="859">
        <f t="shared" si="241"/>
        <v>7.7672006258039161E-2</v>
      </c>
      <c r="LA255" s="859">
        <f t="shared" si="241"/>
        <v>7.7672006258039161E-2</v>
      </c>
      <c r="LB255" s="859">
        <f t="shared" si="241"/>
        <v>-0.2401653595613551</v>
      </c>
      <c r="LC255" s="859">
        <f t="shared" si="241"/>
        <v>-0.2401653595613551</v>
      </c>
      <c r="LD255" s="859">
        <f t="shared" si="241"/>
        <v>-0.2401653595613551</v>
      </c>
      <c r="LE255" s="859">
        <f t="shared" si="241"/>
        <v>-0.2401653595613551</v>
      </c>
      <c r="LF255" s="859">
        <f t="shared" si="241"/>
        <v>-5.8875890561379762E-2</v>
      </c>
      <c r="LG255" s="859">
        <f t="shared" si="241"/>
        <v>-0.38703857255021834</v>
      </c>
      <c r="LH255" s="859">
        <f t="shared" si="241"/>
        <v>-0.38703857255021834</v>
      </c>
      <c r="LI255" s="859">
        <f t="shared" si="241"/>
        <v>-0.38703857255021834</v>
      </c>
      <c r="LJ255" s="859">
        <f t="shared" si="241"/>
        <v>-0.38703857255021834</v>
      </c>
      <c r="LK255" s="859">
        <f t="shared" si="241"/>
        <v>-0.38703857255021834</v>
      </c>
      <c r="LL255" s="859">
        <f t="shared" si="241"/>
        <v>-0.38703857255021834</v>
      </c>
      <c r="LM255" s="859">
        <f t="shared" si="241"/>
        <v>-0.38703857255021834</v>
      </c>
      <c r="LN255" s="859">
        <f t="shared" si="241"/>
        <v>-0.26321756976751232</v>
      </c>
      <c r="LO255" s="859">
        <f t="shared" si="241"/>
        <v>-0.26321756976751232</v>
      </c>
      <c r="LP255" s="859">
        <f t="shared" si="241"/>
        <v>-0.26321756976751232</v>
      </c>
      <c r="LQ255" s="859">
        <f t="shared" si="241"/>
        <v>-0.26321756976751232</v>
      </c>
      <c r="LR255" s="859">
        <f t="shared" si="241"/>
        <v>-0.26321756976751232</v>
      </c>
      <c r="LS255" s="859">
        <f t="shared" si="241"/>
        <v>-0.26321756976751232</v>
      </c>
      <c r="LT255" s="859">
        <f t="shared" ref="LT255:OE257" si="242">LT252</f>
        <v>-0.26321756976751232</v>
      </c>
      <c r="LU255" s="859">
        <f t="shared" si="242"/>
        <v>-0.30883076252863884</v>
      </c>
      <c r="LV255" s="859">
        <f t="shared" si="242"/>
        <v>-0.30883076252863884</v>
      </c>
      <c r="LW255" s="859">
        <f t="shared" si="242"/>
        <v>-0.30883076252863884</v>
      </c>
      <c r="LX255" s="859">
        <f t="shared" si="242"/>
        <v>-0.30883076252863884</v>
      </c>
      <c r="LY255" s="859">
        <f t="shared" si="242"/>
        <v>-0.48443626166358822</v>
      </c>
      <c r="LZ255" s="859">
        <f t="shared" si="242"/>
        <v>-0.48443626166358822</v>
      </c>
      <c r="MA255" s="859">
        <f t="shared" si="242"/>
        <v>-2.5209905743553955</v>
      </c>
      <c r="MB255" s="859">
        <f t="shared" si="242"/>
        <v>-2.5209905743553955</v>
      </c>
      <c r="MC255" s="859">
        <f t="shared" si="242"/>
        <v>-2.5209905743553955</v>
      </c>
      <c r="MD255" s="859">
        <f t="shared" si="242"/>
        <v>-4.4709577831245557</v>
      </c>
      <c r="ME255" s="859">
        <f t="shared" si="242"/>
        <v>-4.4709577831245557</v>
      </c>
      <c r="MF255" s="859">
        <f t="shared" si="242"/>
        <v>-4.4709577831245557</v>
      </c>
      <c r="MG255" s="859">
        <f t="shared" si="242"/>
        <v>-4.4709577831245557</v>
      </c>
      <c r="MH255" s="859">
        <f t="shared" si="242"/>
        <v>-1.2455180953627316</v>
      </c>
      <c r="MI255" s="859">
        <f t="shared" si="242"/>
        <v>-1.2124020744773158</v>
      </c>
      <c r="MJ255" s="859">
        <f t="shared" si="242"/>
        <v>-1.2124020744773158</v>
      </c>
      <c r="MK255" s="859">
        <f t="shared" si="242"/>
        <v>-1.2124020744773158</v>
      </c>
      <c r="ML255" s="859">
        <f t="shared" si="242"/>
        <v>-1.2124020744773158</v>
      </c>
      <c r="MM255" s="859">
        <f t="shared" si="242"/>
        <v>-1.2124020744773158</v>
      </c>
      <c r="MN255" s="859">
        <f t="shared" si="242"/>
        <v>-1.2124020744773158</v>
      </c>
      <c r="MO255" s="859">
        <f t="shared" si="242"/>
        <v>-1.2124020744773158</v>
      </c>
      <c r="MP255" s="859">
        <f t="shared" si="242"/>
        <v>-0.33222491336132975</v>
      </c>
      <c r="MQ255" s="859">
        <f t="shared" si="242"/>
        <v>-0.33222491336132975</v>
      </c>
      <c r="MR255" s="859">
        <f t="shared" si="242"/>
        <v>-0.33222491336132975</v>
      </c>
      <c r="MS255" s="859">
        <f t="shared" si="242"/>
        <v>-0.33222491336132975</v>
      </c>
      <c r="MT255" s="859">
        <f t="shared" si="242"/>
        <v>-0.33222491336132975</v>
      </c>
      <c r="MU255" s="859">
        <f t="shared" si="242"/>
        <v>-0.33222491336132975</v>
      </c>
      <c r="MV255" s="859">
        <f t="shared" si="242"/>
        <v>-0.33222491336132975</v>
      </c>
      <c r="MW255" s="859">
        <f t="shared" si="242"/>
        <v>-4.9056264086280166E-2</v>
      </c>
      <c r="MX255" s="859">
        <f t="shared" si="242"/>
        <v>-4.9056264086280166E-2</v>
      </c>
      <c r="MY255" s="859">
        <f t="shared" si="242"/>
        <v>-4.9056264086280166E-2</v>
      </c>
      <c r="MZ255" s="859">
        <f t="shared" si="242"/>
        <v>-4.9056264086280166E-2</v>
      </c>
      <c r="NA255" s="859">
        <f t="shared" si="242"/>
        <v>-4.9056264086280166E-2</v>
      </c>
      <c r="NB255" s="859">
        <f t="shared" si="242"/>
        <v>-0.3963012060751403</v>
      </c>
      <c r="NC255" s="859">
        <f t="shared" si="242"/>
        <v>-0.3963012060751403</v>
      </c>
      <c r="ND255" s="859">
        <f t="shared" si="242"/>
        <v>-0.3963012060751403</v>
      </c>
      <c r="NE255" s="859">
        <f t="shared" si="242"/>
        <v>-0.3963012060751403</v>
      </c>
      <c r="NF255" s="859">
        <f t="shared" si="242"/>
        <v>-0.16233905319940778</v>
      </c>
      <c r="NG255" s="859">
        <f t="shared" si="242"/>
        <v>-0.4928555236128167</v>
      </c>
      <c r="NH255" s="859">
        <f t="shared" si="242"/>
        <v>-0.4928555236128167</v>
      </c>
      <c r="NI255" s="859">
        <f t="shared" si="242"/>
        <v>-0.4928555236128167</v>
      </c>
      <c r="NJ255" s="859">
        <f t="shared" si="242"/>
        <v>-0.4928555236128167</v>
      </c>
      <c r="NK255" s="859">
        <f t="shared" si="242"/>
        <v>-0.4928555236128167</v>
      </c>
      <c r="NL255" s="859">
        <f t="shared" si="242"/>
        <v>-0.4928555236128167</v>
      </c>
      <c r="NM255" s="859">
        <f t="shared" si="242"/>
        <v>-0.4928555236128167</v>
      </c>
      <c r="NN255" s="859">
        <f t="shared" si="242"/>
        <v>-0.26321756976751232</v>
      </c>
      <c r="NO255" s="859">
        <f t="shared" si="242"/>
        <v>-0.26321756976751232</v>
      </c>
      <c r="NP255" s="859">
        <f t="shared" si="242"/>
        <v>-0.26321756976751232</v>
      </c>
      <c r="NQ255" s="859">
        <f t="shared" si="242"/>
        <v>-0.26321756976751232</v>
      </c>
      <c r="NR255" s="859">
        <f t="shared" si="242"/>
        <v>-0.26321756976751232</v>
      </c>
      <c r="NS255" s="859">
        <f t="shared" si="242"/>
        <v>-0.26321756976751232</v>
      </c>
      <c r="NT255" s="859">
        <f t="shared" si="242"/>
        <v>-0.26321756976751232</v>
      </c>
      <c r="NU255" s="859">
        <f t="shared" si="242"/>
        <v>-0.30883076252863884</v>
      </c>
      <c r="NV255" s="859">
        <f t="shared" si="242"/>
        <v>-0.30883076252863884</v>
      </c>
      <c r="NW255" s="859">
        <f t="shared" si="242"/>
        <v>-0.30883076252863884</v>
      </c>
      <c r="NX255" s="859">
        <f t="shared" si="242"/>
        <v>-0.30883076252863884</v>
      </c>
      <c r="NY255" s="859">
        <f t="shared" si="242"/>
        <v>-0.48443626166358822</v>
      </c>
      <c r="NZ255" s="859">
        <f t="shared" si="242"/>
        <v>-0.48443626166358822</v>
      </c>
      <c r="OA255" s="859">
        <f t="shared" si="242"/>
        <v>-2.5209905743553955</v>
      </c>
      <c r="OB255" s="859">
        <f t="shared" si="242"/>
        <v>-2.5209905743553955</v>
      </c>
      <c r="OC255" s="859">
        <f t="shared" si="242"/>
        <v>-2.5209905743553955</v>
      </c>
      <c r="OD255" s="859">
        <f t="shared" si="242"/>
        <v>-4.4709577831245557</v>
      </c>
      <c r="OE255" s="859">
        <f t="shared" si="242"/>
        <v>-4.4709577831245557</v>
      </c>
      <c r="OF255" s="859">
        <f t="shared" ref="OF255:QQ257" si="243">OF252</f>
        <v>-4.4709577831245557</v>
      </c>
      <c r="OG255" s="859">
        <f t="shared" si="243"/>
        <v>-4.4709577831245557</v>
      </c>
      <c r="OH255" s="859">
        <f t="shared" si="243"/>
        <v>-1.2455180953627316</v>
      </c>
      <c r="OI255" s="859">
        <f t="shared" si="243"/>
        <v>-1.2124020744773158</v>
      </c>
      <c r="OJ255" s="859">
        <f t="shared" si="243"/>
        <v>-1.2124020744773158</v>
      </c>
      <c r="OK255" s="859">
        <f t="shared" si="243"/>
        <v>-1.2124020744773158</v>
      </c>
      <c r="OL255" s="859">
        <f t="shared" si="243"/>
        <v>-1.2124020744773158</v>
      </c>
      <c r="OM255" s="859">
        <f t="shared" si="243"/>
        <v>-1.2124020744773158</v>
      </c>
      <c r="ON255" s="859">
        <f t="shared" si="243"/>
        <v>-1.2124020744773158</v>
      </c>
      <c r="OO255" s="859">
        <f t="shared" si="243"/>
        <v>-1.2124020744773158</v>
      </c>
      <c r="OP255" s="859">
        <f t="shared" si="243"/>
        <v>-0.33222491336132975</v>
      </c>
      <c r="OQ255" s="859">
        <f t="shared" si="243"/>
        <v>-0.33222491336132975</v>
      </c>
      <c r="OR255" s="859">
        <f t="shared" si="243"/>
        <v>-0.33222491336132975</v>
      </c>
      <c r="OS255" s="859">
        <f t="shared" si="243"/>
        <v>-0.33222491336132975</v>
      </c>
      <c r="OT255" s="859">
        <f t="shared" si="243"/>
        <v>-0.33222491336132975</v>
      </c>
      <c r="OU255" s="859">
        <f t="shared" si="243"/>
        <v>-0.33222491336132975</v>
      </c>
      <c r="OV255" s="859">
        <f t="shared" si="243"/>
        <v>-0.33222491336132975</v>
      </c>
      <c r="OW255" s="859">
        <f t="shared" si="243"/>
        <v>-4.9056264086280166E-2</v>
      </c>
      <c r="OX255" s="859">
        <f t="shared" si="243"/>
        <v>-4.9056264086280166E-2</v>
      </c>
      <c r="OY255" s="859">
        <f t="shared" si="243"/>
        <v>-4.9056264086280166E-2</v>
      </c>
      <c r="OZ255" s="859">
        <f t="shared" si="243"/>
        <v>-4.9056264086280166E-2</v>
      </c>
      <c r="PA255" s="859">
        <f t="shared" si="243"/>
        <v>-4.9056264086280166E-2</v>
      </c>
      <c r="PB255" s="859">
        <f t="shared" si="243"/>
        <v>-0.3963012060751403</v>
      </c>
      <c r="PC255" s="859">
        <f t="shared" si="243"/>
        <v>-0.3963012060751403</v>
      </c>
      <c r="PD255" s="859">
        <f t="shared" si="243"/>
        <v>-0.3963012060751403</v>
      </c>
      <c r="PE255" s="859">
        <f t="shared" si="243"/>
        <v>-0.3963012060751403</v>
      </c>
      <c r="PF255" s="859">
        <f t="shared" si="243"/>
        <v>-0.16233905319940778</v>
      </c>
      <c r="PG255" s="859">
        <f t="shared" si="243"/>
        <v>-0.4928555236128167</v>
      </c>
      <c r="PH255" s="859">
        <f t="shared" si="243"/>
        <v>-0.4928555236128167</v>
      </c>
      <c r="PI255" s="859">
        <f t="shared" si="243"/>
        <v>-0.4928555236128167</v>
      </c>
      <c r="PJ255" s="859">
        <f t="shared" si="243"/>
        <v>-0.4928555236128167</v>
      </c>
      <c r="PK255" s="859">
        <f t="shared" si="243"/>
        <v>-0.4928555236128167</v>
      </c>
      <c r="PL255" s="859">
        <f t="shared" si="243"/>
        <v>-0.4928555236128167</v>
      </c>
      <c r="PM255" s="859">
        <f t="shared" si="243"/>
        <v>-0.4928555236128167</v>
      </c>
      <c r="PN255" s="859">
        <f t="shared" si="243"/>
        <v>-0.26321756976751232</v>
      </c>
      <c r="PO255" s="859">
        <f t="shared" si="243"/>
        <v>-0.26321756976751232</v>
      </c>
      <c r="PP255" s="859">
        <f t="shared" si="243"/>
        <v>-0.26321756976751232</v>
      </c>
      <c r="PQ255" s="859">
        <f t="shared" si="243"/>
        <v>-0.26321756976751232</v>
      </c>
      <c r="PR255" s="859">
        <f t="shared" si="243"/>
        <v>-0.26321756976751232</v>
      </c>
      <c r="PS255" s="859">
        <f t="shared" si="243"/>
        <v>-0.26321756976751232</v>
      </c>
      <c r="PT255" s="859">
        <f t="shared" si="243"/>
        <v>-0.26321756976751232</v>
      </c>
      <c r="PU255" s="859">
        <f t="shared" si="243"/>
        <v>-0.30883076252863884</v>
      </c>
      <c r="PV255" s="859">
        <f t="shared" si="243"/>
        <v>-0.30883076252863884</v>
      </c>
      <c r="PW255" s="859">
        <f t="shared" si="243"/>
        <v>-0.30883076252863884</v>
      </c>
      <c r="PX255" s="859">
        <f t="shared" si="243"/>
        <v>-0.30883076252863884</v>
      </c>
      <c r="PY255" s="859">
        <f t="shared" si="243"/>
        <v>-0.48443626166358822</v>
      </c>
      <c r="PZ255" s="859">
        <f t="shared" si="243"/>
        <v>-0.48443626166358822</v>
      </c>
      <c r="QA255" s="859">
        <f t="shared" si="243"/>
        <v>-2.5209905743553955</v>
      </c>
      <c r="QB255" s="859">
        <f t="shared" si="243"/>
        <v>-2.5209905743553955</v>
      </c>
      <c r="QC255" s="859">
        <f t="shared" si="243"/>
        <v>-2.5209905743553955</v>
      </c>
      <c r="QD255" s="859">
        <f t="shared" si="243"/>
        <v>-4.4709577831245557</v>
      </c>
      <c r="QE255" s="859">
        <f t="shared" si="243"/>
        <v>-4.4709577831245557</v>
      </c>
      <c r="QF255" s="859">
        <f t="shared" si="243"/>
        <v>-4.4709577831245557</v>
      </c>
      <c r="QG255" s="859">
        <f t="shared" si="243"/>
        <v>-4.4709577831245557</v>
      </c>
      <c r="QH255" s="859">
        <f t="shared" si="243"/>
        <v>-1.2455180953627316</v>
      </c>
      <c r="QI255" s="859">
        <f t="shared" si="243"/>
        <v>-1.2124020744773158</v>
      </c>
      <c r="QJ255" s="859">
        <f t="shared" si="243"/>
        <v>-1.2124020744773158</v>
      </c>
      <c r="QK255" s="859">
        <f t="shared" si="243"/>
        <v>-1.2124020744773158</v>
      </c>
      <c r="QL255" s="859">
        <f t="shared" si="243"/>
        <v>-1.2124020744773158</v>
      </c>
      <c r="QM255" s="859">
        <f t="shared" si="243"/>
        <v>-1.2124020744773158</v>
      </c>
      <c r="QN255" s="859">
        <f t="shared" si="243"/>
        <v>-1.2124020744773158</v>
      </c>
      <c r="QO255" s="859">
        <f t="shared" si="243"/>
        <v>-1.2124020744773158</v>
      </c>
      <c r="QP255" s="859">
        <f t="shared" si="243"/>
        <v>-0.33222491336132975</v>
      </c>
      <c r="QQ255" s="859">
        <f t="shared" si="243"/>
        <v>-0.33222491336132975</v>
      </c>
      <c r="QR255" s="859">
        <f t="shared" ref="QR255:SI257" si="244">QR252</f>
        <v>-0.33222491336132975</v>
      </c>
      <c r="QS255" s="859">
        <f t="shared" si="244"/>
        <v>-0.33222491336132975</v>
      </c>
      <c r="QT255" s="859">
        <f t="shared" si="244"/>
        <v>-0.33222491336132975</v>
      </c>
      <c r="QU255" s="859">
        <f t="shared" si="244"/>
        <v>-0.33222491336132975</v>
      </c>
      <c r="QV255" s="859">
        <f t="shared" si="244"/>
        <v>-0.33222491336132975</v>
      </c>
      <c r="QW255" s="859">
        <f t="shared" si="244"/>
        <v>-4.9056264086280166E-2</v>
      </c>
      <c r="QX255" s="859">
        <f t="shared" si="244"/>
        <v>-4.9056264086280166E-2</v>
      </c>
      <c r="QY255" s="859">
        <f t="shared" si="244"/>
        <v>-4.9056264086280166E-2</v>
      </c>
      <c r="QZ255" s="859">
        <f t="shared" si="244"/>
        <v>-4.9056264086280166E-2</v>
      </c>
      <c r="RA255" s="859">
        <f t="shared" si="244"/>
        <v>-4.9056264086280166E-2</v>
      </c>
      <c r="RB255" s="859">
        <f t="shared" si="244"/>
        <v>-0.3963012060751403</v>
      </c>
      <c r="RC255" s="859">
        <f t="shared" si="244"/>
        <v>-0.3963012060751403</v>
      </c>
      <c r="RD255" s="859">
        <f t="shared" si="244"/>
        <v>-0.3963012060751403</v>
      </c>
      <c r="RE255" s="859">
        <f t="shared" si="244"/>
        <v>-0.3963012060751403</v>
      </c>
      <c r="RF255" s="859">
        <f t="shared" si="244"/>
        <v>-0.16233905319940778</v>
      </c>
      <c r="RG255" s="859">
        <f t="shared" si="244"/>
        <v>-0.4928555236128167</v>
      </c>
      <c r="RH255" s="859">
        <f t="shared" si="244"/>
        <v>-0.4928555236128167</v>
      </c>
      <c r="RI255" s="859">
        <f t="shared" si="244"/>
        <v>-0.4928555236128167</v>
      </c>
      <c r="RJ255" s="859">
        <f t="shared" si="244"/>
        <v>-0.4928555236128167</v>
      </c>
      <c r="RK255" s="859">
        <f t="shared" si="244"/>
        <v>-0.4928555236128167</v>
      </c>
      <c r="RL255" s="859">
        <f t="shared" si="244"/>
        <v>-0.4928555236128167</v>
      </c>
      <c r="RM255" s="859">
        <f t="shared" si="244"/>
        <v>-0.4928555236128167</v>
      </c>
      <c r="RN255" s="859">
        <f t="shared" si="244"/>
        <v>-0.26321756976751232</v>
      </c>
      <c r="RO255" s="859">
        <f t="shared" si="244"/>
        <v>-0.26321756976751232</v>
      </c>
      <c r="RP255" s="859">
        <f t="shared" si="244"/>
        <v>-0.26321756976751232</v>
      </c>
      <c r="RQ255" s="859">
        <f t="shared" si="244"/>
        <v>-0.26321756976751232</v>
      </c>
      <c r="RR255" s="859">
        <f t="shared" si="244"/>
        <v>-0.26321756976751232</v>
      </c>
      <c r="RS255" s="859">
        <f t="shared" si="244"/>
        <v>-0.26321756976751232</v>
      </c>
      <c r="RT255" s="859">
        <f t="shared" si="244"/>
        <v>-0.26321756976751232</v>
      </c>
      <c r="RU255" s="859">
        <f t="shared" si="244"/>
        <v>-0.30883076252863884</v>
      </c>
      <c r="RV255" s="859">
        <f t="shared" si="244"/>
        <v>-0.30883076252863884</v>
      </c>
      <c r="RW255" s="859">
        <f t="shared" si="244"/>
        <v>-0.30883076252863884</v>
      </c>
      <c r="RX255" s="859">
        <f t="shared" si="244"/>
        <v>-0.30883076252863884</v>
      </c>
      <c r="RY255" s="859">
        <f t="shared" si="244"/>
        <v>-0.48443626166358822</v>
      </c>
      <c r="RZ255" s="859">
        <f t="shared" si="244"/>
        <v>-0.48443626166358822</v>
      </c>
      <c r="SA255" s="859">
        <f t="shared" si="244"/>
        <v>-2.5209905743553955</v>
      </c>
      <c r="SB255" s="859">
        <f t="shared" si="244"/>
        <v>-2.5209905743553955</v>
      </c>
      <c r="SC255" s="859">
        <f t="shared" si="244"/>
        <v>-2.5209905743553955</v>
      </c>
      <c r="SD255" s="859">
        <f t="shared" si="244"/>
        <v>-4.4709577831245557</v>
      </c>
      <c r="SE255" s="859">
        <f t="shared" si="244"/>
        <v>-4.4709577831245557</v>
      </c>
      <c r="SF255" s="859">
        <f t="shared" si="244"/>
        <v>-4.4709577831245557</v>
      </c>
      <c r="SG255" s="859">
        <f t="shared" si="244"/>
        <v>-4.4709577831245557</v>
      </c>
      <c r="SH255" s="859">
        <f t="shared" si="244"/>
        <v>-1.2455180953627316</v>
      </c>
      <c r="SI255" s="859">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890</v>
      </c>
      <c r="J256" s="558"/>
      <c r="K256" s="859">
        <f t="shared" ref="K256:Z257" si="245">K253</f>
        <v>0</v>
      </c>
      <c r="L256" s="859">
        <f t="shared" si="245"/>
        <v>0</v>
      </c>
      <c r="M256" s="859">
        <f t="shared" si="245"/>
        <v>0</v>
      </c>
      <c r="N256" s="859">
        <f t="shared" si="245"/>
        <v>0</v>
      </c>
      <c r="O256" s="859">
        <f t="shared" si="245"/>
        <v>0</v>
      </c>
      <c r="P256" s="859">
        <f t="shared" si="245"/>
        <v>0</v>
      </c>
      <c r="Q256" s="859">
        <f t="shared" si="245"/>
        <v>0</v>
      </c>
      <c r="R256" s="859">
        <f t="shared" si="245"/>
        <v>0</v>
      </c>
      <c r="S256" s="859">
        <f t="shared" si="245"/>
        <v>0</v>
      </c>
      <c r="T256" s="859">
        <f t="shared" si="245"/>
        <v>0</v>
      </c>
      <c r="U256" s="859">
        <f t="shared" si="245"/>
        <v>0</v>
      </c>
      <c r="V256" s="859">
        <f t="shared" si="245"/>
        <v>0</v>
      </c>
      <c r="W256" s="859">
        <f t="shared" si="245"/>
        <v>0</v>
      </c>
      <c r="X256" s="859">
        <f t="shared" si="245"/>
        <v>0</v>
      </c>
      <c r="Y256" s="859">
        <f t="shared" si="245"/>
        <v>0</v>
      </c>
      <c r="Z256" s="859">
        <f t="shared" si="245"/>
        <v>0</v>
      </c>
      <c r="AA256" s="859">
        <f t="shared" si="237"/>
        <v>0</v>
      </c>
      <c r="AB256" s="859">
        <f t="shared" si="237"/>
        <v>0</v>
      </c>
      <c r="AC256" s="859">
        <f t="shared" si="237"/>
        <v>0</v>
      </c>
      <c r="AD256" s="859">
        <f t="shared" si="237"/>
        <v>0</v>
      </c>
      <c r="AE256" s="859">
        <f t="shared" si="237"/>
        <v>0</v>
      </c>
      <c r="AF256" s="859">
        <f t="shared" si="237"/>
        <v>0</v>
      </c>
      <c r="AG256" s="859">
        <f t="shared" si="237"/>
        <v>0</v>
      </c>
      <c r="AH256" s="859">
        <f t="shared" si="237"/>
        <v>0</v>
      </c>
      <c r="AI256" s="859">
        <f t="shared" si="237"/>
        <v>0</v>
      </c>
      <c r="AJ256" s="859">
        <f t="shared" si="237"/>
        <v>0</v>
      </c>
      <c r="AK256" s="859">
        <f t="shared" si="237"/>
        <v>0</v>
      </c>
      <c r="AL256" s="859">
        <f t="shared" si="237"/>
        <v>0</v>
      </c>
      <c r="AM256" s="859">
        <f t="shared" si="237"/>
        <v>0</v>
      </c>
      <c r="AN256" s="859">
        <f t="shared" si="237"/>
        <v>0</v>
      </c>
      <c r="AO256" s="859">
        <f t="shared" si="237"/>
        <v>0</v>
      </c>
      <c r="AP256" s="859">
        <f t="shared" si="237"/>
        <v>0</v>
      </c>
      <c r="AQ256" s="859">
        <f t="shared" si="237"/>
        <v>0</v>
      </c>
      <c r="AR256" s="859">
        <f t="shared" si="237"/>
        <v>0</v>
      </c>
      <c r="AS256" s="859">
        <f t="shared" si="237"/>
        <v>0</v>
      </c>
      <c r="AT256" s="859">
        <f t="shared" si="237"/>
        <v>0</v>
      </c>
      <c r="AU256" s="859">
        <f t="shared" si="237"/>
        <v>0</v>
      </c>
      <c r="AV256" s="859">
        <f t="shared" si="237"/>
        <v>0</v>
      </c>
      <c r="AW256" s="859">
        <f t="shared" si="237"/>
        <v>0</v>
      </c>
      <c r="AX256" s="859">
        <f t="shared" si="237"/>
        <v>0</v>
      </c>
      <c r="AY256" s="859">
        <f t="shared" si="237"/>
        <v>0</v>
      </c>
      <c r="AZ256" s="859">
        <f t="shared" si="237"/>
        <v>0</v>
      </c>
      <c r="BA256" s="859">
        <f t="shared" si="237"/>
        <v>0</v>
      </c>
      <c r="BB256" s="859">
        <f t="shared" si="237"/>
        <v>0</v>
      </c>
      <c r="BC256" s="859">
        <f t="shared" si="237"/>
        <v>0</v>
      </c>
      <c r="BD256" s="859">
        <f t="shared" si="237"/>
        <v>0</v>
      </c>
      <c r="BE256" s="859">
        <f t="shared" si="237"/>
        <v>0</v>
      </c>
      <c r="BF256" s="859">
        <f t="shared" si="237"/>
        <v>0</v>
      </c>
      <c r="BG256" s="859">
        <f t="shared" si="237"/>
        <v>0</v>
      </c>
      <c r="BH256" s="859">
        <f t="shared" si="237"/>
        <v>0</v>
      </c>
      <c r="BI256" s="859">
        <f t="shared" si="237"/>
        <v>0</v>
      </c>
      <c r="BJ256" s="859">
        <f t="shared" si="237"/>
        <v>0</v>
      </c>
      <c r="BK256" s="859">
        <f t="shared" si="237"/>
        <v>0</v>
      </c>
      <c r="BL256" s="859">
        <f t="shared" si="237"/>
        <v>0</v>
      </c>
      <c r="BM256" s="859">
        <f t="shared" si="237"/>
        <v>0</v>
      </c>
      <c r="BN256" s="859">
        <f t="shared" si="237"/>
        <v>0</v>
      </c>
      <c r="BO256" s="859">
        <f t="shared" si="237"/>
        <v>0</v>
      </c>
      <c r="BP256" s="859">
        <f t="shared" si="237"/>
        <v>0</v>
      </c>
      <c r="BQ256" s="859">
        <f t="shared" si="237"/>
        <v>0</v>
      </c>
      <c r="BR256" s="859">
        <f t="shared" si="237"/>
        <v>0</v>
      </c>
      <c r="BS256" s="859">
        <f t="shared" si="237"/>
        <v>0</v>
      </c>
      <c r="BT256" s="859">
        <f t="shared" si="237"/>
        <v>0</v>
      </c>
      <c r="BU256" s="859">
        <f t="shared" si="237"/>
        <v>0</v>
      </c>
      <c r="BV256" s="859">
        <f t="shared" si="237"/>
        <v>0</v>
      </c>
      <c r="BW256" s="859">
        <f t="shared" si="237"/>
        <v>0</v>
      </c>
      <c r="BX256" s="859">
        <f t="shared" si="238"/>
        <v>0</v>
      </c>
      <c r="BY256" s="859">
        <f t="shared" si="238"/>
        <v>0</v>
      </c>
      <c r="BZ256" s="859">
        <f t="shared" si="238"/>
        <v>0</v>
      </c>
      <c r="CA256" s="859">
        <f t="shared" si="238"/>
        <v>0</v>
      </c>
      <c r="CB256" s="859">
        <f t="shared" si="238"/>
        <v>0</v>
      </c>
      <c r="CC256" s="859">
        <f t="shared" si="238"/>
        <v>0</v>
      </c>
      <c r="CD256" s="859">
        <f t="shared" si="238"/>
        <v>0</v>
      </c>
      <c r="CE256" s="859">
        <f t="shared" si="238"/>
        <v>0</v>
      </c>
      <c r="CF256" s="859">
        <f t="shared" si="238"/>
        <v>0</v>
      </c>
      <c r="CG256" s="859">
        <f t="shared" si="238"/>
        <v>0</v>
      </c>
      <c r="CH256" s="859">
        <f t="shared" si="238"/>
        <v>0</v>
      </c>
      <c r="CI256" s="859">
        <f t="shared" si="238"/>
        <v>0</v>
      </c>
      <c r="CJ256" s="859">
        <f t="shared" si="238"/>
        <v>0</v>
      </c>
      <c r="CK256" s="859">
        <f t="shared" si="238"/>
        <v>0</v>
      </c>
      <c r="CL256" s="859">
        <f t="shared" si="238"/>
        <v>0</v>
      </c>
      <c r="CM256" s="859">
        <f t="shared" si="238"/>
        <v>0</v>
      </c>
      <c r="CN256" s="859">
        <f t="shared" si="238"/>
        <v>0</v>
      </c>
      <c r="CO256" s="859">
        <f t="shared" si="238"/>
        <v>0</v>
      </c>
      <c r="CP256" s="859">
        <f t="shared" si="238"/>
        <v>0</v>
      </c>
      <c r="CQ256" s="859">
        <f t="shared" si="238"/>
        <v>0</v>
      </c>
      <c r="CR256" s="859">
        <f t="shared" si="238"/>
        <v>0</v>
      </c>
      <c r="CS256" s="859">
        <f t="shared" si="238"/>
        <v>0</v>
      </c>
      <c r="CT256" s="859">
        <f t="shared" si="238"/>
        <v>0</v>
      </c>
      <c r="CU256" s="859">
        <f t="shared" si="238"/>
        <v>0</v>
      </c>
      <c r="CV256" s="859">
        <f t="shared" si="238"/>
        <v>0</v>
      </c>
      <c r="CW256" s="859">
        <f t="shared" si="238"/>
        <v>0</v>
      </c>
      <c r="CX256" s="859">
        <f t="shared" si="238"/>
        <v>0</v>
      </c>
      <c r="CY256" s="859">
        <f t="shared" si="238"/>
        <v>0</v>
      </c>
      <c r="CZ256" s="859">
        <f t="shared" si="238"/>
        <v>0</v>
      </c>
      <c r="DA256" s="859">
        <f t="shared" si="238"/>
        <v>0</v>
      </c>
      <c r="DB256" s="859">
        <f t="shared" si="238"/>
        <v>0</v>
      </c>
      <c r="DC256" s="859">
        <f t="shared" si="238"/>
        <v>0</v>
      </c>
      <c r="DD256" s="859">
        <f t="shared" si="238"/>
        <v>0</v>
      </c>
      <c r="DE256" s="859">
        <f t="shared" si="238"/>
        <v>0</v>
      </c>
      <c r="DF256" s="859">
        <f t="shared" si="238"/>
        <v>0</v>
      </c>
      <c r="DG256" s="859">
        <f t="shared" si="238"/>
        <v>0.28202980703834779</v>
      </c>
      <c r="DH256" s="859">
        <f t="shared" si="238"/>
        <v>0.28202980703834779</v>
      </c>
      <c r="DI256" s="859">
        <f t="shared" si="238"/>
        <v>0.28202980703834779</v>
      </c>
      <c r="DJ256" s="859">
        <f t="shared" si="238"/>
        <v>0.28202980703834779</v>
      </c>
      <c r="DK256" s="859">
        <f t="shared" si="238"/>
        <v>0.28202980703834779</v>
      </c>
      <c r="DL256" s="859">
        <f t="shared" si="238"/>
        <v>0.28202980703834779</v>
      </c>
      <c r="DM256" s="859">
        <f t="shared" si="238"/>
        <v>0.28202980703834779</v>
      </c>
      <c r="DN256" s="859">
        <f t="shared" si="238"/>
        <v>0.33963557389356414</v>
      </c>
      <c r="DO256" s="859">
        <f t="shared" si="238"/>
        <v>0.33963557389356414</v>
      </c>
      <c r="DP256" s="859">
        <f t="shared" si="238"/>
        <v>0.33963557389356414</v>
      </c>
      <c r="DQ256" s="859">
        <f t="shared" si="238"/>
        <v>0.33963557389356414</v>
      </c>
      <c r="DR256" s="859">
        <f t="shared" si="238"/>
        <v>0.33963557389356414</v>
      </c>
      <c r="DS256" s="859">
        <f t="shared" si="238"/>
        <v>0.33963557389356414</v>
      </c>
      <c r="DT256" s="859">
        <f t="shared" si="238"/>
        <v>0.33963557389356414</v>
      </c>
      <c r="DU256" s="859">
        <f t="shared" si="238"/>
        <v>0.33871761051527915</v>
      </c>
      <c r="DV256" s="859">
        <f t="shared" si="238"/>
        <v>0.33871761051527915</v>
      </c>
      <c r="DW256" s="859">
        <f t="shared" si="238"/>
        <v>0.33871761051527915</v>
      </c>
      <c r="DX256" s="859">
        <f t="shared" si="238"/>
        <v>0.33871761051527915</v>
      </c>
      <c r="DY256" s="859">
        <f t="shared" si="238"/>
        <v>0.12687616376903765</v>
      </c>
      <c r="DZ256" s="859">
        <f t="shared" si="238"/>
        <v>0.12687616376903765</v>
      </c>
      <c r="EA256" s="859">
        <f t="shared" si="238"/>
        <v>-0.67948574074422563</v>
      </c>
      <c r="EB256" s="859">
        <f t="shared" si="238"/>
        <v>-0.67948574074422563</v>
      </c>
      <c r="EC256" s="859">
        <f t="shared" si="238"/>
        <v>-0.67948574074422563</v>
      </c>
      <c r="ED256" s="859">
        <f t="shared" si="238"/>
        <v>-1.0830196562288563</v>
      </c>
      <c r="EE256" s="859">
        <f t="shared" si="238"/>
        <v>-1.0830196562288563</v>
      </c>
      <c r="EF256" s="859">
        <f t="shared" si="238"/>
        <v>-1.0830196562288563</v>
      </c>
      <c r="EG256" s="859">
        <f t="shared" si="238"/>
        <v>-1.0830196562288563</v>
      </c>
      <c r="EH256" s="859">
        <f t="shared" si="238"/>
        <v>-0.36950034262097908</v>
      </c>
      <c r="EI256" s="859">
        <f t="shared" si="238"/>
        <v>-0.36580533919476999</v>
      </c>
      <c r="EJ256" s="859">
        <f t="shared" si="239"/>
        <v>-0.36580533919476999</v>
      </c>
      <c r="EK256" s="859">
        <f t="shared" si="239"/>
        <v>-0.36580533919476999</v>
      </c>
      <c r="EL256" s="859">
        <f t="shared" si="239"/>
        <v>-0.36580533919476999</v>
      </c>
      <c r="EM256" s="859">
        <f t="shared" si="239"/>
        <v>-0.36580533919476999</v>
      </c>
      <c r="EN256" s="859">
        <f t="shared" si="239"/>
        <v>-0.36580533919476999</v>
      </c>
      <c r="EO256" s="859">
        <f t="shared" si="239"/>
        <v>-0.36580533919476999</v>
      </c>
      <c r="EP256" s="859">
        <f t="shared" si="239"/>
        <v>2.2013410420719026E-2</v>
      </c>
      <c r="EQ256" s="859">
        <f t="shared" si="239"/>
        <v>2.2013410420719026E-2</v>
      </c>
      <c r="ER256" s="859">
        <f t="shared" si="239"/>
        <v>2.2013410420719026E-2</v>
      </c>
      <c r="ES256" s="859">
        <f t="shared" si="239"/>
        <v>2.2013410420719026E-2</v>
      </c>
      <c r="ET256" s="859">
        <f t="shared" si="239"/>
        <v>2.2013410420719026E-2</v>
      </c>
      <c r="EU256" s="859">
        <f t="shared" si="239"/>
        <v>2.2013410420719026E-2</v>
      </c>
      <c r="EV256" s="859">
        <f t="shared" si="239"/>
        <v>2.2013410420719026E-2</v>
      </c>
      <c r="EW256" s="859">
        <f t="shared" si="239"/>
        <v>0.16670190446019006</v>
      </c>
      <c r="EX256" s="859">
        <f t="shared" si="239"/>
        <v>0.16670190446019006</v>
      </c>
      <c r="EY256" s="859">
        <f t="shared" si="239"/>
        <v>0.16670190446019006</v>
      </c>
      <c r="EZ256" s="859">
        <f t="shared" si="239"/>
        <v>0.16670190446019006</v>
      </c>
      <c r="FA256" s="859">
        <f t="shared" si="239"/>
        <v>0.16670190446019006</v>
      </c>
      <c r="FB256" s="859">
        <f t="shared" si="239"/>
        <v>0.33571855205063272</v>
      </c>
      <c r="FC256" s="859">
        <f t="shared" si="239"/>
        <v>0.33571855205063272</v>
      </c>
      <c r="FD256" s="859">
        <f t="shared" si="239"/>
        <v>0.33571855205063272</v>
      </c>
      <c r="FE256" s="859">
        <f t="shared" si="239"/>
        <v>0.33571855205063272</v>
      </c>
      <c r="FF256" s="859">
        <f t="shared" si="239"/>
        <v>0.30374971616146595</v>
      </c>
      <c r="FG256" s="859">
        <f t="shared" si="239"/>
        <v>0.23683283053160498</v>
      </c>
      <c r="FH256" s="859">
        <f t="shared" si="239"/>
        <v>0.23683283053160498</v>
      </c>
      <c r="FI256" s="859">
        <f t="shared" si="239"/>
        <v>0.23683283053160498</v>
      </c>
      <c r="FJ256" s="859">
        <f t="shared" si="239"/>
        <v>0.23683283053160498</v>
      </c>
      <c r="FK256" s="859">
        <f t="shared" si="239"/>
        <v>0.23683283053160498</v>
      </c>
      <c r="FL256" s="859">
        <f t="shared" si="239"/>
        <v>0.23683283053160498</v>
      </c>
      <c r="FM256" s="859">
        <f t="shared" si="239"/>
        <v>0.23683283053160498</v>
      </c>
      <c r="FN256" s="859">
        <f t="shared" si="239"/>
        <v>-0.27170845911485042</v>
      </c>
      <c r="FO256" s="859">
        <f t="shared" si="239"/>
        <v>-0.27170845911485042</v>
      </c>
      <c r="FP256" s="859">
        <f t="shared" si="239"/>
        <v>-0.27170845911485042</v>
      </c>
      <c r="FQ256" s="859">
        <f t="shared" si="239"/>
        <v>-0.27170845911485042</v>
      </c>
      <c r="FR256" s="859">
        <f t="shared" si="239"/>
        <v>-0.27170845911485042</v>
      </c>
      <c r="FS256" s="859">
        <f t="shared" si="239"/>
        <v>-0.27170845911485042</v>
      </c>
      <c r="FT256" s="859">
        <f t="shared" si="239"/>
        <v>-0.27170845911485042</v>
      </c>
      <c r="FU256" s="859">
        <f t="shared" si="239"/>
        <v>-0.22913250123092066</v>
      </c>
      <c r="FV256" s="859">
        <f t="shared" si="239"/>
        <v>-0.22913250123092066</v>
      </c>
      <c r="FW256" s="859">
        <f t="shared" si="239"/>
        <v>-0.22913250123092066</v>
      </c>
      <c r="FX256" s="859">
        <f t="shared" si="239"/>
        <v>-0.22913250123092066</v>
      </c>
      <c r="FY256" s="859">
        <f t="shared" si="239"/>
        <v>-0.2768207209506226</v>
      </c>
      <c r="FZ256" s="859">
        <f t="shared" si="239"/>
        <v>-0.2768207209506226</v>
      </c>
      <c r="GA256" s="859">
        <f t="shared" si="239"/>
        <v>-0.73857145733067853</v>
      </c>
      <c r="GB256" s="859">
        <f t="shared" si="239"/>
        <v>-0.73857145733067853</v>
      </c>
      <c r="GC256" s="859">
        <f t="shared" si="239"/>
        <v>-0.73857145733067853</v>
      </c>
      <c r="GD256" s="859">
        <f t="shared" si="239"/>
        <v>-1.0720693560260202</v>
      </c>
      <c r="GE256" s="859">
        <f t="shared" si="239"/>
        <v>-1.0720693560260202</v>
      </c>
      <c r="GF256" s="859">
        <f t="shared" si="239"/>
        <v>-1.0720693560260202</v>
      </c>
      <c r="GG256" s="859">
        <f t="shared" si="239"/>
        <v>-1.0720693560260202</v>
      </c>
      <c r="GH256" s="859">
        <f t="shared" si="239"/>
        <v>-0.36211033576856266</v>
      </c>
      <c r="GI256" s="859">
        <f t="shared" si="239"/>
        <v>-0.32885530493267723</v>
      </c>
      <c r="GJ256" s="859">
        <f t="shared" si="239"/>
        <v>-0.32885530493267723</v>
      </c>
      <c r="GK256" s="859">
        <f t="shared" si="239"/>
        <v>-0.32885530493267723</v>
      </c>
      <c r="GL256" s="859">
        <f t="shared" si="239"/>
        <v>-0.32885530493267723</v>
      </c>
      <c r="GM256" s="859">
        <f t="shared" si="239"/>
        <v>-0.32885530493267723</v>
      </c>
      <c r="GN256" s="859">
        <f t="shared" si="239"/>
        <v>-0.32885530493267723</v>
      </c>
      <c r="GO256" s="859">
        <f t="shared" si="239"/>
        <v>-0.32885530493267723</v>
      </c>
      <c r="GP256" s="859">
        <f t="shared" si="239"/>
        <v>1.956747592952901E-2</v>
      </c>
      <c r="GQ256" s="859">
        <f t="shared" si="239"/>
        <v>1.956747592952901E-2</v>
      </c>
      <c r="GR256" s="859">
        <f t="shared" si="239"/>
        <v>1.956747592952901E-2</v>
      </c>
      <c r="GS256" s="859">
        <f t="shared" si="239"/>
        <v>1.956747592952901E-2</v>
      </c>
      <c r="GT256" s="859">
        <f t="shared" si="239"/>
        <v>1.956747592952901E-2</v>
      </c>
      <c r="GU256" s="859">
        <f t="shared" si="239"/>
        <v>1.956747592952901E-2</v>
      </c>
      <c r="GV256" s="859">
        <f t="shared" si="240"/>
        <v>1.956747592952901E-2</v>
      </c>
      <c r="GW256" s="859">
        <f t="shared" si="240"/>
        <v>0.51318262865956044</v>
      </c>
      <c r="GX256" s="859">
        <f t="shared" si="240"/>
        <v>0.51318262865956044</v>
      </c>
      <c r="GY256" s="859">
        <f t="shared" si="240"/>
        <v>0.51318262865956044</v>
      </c>
      <c r="GZ256" s="859">
        <f t="shared" si="240"/>
        <v>0.51318262865956044</v>
      </c>
      <c r="HA256" s="859">
        <f t="shared" si="240"/>
        <v>0.51318262865956044</v>
      </c>
      <c r="HB256" s="859">
        <f t="shared" si="240"/>
        <v>4.7109074826957809E-2</v>
      </c>
      <c r="HC256" s="859">
        <f t="shared" si="240"/>
        <v>4.7109074826957809E-2</v>
      </c>
      <c r="HD256" s="859">
        <f t="shared" si="240"/>
        <v>4.7109074826957809E-2</v>
      </c>
      <c r="HE256" s="859">
        <f t="shared" si="240"/>
        <v>4.7109074826957809E-2</v>
      </c>
      <c r="HF256" s="859">
        <f t="shared" si="240"/>
        <v>9.4261648907538742E-3</v>
      </c>
      <c r="HG256" s="859">
        <f t="shared" si="240"/>
        <v>-0.2274066656408511</v>
      </c>
      <c r="HH256" s="859">
        <f t="shared" si="240"/>
        <v>-0.2274066656408511</v>
      </c>
      <c r="HI256" s="859">
        <f t="shared" si="240"/>
        <v>-0.2274066656408511</v>
      </c>
      <c r="HJ256" s="859">
        <f t="shared" si="240"/>
        <v>-0.2274066656408511</v>
      </c>
      <c r="HK256" s="859">
        <f t="shared" si="240"/>
        <v>-0.2274066656408511</v>
      </c>
      <c r="HL256" s="859">
        <f t="shared" si="240"/>
        <v>-0.2274066656408511</v>
      </c>
      <c r="HM256" s="859">
        <f t="shared" si="240"/>
        <v>-0.2274066656408511</v>
      </c>
      <c r="HN256" s="859">
        <f t="shared" si="240"/>
        <v>-0.28019934846218941</v>
      </c>
      <c r="HO256" s="859">
        <f t="shared" si="240"/>
        <v>-0.28019934846218941</v>
      </c>
      <c r="HP256" s="859">
        <f t="shared" si="240"/>
        <v>-0.28019934846218941</v>
      </c>
      <c r="HQ256" s="859">
        <f t="shared" si="240"/>
        <v>-0.28019934846218941</v>
      </c>
      <c r="HR256" s="859">
        <f t="shared" si="240"/>
        <v>-0.28019934846218941</v>
      </c>
      <c r="HS256" s="859">
        <f t="shared" si="240"/>
        <v>-0.28019934846218941</v>
      </c>
      <c r="HT256" s="859">
        <f t="shared" si="240"/>
        <v>-0.28019934846218941</v>
      </c>
      <c r="HU256" s="859">
        <f t="shared" si="240"/>
        <v>-0.2689816318797833</v>
      </c>
      <c r="HV256" s="859">
        <f t="shared" si="240"/>
        <v>-0.2689816318797833</v>
      </c>
      <c r="HW256" s="859">
        <f t="shared" si="240"/>
        <v>-0.2689816318797833</v>
      </c>
      <c r="HX256" s="859">
        <f t="shared" si="240"/>
        <v>-0.2689816318797833</v>
      </c>
      <c r="HY256" s="859">
        <f t="shared" si="240"/>
        <v>-0.31142331106945331</v>
      </c>
      <c r="HZ256" s="859">
        <f t="shared" si="240"/>
        <v>-0.31142331106945331</v>
      </c>
      <c r="IA256" s="859">
        <f t="shared" si="240"/>
        <v>-0.5810095464334708</v>
      </c>
      <c r="IB256" s="859">
        <f t="shared" si="240"/>
        <v>-0.5810095464334708</v>
      </c>
      <c r="IC256" s="859">
        <f t="shared" si="240"/>
        <v>-0.5810095464334708</v>
      </c>
      <c r="ID256" s="859">
        <f t="shared" si="240"/>
        <v>-0.89419237767192605</v>
      </c>
      <c r="IE256" s="859">
        <f t="shared" si="240"/>
        <v>-0.89419237767192605</v>
      </c>
      <c r="IF256" s="859">
        <f t="shared" si="240"/>
        <v>-0.89419237767192605</v>
      </c>
      <c r="IG256" s="859">
        <f t="shared" si="240"/>
        <v>-0.89419237767192605</v>
      </c>
      <c r="IH256" s="859">
        <f t="shared" si="240"/>
        <v>-0.26973525011331212</v>
      </c>
      <c r="II256" s="859">
        <f t="shared" si="240"/>
        <v>-0.23648021927742313</v>
      </c>
      <c r="IJ256" s="859">
        <f t="shared" si="240"/>
        <v>-0.23648021927742313</v>
      </c>
      <c r="IK256" s="859">
        <f t="shared" si="240"/>
        <v>-0.23648021927742313</v>
      </c>
      <c r="IL256" s="859">
        <f t="shared" si="240"/>
        <v>-0.23648021927742313</v>
      </c>
      <c r="IM256" s="859">
        <f t="shared" si="240"/>
        <v>-0.23648021927742313</v>
      </c>
      <c r="IN256" s="859">
        <f t="shared" si="240"/>
        <v>-0.23648021927742313</v>
      </c>
      <c r="IO256" s="859">
        <f t="shared" si="240"/>
        <v>-0.23648021927742313</v>
      </c>
      <c r="IP256" s="859">
        <f t="shared" si="240"/>
        <v>-0.15417895266357107</v>
      </c>
      <c r="IQ256" s="859">
        <f t="shared" si="240"/>
        <v>-0.15417895266357107</v>
      </c>
      <c r="IR256" s="859">
        <f t="shared" si="240"/>
        <v>-0.15417895266357107</v>
      </c>
      <c r="IS256" s="859">
        <f t="shared" si="240"/>
        <v>-0.15417895266357107</v>
      </c>
      <c r="IT256" s="859">
        <f t="shared" si="240"/>
        <v>-0.15417895266357107</v>
      </c>
      <c r="IU256" s="859">
        <f t="shared" si="240"/>
        <v>-0.15417895266357107</v>
      </c>
      <c r="IV256" s="859">
        <f t="shared" si="240"/>
        <v>-0.15417895266357107</v>
      </c>
      <c r="IW256" s="859">
        <f t="shared" si="240"/>
        <v>0.44569455438960048</v>
      </c>
      <c r="IX256" s="859">
        <f t="shared" si="240"/>
        <v>0.44569455438960048</v>
      </c>
      <c r="IY256" s="859">
        <f t="shared" si="240"/>
        <v>0.44569455438960048</v>
      </c>
      <c r="IZ256" s="859">
        <f t="shared" si="240"/>
        <v>0.44569455438960048</v>
      </c>
      <c r="JA256" s="859">
        <f t="shared" si="240"/>
        <v>0.44569455438960048</v>
      </c>
      <c r="JB256" s="859">
        <f t="shared" si="240"/>
        <v>0.1747632666758907</v>
      </c>
      <c r="JC256" s="859">
        <f t="shared" si="240"/>
        <v>0.1747632666758907</v>
      </c>
      <c r="JD256" s="859">
        <f t="shared" si="240"/>
        <v>0.1747632666758907</v>
      </c>
      <c r="JE256" s="859">
        <f t="shared" si="240"/>
        <v>0.1747632666758907</v>
      </c>
      <c r="JF256" s="859">
        <f t="shared" si="240"/>
        <v>8.9615682145913311E-2</v>
      </c>
      <c r="JG256" s="859">
        <f t="shared" si="240"/>
        <v>-0.24090078826749561</v>
      </c>
      <c r="JH256" s="859">
        <f t="shared" si="241"/>
        <v>-0.24090078826749561</v>
      </c>
      <c r="JI256" s="859">
        <f t="shared" si="241"/>
        <v>-0.24090078826749561</v>
      </c>
      <c r="JJ256" s="859">
        <f t="shared" si="241"/>
        <v>-0.24090078826749561</v>
      </c>
      <c r="JK256" s="859">
        <f t="shared" si="241"/>
        <v>-0.24090078826749561</v>
      </c>
      <c r="JL256" s="859">
        <f t="shared" si="241"/>
        <v>-0.24090078826749561</v>
      </c>
      <c r="JM256" s="859">
        <f t="shared" si="241"/>
        <v>-0.24090078826749561</v>
      </c>
      <c r="JN256" s="859">
        <f t="shared" si="241"/>
        <v>-0.26321756976751232</v>
      </c>
      <c r="JO256" s="859">
        <f t="shared" si="241"/>
        <v>-0.26321756976751232</v>
      </c>
      <c r="JP256" s="859">
        <f t="shared" si="241"/>
        <v>-0.26321756976751232</v>
      </c>
      <c r="JQ256" s="859">
        <f t="shared" si="241"/>
        <v>-0.26321756976751232</v>
      </c>
      <c r="JR256" s="859">
        <f t="shared" si="241"/>
        <v>-0.26321756976751232</v>
      </c>
      <c r="JS256" s="859">
        <f t="shared" si="241"/>
        <v>-0.26321756976751232</v>
      </c>
      <c r="JT256" s="859">
        <f t="shared" si="241"/>
        <v>-0.26321756976751232</v>
      </c>
      <c r="JU256" s="859">
        <f t="shared" si="241"/>
        <v>-0.30883076252863884</v>
      </c>
      <c r="JV256" s="859">
        <f t="shared" si="241"/>
        <v>-0.30883076252863884</v>
      </c>
      <c r="JW256" s="859">
        <f t="shared" si="241"/>
        <v>-0.30883076252863884</v>
      </c>
      <c r="JX256" s="859">
        <f t="shared" si="241"/>
        <v>-0.30883076252863884</v>
      </c>
      <c r="JY256" s="859">
        <f t="shared" si="241"/>
        <v>-0.34602590118827603</v>
      </c>
      <c r="JZ256" s="859">
        <f t="shared" si="241"/>
        <v>-0.34602590118827603</v>
      </c>
      <c r="KA256" s="859">
        <f t="shared" si="241"/>
        <v>-2.048304841663759</v>
      </c>
      <c r="KB256" s="859">
        <f t="shared" si="241"/>
        <v>-2.048304841663759</v>
      </c>
      <c r="KC256" s="859">
        <f t="shared" si="241"/>
        <v>-2.048304841663759</v>
      </c>
      <c r="KD256" s="859">
        <f t="shared" si="241"/>
        <v>-3.0519008429995464</v>
      </c>
      <c r="KE256" s="859">
        <f t="shared" si="241"/>
        <v>-3.0519008429995464</v>
      </c>
      <c r="KF256" s="859">
        <f t="shared" si="241"/>
        <v>-3.0519008429995464</v>
      </c>
      <c r="KG256" s="859">
        <f t="shared" si="241"/>
        <v>-3.0519008429995464</v>
      </c>
      <c r="KH256" s="859">
        <f t="shared" si="241"/>
        <v>-0.38257860982902692</v>
      </c>
      <c r="KI256" s="859">
        <f t="shared" si="241"/>
        <v>-0.38123365344469562</v>
      </c>
      <c r="KJ256" s="859">
        <f t="shared" si="241"/>
        <v>-0.38123365344469562</v>
      </c>
      <c r="KK256" s="859">
        <f t="shared" si="241"/>
        <v>-0.38123365344469562</v>
      </c>
      <c r="KL256" s="859">
        <f t="shared" si="241"/>
        <v>-0.38123365344469562</v>
      </c>
      <c r="KM256" s="859">
        <f t="shared" si="241"/>
        <v>-0.38123365344469562</v>
      </c>
      <c r="KN256" s="859">
        <f t="shared" si="241"/>
        <v>-0.38123365344469562</v>
      </c>
      <c r="KO256" s="859">
        <f t="shared" si="241"/>
        <v>-0.38123365344469562</v>
      </c>
      <c r="KP256" s="859">
        <f t="shared" si="241"/>
        <v>2.4459344911909042E-2</v>
      </c>
      <c r="KQ256" s="859">
        <f t="shared" si="241"/>
        <v>2.4459344911909042E-2</v>
      </c>
      <c r="KR256" s="859">
        <f t="shared" si="241"/>
        <v>2.4459344911909042E-2</v>
      </c>
      <c r="KS256" s="859">
        <f t="shared" si="241"/>
        <v>2.4459344911909042E-2</v>
      </c>
      <c r="KT256" s="859">
        <f t="shared" si="241"/>
        <v>2.4459344911909042E-2</v>
      </c>
      <c r="KU256" s="859">
        <f t="shared" si="241"/>
        <v>2.4459344911909042E-2</v>
      </c>
      <c r="KV256" s="859">
        <f t="shared" si="241"/>
        <v>2.4459344911909042E-2</v>
      </c>
      <c r="KW256" s="859">
        <f t="shared" si="241"/>
        <v>0.37525613020494042</v>
      </c>
      <c r="KX256" s="859">
        <f t="shared" si="241"/>
        <v>0.37525613020494042</v>
      </c>
      <c r="KY256" s="859">
        <f t="shared" si="241"/>
        <v>0.37525613020494042</v>
      </c>
      <c r="KZ256" s="859">
        <f t="shared" si="241"/>
        <v>0.37525613020494042</v>
      </c>
      <c r="LA256" s="859">
        <f t="shared" si="241"/>
        <v>0.37525613020494042</v>
      </c>
      <c r="LB256" s="859">
        <f t="shared" si="241"/>
        <v>6.3759621589863258E-2</v>
      </c>
      <c r="LC256" s="859">
        <f t="shared" si="241"/>
        <v>6.3759621589863258E-2</v>
      </c>
      <c r="LD256" s="859">
        <f t="shared" si="241"/>
        <v>6.3759621589863258E-2</v>
      </c>
      <c r="LE256" s="859">
        <f t="shared" si="241"/>
        <v>6.3759621589863258E-2</v>
      </c>
      <c r="LF256" s="859">
        <f t="shared" si="241"/>
        <v>0.19668269915368963</v>
      </c>
      <c r="LG256" s="859">
        <f t="shared" si="241"/>
        <v>-0.16060052551166315</v>
      </c>
      <c r="LH256" s="859">
        <f t="shared" si="241"/>
        <v>-0.16060052551166315</v>
      </c>
      <c r="LI256" s="859">
        <f t="shared" si="241"/>
        <v>-0.16060052551166315</v>
      </c>
      <c r="LJ256" s="859">
        <f t="shared" si="241"/>
        <v>-0.16060052551166315</v>
      </c>
      <c r="LK256" s="859">
        <f t="shared" si="241"/>
        <v>-0.16060052551166315</v>
      </c>
      <c r="LL256" s="859">
        <f t="shared" si="241"/>
        <v>-0.16060052551166315</v>
      </c>
      <c r="LM256" s="859">
        <f t="shared" si="241"/>
        <v>-0.16060052551166315</v>
      </c>
      <c r="LN256" s="859">
        <f t="shared" si="241"/>
        <v>-0.25472668042017421</v>
      </c>
      <c r="LO256" s="859">
        <f t="shared" si="241"/>
        <v>-0.25472668042017421</v>
      </c>
      <c r="LP256" s="859">
        <f t="shared" si="241"/>
        <v>-0.25472668042017421</v>
      </c>
      <c r="LQ256" s="859">
        <f t="shared" si="241"/>
        <v>-0.25472668042017421</v>
      </c>
      <c r="LR256" s="859">
        <f t="shared" si="241"/>
        <v>-0.25472668042017421</v>
      </c>
      <c r="LS256" s="859">
        <f t="shared" si="241"/>
        <v>-0.25472668042017421</v>
      </c>
      <c r="LT256" s="859">
        <f t="shared" si="242"/>
        <v>-0.25472668042017421</v>
      </c>
      <c r="LU256" s="859">
        <f t="shared" si="242"/>
        <v>-0.30883076252863884</v>
      </c>
      <c r="LV256" s="859">
        <f t="shared" si="242"/>
        <v>-0.30883076252863884</v>
      </c>
      <c r="LW256" s="859">
        <f t="shared" si="242"/>
        <v>-0.30883076252863884</v>
      </c>
      <c r="LX256" s="859">
        <f t="shared" si="242"/>
        <v>-0.30883076252863884</v>
      </c>
      <c r="LY256" s="859">
        <f t="shared" si="242"/>
        <v>-0.34602590118827603</v>
      </c>
      <c r="LZ256" s="859">
        <f t="shared" si="242"/>
        <v>-0.34602590118827603</v>
      </c>
      <c r="MA256" s="859">
        <f t="shared" si="242"/>
        <v>-2.0384572222326796</v>
      </c>
      <c r="MB256" s="859">
        <f t="shared" si="242"/>
        <v>-2.0384572222326796</v>
      </c>
      <c r="MC256" s="859">
        <f t="shared" si="242"/>
        <v>-2.0384572222326796</v>
      </c>
      <c r="MD256" s="859">
        <f t="shared" si="242"/>
        <v>-3.0519008429995464</v>
      </c>
      <c r="ME256" s="859">
        <f t="shared" si="242"/>
        <v>-3.0519008429995464</v>
      </c>
      <c r="MF256" s="859">
        <f t="shared" si="242"/>
        <v>-3.0519008429995464</v>
      </c>
      <c r="MG256" s="859">
        <f t="shared" si="242"/>
        <v>-3.0519008429995464</v>
      </c>
      <c r="MH256" s="859">
        <f t="shared" si="242"/>
        <v>-0.33255030835887744</v>
      </c>
      <c r="MI256" s="859">
        <f t="shared" si="242"/>
        <v>-0.32516030150646102</v>
      </c>
      <c r="MJ256" s="859">
        <f t="shared" si="242"/>
        <v>-0.32516030150646102</v>
      </c>
      <c r="MK256" s="859">
        <f t="shared" si="242"/>
        <v>-0.32516030150646102</v>
      </c>
      <c r="ML256" s="859">
        <f t="shared" si="242"/>
        <v>-0.32516030150646102</v>
      </c>
      <c r="MM256" s="859">
        <f t="shared" si="242"/>
        <v>-0.32516030150646102</v>
      </c>
      <c r="MN256" s="859">
        <f t="shared" si="242"/>
        <v>-0.32516030150646102</v>
      </c>
      <c r="MO256" s="859">
        <f t="shared" si="242"/>
        <v>-0.32516030150646102</v>
      </c>
      <c r="MP256" s="859">
        <f t="shared" si="242"/>
        <v>2.2013410420719026E-2</v>
      </c>
      <c r="MQ256" s="859">
        <f t="shared" si="242"/>
        <v>2.2013410420719026E-2</v>
      </c>
      <c r="MR256" s="859">
        <f t="shared" si="242"/>
        <v>2.2013410420719026E-2</v>
      </c>
      <c r="MS256" s="859">
        <f t="shared" si="242"/>
        <v>2.2013410420719026E-2</v>
      </c>
      <c r="MT256" s="859">
        <f t="shared" si="242"/>
        <v>2.2013410420719026E-2</v>
      </c>
      <c r="MU256" s="859">
        <f t="shared" si="242"/>
        <v>2.2013410420719026E-2</v>
      </c>
      <c r="MV256" s="859">
        <f t="shared" si="242"/>
        <v>2.2013410420719026E-2</v>
      </c>
      <c r="MW256" s="859">
        <f t="shared" si="242"/>
        <v>0.37817965843754919</v>
      </c>
      <c r="MX256" s="859">
        <f t="shared" si="242"/>
        <v>0.37817965843754919</v>
      </c>
      <c r="MY256" s="859">
        <f t="shared" si="242"/>
        <v>0.37817965843754919</v>
      </c>
      <c r="MZ256" s="859">
        <f t="shared" si="242"/>
        <v>0.37817965843754919</v>
      </c>
      <c r="NA256" s="859">
        <f t="shared" si="242"/>
        <v>0.37817965843754919</v>
      </c>
      <c r="NB256" s="859">
        <f t="shared" si="242"/>
        <v>6.930980384416241E-2</v>
      </c>
      <c r="NC256" s="859">
        <f t="shared" si="242"/>
        <v>6.930980384416241E-2</v>
      </c>
      <c r="ND256" s="859">
        <f t="shared" si="242"/>
        <v>6.930980384416241E-2</v>
      </c>
      <c r="NE256" s="859">
        <f t="shared" si="242"/>
        <v>6.930980384416241E-2</v>
      </c>
      <c r="NF256" s="859">
        <f t="shared" si="242"/>
        <v>0.19668269915368963</v>
      </c>
      <c r="NG256" s="859">
        <f t="shared" si="242"/>
        <v>-0.13383377125971929</v>
      </c>
      <c r="NH256" s="859">
        <f t="shared" si="242"/>
        <v>-0.13383377125971929</v>
      </c>
      <c r="NI256" s="859">
        <f t="shared" si="242"/>
        <v>-0.13383377125971929</v>
      </c>
      <c r="NJ256" s="859">
        <f t="shared" si="242"/>
        <v>-0.13383377125971929</v>
      </c>
      <c r="NK256" s="859">
        <f t="shared" si="242"/>
        <v>-0.13383377125971929</v>
      </c>
      <c r="NL256" s="859">
        <f t="shared" si="242"/>
        <v>-0.13383377125971929</v>
      </c>
      <c r="NM256" s="859">
        <f t="shared" si="242"/>
        <v>-0.13383377125971929</v>
      </c>
      <c r="NN256" s="859">
        <f t="shared" si="242"/>
        <v>-0.25472668042017421</v>
      </c>
      <c r="NO256" s="859">
        <f t="shared" si="242"/>
        <v>-0.25472668042017421</v>
      </c>
      <c r="NP256" s="859">
        <f t="shared" si="242"/>
        <v>-0.25472668042017421</v>
      </c>
      <c r="NQ256" s="859">
        <f t="shared" si="242"/>
        <v>-0.25472668042017421</v>
      </c>
      <c r="NR256" s="859">
        <f t="shared" si="242"/>
        <v>-0.25472668042017421</v>
      </c>
      <c r="NS256" s="859">
        <f t="shared" si="242"/>
        <v>-0.25472668042017421</v>
      </c>
      <c r="NT256" s="859">
        <f t="shared" si="242"/>
        <v>-0.25472668042017421</v>
      </c>
      <c r="NU256" s="859">
        <f t="shared" si="242"/>
        <v>-0.30883076252863884</v>
      </c>
      <c r="NV256" s="859">
        <f t="shared" si="242"/>
        <v>-0.30883076252863884</v>
      </c>
      <c r="NW256" s="859">
        <f t="shared" si="242"/>
        <v>-0.30883076252863884</v>
      </c>
      <c r="NX256" s="859">
        <f t="shared" si="242"/>
        <v>-0.30883076252863884</v>
      </c>
      <c r="NY256" s="859">
        <f t="shared" si="242"/>
        <v>-0.34602590118827603</v>
      </c>
      <c r="NZ256" s="859">
        <f t="shared" si="242"/>
        <v>-0.34602590118827603</v>
      </c>
      <c r="OA256" s="859">
        <f t="shared" si="242"/>
        <v>-2.0384572222326796</v>
      </c>
      <c r="OB256" s="859">
        <f t="shared" si="242"/>
        <v>-2.0384572222326796</v>
      </c>
      <c r="OC256" s="859">
        <f t="shared" si="242"/>
        <v>-2.0384572222326796</v>
      </c>
      <c r="OD256" s="859">
        <f t="shared" si="242"/>
        <v>-3.0519008429995464</v>
      </c>
      <c r="OE256" s="859">
        <f t="shared" si="242"/>
        <v>-3.0519008429995464</v>
      </c>
      <c r="OF256" s="859">
        <f t="shared" si="243"/>
        <v>-3.0519008429995464</v>
      </c>
      <c r="OG256" s="859">
        <f t="shared" si="243"/>
        <v>-3.0519008429995464</v>
      </c>
      <c r="OH256" s="859">
        <f t="shared" si="243"/>
        <v>-0.33255030835887744</v>
      </c>
      <c r="OI256" s="859">
        <f t="shared" si="243"/>
        <v>-0.32516030150646102</v>
      </c>
      <c r="OJ256" s="859">
        <f t="shared" si="243"/>
        <v>-0.32516030150646102</v>
      </c>
      <c r="OK256" s="859">
        <f t="shared" si="243"/>
        <v>-0.32516030150646102</v>
      </c>
      <c r="OL256" s="859">
        <f t="shared" si="243"/>
        <v>-0.32516030150646102</v>
      </c>
      <c r="OM256" s="859">
        <f t="shared" si="243"/>
        <v>-0.32516030150646102</v>
      </c>
      <c r="ON256" s="859">
        <f t="shared" si="243"/>
        <v>-0.32516030150646102</v>
      </c>
      <c r="OO256" s="859">
        <f t="shared" si="243"/>
        <v>-0.32516030150646102</v>
      </c>
      <c r="OP256" s="859">
        <f t="shared" si="243"/>
        <v>2.2013410420719026E-2</v>
      </c>
      <c r="OQ256" s="859">
        <f t="shared" si="243"/>
        <v>2.2013410420719026E-2</v>
      </c>
      <c r="OR256" s="859">
        <f t="shared" si="243"/>
        <v>2.2013410420719026E-2</v>
      </c>
      <c r="OS256" s="859">
        <f t="shared" si="243"/>
        <v>2.2013410420719026E-2</v>
      </c>
      <c r="OT256" s="859">
        <f t="shared" si="243"/>
        <v>2.2013410420719026E-2</v>
      </c>
      <c r="OU256" s="859">
        <f t="shared" si="243"/>
        <v>2.2013410420719026E-2</v>
      </c>
      <c r="OV256" s="859">
        <f t="shared" si="243"/>
        <v>2.2013410420719026E-2</v>
      </c>
      <c r="OW256" s="859">
        <f t="shared" si="243"/>
        <v>0.37817965843754919</v>
      </c>
      <c r="OX256" s="859">
        <f t="shared" si="243"/>
        <v>0.37817965843754919</v>
      </c>
      <c r="OY256" s="859">
        <f t="shared" si="243"/>
        <v>0.37817965843754919</v>
      </c>
      <c r="OZ256" s="859">
        <f t="shared" si="243"/>
        <v>0.37817965843754919</v>
      </c>
      <c r="PA256" s="859">
        <f t="shared" si="243"/>
        <v>0.37817965843754919</v>
      </c>
      <c r="PB256" s="859">
        <f t="shared" si="243"/>
        <v>6.930980384416241E-2</v>
      </c>
      <c r="PC256" s="859">
        <f t="shared" si="243"/>
        <v>6.930980384416241E-2</v>
      </c>
      <c r="PD256" s="859">
        <f t="shared" si="243"/>
        <v>6.930980384416241E-2</v>
      </c>
      <c r="PE256" s="859">
        <f t="shared" si="243"/>
        <v>6.930980384416241E-2</v>
      </c>
      <c r="PF256" s="859">
        <f t="shared" si="243"/>
        <v>0.19668269915368963</v>
      </c>
      <c r="PG256" s="859">
        <f t="shared" si="243"/>
        <v>-0.13383377125971929</v>
      </c>
      <c r="PH256" s="859">
        <f t="shared" si="243"/>
        <v>-0.13383377125971929</v>
      </c>
      <c r="PI256" s="859">
        <f t="shared" si="243"/>
        <v>-0.13383377125971929</v>
      </c>
      <c r="PJ256" s="859">
        <f t="shared" si="243"/>
        <v>-0.13383377125971929</v>
      </c>
      <c r="PK256" s="859">
        <f t="shared" si="243"/>
        <v>-0.13383377125971929</v>
      </c>
      <c r="PL256" s="859">
        <f t="shared" si="243"/>
        <v>-0.13383377125971929</v>
      </c>
      <c r="PM256" s="859">
        <f t="shared" si="243"/>
        <v>-0.13383377125971929</v>
      </c>
      <c r="PN256" s="859">
        <f t="shared" si="243"/>
        <v>-0.25472668042017421</v>
      </c>
      <c r="PO256" s="859">
        <f t="shared" si="243"/>
        <v>-0.25472668042017421</v>
      </c>
      <c r="PP256" s="859">
        <f t="shared" si="243"/>
        <v>-0.25472668042017421</v>
      </c>
      <c r="PQ256" s="859">
        <f t="shared" si="243"/>
        <v>-0.25472668042017421</v>
      </c>
      <c r="PR256" s="859">
        <f t="shared" si="243"/>
        <v>-0.25472668042017421</v>
      </c>
      <c r="PS256" s="859">
        <f t="shared" si="243"/>
        <v>-0.25472668042017421</v>
      </c>
      <c r="PT256" s="859">
        <f t="shared" si="243"/>
        <v>-0.25472668042017421</v>
      </c>
      <c r="PU256" s="859">
        <f t="shared" si="243"/>
        <v>-0.30883076252863884</v>
      </c>
      <c r="PV256" s="859">
        <f t="shared" si="243"/>
        <v>-0.30883076252863884</v>
      </c>
      <c r="PW256" s="859">
        <f t="shared" si="243"/>
        <v>-0.30883076252863884</v>
      </c>
      <c r="PX256" s="859">
        <f t="shared" si="243"/>
        <v>-0.30883076252863884</v>
      </c>
      <c r="PY256" s="859">
        <f t="shared" si="243"/>
        <v>-0.34602590118827603</v>
      </c>
      <c r="PZ256" s="859">
        <f t="shared" si="243"/>
        <v>-0.34602590118827603</v>
      </c>
      <c r="QA256" s="859">
        <f t="shared" si="243"/>
        <v>-2.0384572222326796</v>
      </c>
      <c r="QB256" s="859">
        <f t="shared" si="243"/>
        <v>-2.0384572222326796</v>
      </c>
      <c r="QC256" s="859">
        <f t="shared" si="243"/>
        <v>-2.0384572222326796</v>
      </c>
      <c r="QD256" s="859">
        <f t="shared" si="243"/>
        <v>-3.0519008429995464</v>
      </c>
      <c r="QE256" s="859">
        <f t="shared" si="243"/>
        <v>-3.0519008429995464</v>
      </c>
      <c r="QF256" s="859">
        <f t="shared" si="243"/>
        <v>-3.0519008429995464</v>
      </c>
      <c r="QG256" s="859">
        <f t="shared" si="243"/>
        <v>-3.0519008429995464</v>
      </c>
      <c r="QH256" s="859">
        <f t="shared" si="243"/>
        <v>-0.33255030835887744</v>
      </c>
      <c r="QI256" s="859">
        <f t="shared" si="243"/>
        <v>-0.32516030150646102</v>
      </c>
      <c r="QJ256" s="859">
        <f t="shared" si="243"/>
        <v>-0.32516030150646102</v>
      </c>
      <c r="QK256" s="859">
        <f t="shared" si="243"/>
        <v>-0.32516030150646102</v>
      </c>
      <c r="QL256" s="859">
        <f t="shared" si="243"/>
        <v>-0.32516030150646102</v>
      </c>
      <c r="QM256" s="859">
        <f t="shared" si="243"/>
        <v>-0.32516030150646102</v>
      </c>
      <c r="QN256" s="859">
        <f t="shared" si="243"/>
        <v>-0.32516030150646102</v>
      </c>
      <c r="QO256" s="859">
        <f t="shared" si="243"/>
        <v>-0.32516030150646102</v>
      </c>
      <c r="QP256" s="859">
        <f t="shared" si="243"/>
        <v>2.2013410420719026E-2</v>
      </c>
      <c r="QQ256" s="859">
        <f t="shared" si="243"/>
        <v>2.2013410420719026E-2</v>
      </c>
      <c r="QR256" s="859">
        <f t="shared" si="244"/>
        <v>2.2013410420719026E-2</v>
      </c>
      <c r="QS256" s="859">
        <f t="shared" si="244"/>
        <v>2.2013410420719026E-2</v>
      </c>
      <c r="QT256" s="859">
        <f t="shared" si="244"/>
        <v>2.2013410420719026E-2</v>
      </c>
      <c r="QU256" s="859">
        <f t="shared" si="244"/>
        <v>2.2013410420719026E-2</v>
      </c>
      <c r="QV256" s="859">
        <f t="shared" si="244"/>
        <v>2.2013410420719026E-2</v>
      </c>
      <c r="QW256" s="859">
        <f t="shared" si="244"/>
        <v>0.37817965843754919</v>
      </c>
      <c r="QX256" s="859">
        <f t="shared" si="244"/>
        <v>0.37817965843754919</v>
      </c>
      <c r="QY256" s="859">
        <f t="shared" si="244"/>
        <v>0.37817965843754919</v>
      </c>
      <c r="QZ256" s="859">
        <f t="shared" si="244"/>
        <v>0.37817965843754919</v>
      </c>
      <c r="RA256" s="859">
        <f t="shared" si="244"/>
        <v>0.37817965843754919</v>
      </c>
      <c r="RB256" s="859">
        <f t="shared" si="244"/>
        <v>6.930980384416241E-2</v>
      </c>
      <c r="RC256" s="859">
        <f t="shared" si="244"/>
        <v>6.930980384416241E-2</v>
      </c>
      <c r="RD256" s="859">
        <f t="shared" si="244"/>
        <v>6.930980384416241E-2</v>
      </c>
      <c r="RE256" s="859">
        <f t="shared" si="244"/>
        <v>6.930980384416241E-2</v>
      </c>
      <c r="RF256" s="859">
        <f t="shared" si="244"/>
        <v>0.19668269915368963</v>
      </c>
      <c r="RG256" s="859">
        <f t="shared" si="244"/>
        <v>-0.13383377125971929</v>
      </c>
      <c r="RH256" s="859">
        <f t="shared" si="244"/>
        <v>-0.13383377125971929</v>
      </c>
      <c r="RI256" s="859">
        <f t="shared" si="244"/>
        <v>-0.13383377125971929</v>
      </c>
      <c r="RJ256" s="859">
        <f t="shared" si="244"/>
        <v>-0.13383377125971929</v>
      </c>
      <c r="RK256" s="859">
        <f t="shared" si="244"/>
        <v>-0.13383377125971929</v>
      </c>
      <c r="RL256" s="859">
        <f t="shared" si="244"/>
        <v>-0.13383377125971929</v>
      </c>
      <c r="RM256" s="859">
        <f t="shared" si="244"/>
        <v>-0.13383377125971929</v>
      </c>
      <c r="RN256" s="859">
        <f t="shared" si="244"/>
        <v>-0.25472668042017421</v>
      </c>
      <c r="RO256" s="859">
        <f t="shared" si="244"/>
        <v>-0.25472668042017421</v>
      </c>
      <c r="RP256" s="859">
        <f t="shared" si="244"/>
        <v>-0.25472668042017421</v>
      </c>
      <c r="RQ256" s="859">
        <f t="shared" si="244"/>
        <v>-0.25472668042017421</v>
      </c>
      <c r="RR256" s="859">
        <f t="shared" si="244"/>
        <v>-0.25472668042017421</v>
      </c>
      <c r="RS256" s="859">
        <f t="shared" si="244"/>
        <v>-0.25472668042017421</v>
      </c>
      <c r="RT256" s="859">
        <f t="shared" si="244"/>
        <v>-0.25472668042017421</v>
      </c>
      <c r="RU256" s="859">
        <f t="shared" si="244"/>
        <v>-0.30883076252863884</v>
      </c>
      <c r="RV256" s="859">
        <f t="shared" si="244"/>
        <v>-0.30883076252863884</v>
      </c>
      <c r="RW256" s="859">
        <f t="shared" si="244"/>
        <v>-0.30883076252863884</v>
      </c>
      <c r="RX256" s="859">
        <f t="shared" si="244"/>
        <v>-0.30883076252863884</v>
      </c>
      <c r="RY256" s="859">
        <f t="shared" si="244"/>
        <v>-0.34602590118827603</v>
      </c>
      <c r="RZ256" s="859">
        <f t="shared" si="244"/>
        <v>-0.34602590118827603</v>
      </c>
      <c r="SA256" s="859">
        <f t="shared" si="244"/>
        <v>-2.0384572222326796</v>
      </c>
      <c r="SB256" s="859">
        <f t="shared" si="244"/>
        <v>-2.0384572222326796</v>
      </c>
      <c r="SC256" s="859">
        <f t="shared" si="244"/>
        <v>-2.0384572222326796</v>
      </c>
      <c r="SD256" s="859">
        <f t="shared" si="244"/>
        <v>-3.0519008429995464</v>
      </c>
      <c r="SE256" s="859">
        <f t="shared" si="244"/>
        <v>-3.0519008429995464</v>
      </c>
      <c r="SF256" s="859">
        <f t="shared" si="244"/>
        <v>-3.0519008429995464</v>
      </c>
      <c r="SG256" s="859">
        <f t="shared" si="244"/>
        <v>-3.0519008429995464</v>
      </c>
      <c r="SH256" s="859">
        <f t="shared" si="244"/>
        <v>-0.33255030835887744</v>
      </c>
      <c r="SI256" s="859">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891</v>
      </c>
      <c r="J257" s="558"/>
      <c r="K257" s="859">
        <f t="shared" si="245"/>
        <v>0</v>
      </c>
      <c r="L257" s="859">
        <f t="shared" si="245"/>
        <v>0</v>
      </c>
      <c r="M257" s="859">
        <f t="shared" si="245"/>
        <v>0</v>
      </c>
      <c r="N257" s="859">
        <f t="shared" si="245"/>
        <v>0</v>
      </c>
      <c r="O257" s="859">
        <f t="shared" si="245"/>
        <v>0</v>
      </c>
      <c r="P257" s="859">
        <f t="shared" si="245"/>
        <v>0</v>
      </c>
      <c r="Q257" s="859">
        <f t="shared" si="245"/>
        <v>0</v>
      </c>
      <c r="R257" s="859">
        <f t="shared" si="245"/>
        <v>0</v>
      </c>
      <c r="S257" s="859">
        <f t="shared" si="245"/>
        <v>0</v>
      </c>
      <c r="T257" s="859">
        <f t="shared" si="245"/>
        <v>0</v>
      </c>
      <c r="U257" s="859">
        <f t="shared" si="245"/>
        <v>0</v>
      </c>
      <c r="V257" s="859">
        <f t="shared" si="245"/>
        <v>0</v>
      </c>
      <c r="W257" s="859">
        <f t="shared" si="245"/>
        <v>0</v>
      </c>
      <c r="X257" s="859">
        <f t="shared" si="245"/>
        <v>0</v>
      </c>
      <c r="Y257" s="859">
        <f t="shared" si="245"/>
        <v>0</v>
      </c>
      <c r="Z257" s="859">
        <f t="shared" si="245"/>
        <v>0</v>
      </c>
      <c r="AA257" s="859">
        <f t="shared" si="237"/>
        <v>0</v>
      </c>
      <c r="AB257" s="859">
        <f t="shared" si="237"/>
        <v>0</v>
      </c>
      <c r="AC257" s="859">
        <f t="shared" si="237"/>
        <v>0</v>
      </c>
      <c r="AD257" s="859">
        <f t="shared" si="237"/>
        <v>0</v>
      </c>
      <c r="AE257" s="859">
        <f t="shared" si="237"/>
        <v>0</v>
      </c>
      <c r="AF257" s="859">
        <f t="shared" si="237"/>
        <v>0</v>
      </c>
      <c r="AG257" s="859">
        <f t="shared" si="237"/>
        <v>0</v>
      </c>
      <c r="AH257" s="859">
        <f t="shared" si="237"/>
        <v>0</v>
      </c>
      <c r="AI257" s="859">
        <f t="shared" si="237"/>
        <v>0</v>
      </c>
      <c r="AJ257" s="859">
        <f t="shared" si="237"/>
        <v>0</v>
      </c>
      <c r="AK257" s="859">
        <f t="shared" si="237"/>
        <v>0</v>
      </c>
      <c r="AL257" s="859">
        <f t="shared" si="237"/>
        <v>0</v>
      </c>
      <c r="AM257" s="859">
        <f t="shared" si="237"/>
        <v>0</v>
      </c>
      <c r="AN257" s="859">
        <f t="shared" si="237"/>
        <v>0</v>
      </c>
      <c r="AO257" s="859">
        <f t="shared" si="237"/>
        <v>0</v>
      </c>
      <c r="AP257" s="859">
        <f t="shared" si="237"/>
        <v>0</v>
      </c>
      <c r="AQ257" s="859">
        <f t="shared" si="237"/>
        <v>0</v>
      </c>
      <c r="AR257" s="859">
        <f t="shared" si="237"/>
        <v>0</v>
      </c>
      <c r="AS257" s="859">
        <f t="shared" si="237"/>
        <v>0</v>
      </c>
      <c r="AT257" s="859">
        <f t="shared" si="237"/>
        <v>0</v>
      </c>
      <c r="AU257" s="859">
        <f t="shared" si="237"/>
        <v>0</v>
      </c>
      <c r="AV257" s="859">
        <f t="shared" si="237"/>
        <v>0</v>
      </c>
      <c r="AW257" s="859">
        <f t="shared" si="237"/>
        <v>0</v>
      </c>
      <c r="AX257" s="859">
        <f t="shared" si="237"/>
        <v>0</v>
      </c>
      <c r="AY257" s="859">
        <f t="shared" si="237"/>
        <v>0</v>
      </c>
      <c r="AZ257" s="859">
        <f t="shared" si="237"/>
        <v>0</v>
      </c>
      <c r="BA257" s="859">
        <f t="shared" si="237"/>
        <v>0</v>
      </c>
      <c r="BB257" s="859">
        <f t="shared" si="237"/>
        <v>0</v>
      </c>
      <c r="BC257" s="859">
        <f t="shared" si="237"/>
        <v>0</v>
      </c>
      <c r="BD257" s="859">
        <f t="shared" si="237"/>
        <v>0</v>
      </c>
      <c r="BE257" s="859">
        <f t="shared" si="237"/>
        <v>0</v>
      </c>
      <c r="BF257" s="859">
        <f t="shared" si="237"/>
        <v>0</v>
      </c>
      <c r="BG257" s="859">
        <f t="shared" si="237"/>
        <v>0</v>
      </c>
      <c r="BH257" s="859">
        <f t="shared" si="237"/>
        <v>0</v>
      </c>
      <c r="BI257" s="859">
        <f t="shared" si="237"/>
        <v>0</v>
      </c>
      <c r="BJ257" s="859">
        <f t="shared" si="237"/>
        <v>0</v>
      </c>
      <c r="BK257" s="859">
        <f t="shared" si="237"/>
        <v>0</v>
      </c>
      <c r="BL257" s="859">
        <f t="shared" si="237"/>
        <v>0</v>
      </c>
      <c r="BM257" s="859">
        <f t="shared" si="237"/>
        <v>0</v>
      </c>
      <c r="BN257" s="859">
        <f t="shared" si="237"/>
        <v>0</v>
      </c>
      <c r="BO257" s="859">
        <f t="shared" si="237"/>
        <v>0</v>
      </c>
      <c r="BP257" s="859">
        <f t="shared" si="237"/>
        <v>0</v>
      </c>
      <c r="BQ257" s="859">
        <f t="shared" si="237"/>
        <v>0</v>
      </c>
      <c r="BR257" s="859">
        <f t="shared" si="237"/>
        <v>0</v>
      </c>
      <c r="BS257" s="859">
        <f t="shared" si="237"/>
        <v>0</v>
      </c>
      <c r="BT257" s="859">
        <f t="shared" si="237"/>
        <v>0</v>
      </c>
      <c r="BU257" s="859">
        <f t="shared" si="237"/>
        <v>0</v>
      </c>
      <c r="BV257" s="859">
        <f t="shared" si="237"/>
        <v>0</v>
      </c>
      <c r="BW257" s="859">
        <f t="shared" si="237"/>
        <v>0</v>
      </c>
      <c r="BX257" s="859">
        <f t="shared" si="238"/>
        <v>0</v>
      </c>
      <c r="BY257" s="859">
        <f t="shared" si="238"/>
        <v>0</v>
      </c>
      <c r="BZ257" s="859">
        <f t="shared" si="238"/>
        <v>0</v>
      </c>
      <c r="CA257" s="859">
        <f t="shared" si="238"/>
        <v>0</v>
      </c>
      <c r="CB257" s="859">
        <f t="shared" si="238"/>
        <v>0</v>
      </c>
      <c r="CC257" s="859">
        <f t="shared" si="238"/>
        <v>0</v>
      </c>
      <c r="CD257" s="859">
        <f t="shared" si="238"/>
        <v>0</v>
      </c>
      <c r="CE257" s="859">
        <f t="shared" si="238"/>
        <v>0</v>
      </c>
      <c r="CF257" s="859">
        <f t="shared" si="238"/>
        <v>0</v>
      </c>
      <c r="CG257" s="859">
        <f t="shared" si="238"/>
        <v>0</v>
      </c>
      <c r="CH257" s="859">
        <f t="shared" si="238"/>
        <v>0</v>
      </c>
      <c r="CI257" s="859">
        <f t="shared" si="238"/>
        <v>0</v>
      </c>
      <c r="CJ257" s="859">
        <f t="shared" si="238"/>
        <v>0</v>
      </c>
      <c r="CK257" s="859">
        <f t="shared" si="238"/>
        <v>0</v>
      </c>
      <c r="CL257" s="859">
        <f t="shared" si="238"/>
        <v>0</v>
      </c>
      <c r="CM257" s="859">
        <f t="shared" si="238"/>
        <v>0</v>
      </c>
      <c r="CN257" s="859">
        <f t="shared" si="238"/>
        <v>0</v>
      </c>
      <c r="CO257" s="859">
        <f t="shared" si="238"/>
        <v>0</v>
      </c>
      <c r="CP257" s="859">
        <f t="shared" si="238"/>
        <v>0</v>
      </c>
      <c r="CQ257" s="859">
        <f t="shared" si="238"/>
        <v>0</v>
      </c>
      <c r="CR257" s="859">
        <f t="shared" si="238"/>
        <v>0</v>
      </c>
      <c r="CS257" s="859">
        <f t="shared" si="238"/>
        <v>0</v>
      </c>
      <c r="CT257" s="859">
        <f t="shared" si="238"/>
        <v>0</v>
      </c>
      <c r="CU257" s="859">
        <f t="shared" si="238"/>
        <v>0</v>
      </c>
      <c r="CV257" s="859">
        <f t="shared" si="238"/>
        <v>0</v>
      </c>
      <c r="CW257" s="859">
        <f t="shared" si="238"/>
        <v>0</v>
      </c>
      <c r="CX257" s="859">
        <f t="shared" si="238"/>
        <v>0</v>
      </c>
      <c r="CY257" s="859">
        <f t="shared" si="238"/>
        <v>0</v>
      </c>
      <c r="CZ257" s="859">
        <f t="shared" si="238"/>
        <v>0</v>
      </c>
      <c r="DA257" s="859">
        <f t="shared" si="238"/>
        <v>0</v>
      </c>
      <c r="DB257" s="859">
        <f t="shared" si="238"/>
        <v>0</v>
      </c>
      <c r="DC257" s="859">
        <f t="shared" si="238"/>
        <v>0</v>
      </c>
      <c r="DD257" s="859">
        <f t="shared" si="238"/>
        <v>0</v>
      </c>
      <c r="DE257" s="859">
        <f t="shared" si="238"/>
        <v>0</v>
      </c>
      <c r="DF257" s="859">
        <f t="shared" si="238"/>
        <v>0</v>
      </c>
      <c r="DG257" s="859">
        <f t="shared" si="238"/>
        <v>0.28202980703834779</v>
      </c>
      <c r="DH257" s="859">
        <f t="shared" si="238"/>
        <v>0.28202980703834779</v>
      </c>
      <c r="DI257" s="859">
        <f t="shared" si="238"/>
        <v>0.28202980703834779</v>
      </c>
      <c r="DJ257" s="859">
        <f t="shared" si="238"/>
        <v>0.28202980703834779</v>
      </c>
      <c r="DK257" s="859">
        <f t="shared" si="238"/>
        <v>0.28202980703834779</v>
      </c>
      <c r="DL257" s="859">
        <f t="shared" si="238"/>
        <v>0.28202980703834779</v>
      </c>
      <c r="DM257" s="859">
        <f t="shared" si="238"/>
        <v>0.28202980703834779</v>
      </c>
      <c r="DN257" s="859">
        <f t="shared" si="238"/>
        <v>0.33963557389356414</v>
      </c>
      <c r="DO257" s="859">
        <f t="shared" si="238"/>
        <v>0.33963557389356414</v>
      </c>
      <c r="DP257" s="859">
        <f t="shared" si="238"/>
        <v>0.33963557389356414</v>
      </c>
      <c r="DQ257" s="859">
        <f t="shared" si="238"/>
        <v>0.33963557389356414</v>
      </c>
      <c r="DR257" s="859">
        <f t="shared" si="238"/>
        <v>0.33963557389356414</v>
      </c>
      <c r="DS257" s="859">
        <f t="shared" si="238"/>
        <v>0.33963557389356414</v>
      </c>
      <c r="DT257" s="859">
        <f t="shared" si="238"/>
        <v>0.33963557389356414</v>
      </c>
      <c r="DU257" s="859">
        <f t="shared" si="238"/>
        <v>0.33871761051527915</v>
      </c>
      <c r="DV257" s="859">
        <f t="shared" si="238"/>
        <v>0.33871761051527915</v>
      </c>
      <c r="DW257" s="859">
        <f t="shared" si="238"/>
        <v>0.33871761051527915</v>
      </c>
      <c r="DX257" s="859">
        <f t="shared" si="238"/>
        <v>0.33871761051527915</v>
      </c>
      <c r="DY257" s="859">
        <f t="shared" si="238"/>
        <v>0.48443626166359444</v>
      </c>
      <c r="DZ257" s="859">
        <f t="shared" si="238"/>
        <v>0.48443626166359444</v>
      </c>
      <c r="EA257" s="859">
        <f t="shared" si="238"/>
        <v>0.43329525496733456</v>
      </c>
      <c r="EB257" s="859">
        <f t="shared" si="238"/>
        <v>0.43329525496733456</v>
      </c>
      <c r="EC257" s="859">
        <f t="shared" si="238"/>
        <v>0.43329525496733456</v>
      </c>
      <c r="ED257" s="859">
        <f t="shared" si="238"/>
        <v>0.60457545862941053</v>
      </c>
      <c r="EE257" s="859">
        <f t="shared" si="238"/>
        <v>0.60457545862941053</v>
      </c>
      <c r="EF257" s="859">
        <f t="shared" si="238"/>
        <v>0.60457545862941053</v>
      </c>
      <c r="EG257" s="859">
        <f t="shared" si="238"/>
        <v>0.60457545862941053</v>
      </c>
      <c r="EH257" s="859">
        <f t="shared" si="238"/>
        <v>0.12193511306491978</v>
      </c>
      <c r="EI257" s="859">
        <f t="shared" si="238"/>
        <v>0.1145451062124998</v>
      </c>
      <c r="EJ257" s="859">
        <f t="shared" si="239"/>
        <v>0.1145451062124998</v>
      </c>
      <c r="EK257" s="859">
        <f t="shared" si="239"/>
        <v>0.1145451062124998</v>
      </c>
      <c r="EL257" s="859">
        <f t="shared" si="239"/>
        <v>0.1145451062124998</v>
      </c>
      <c r="EM257" s="859">
        <f t="shared" si="239"/>
        <v>0.1145451062124998</v>
      </c>
      <c r="EN257" s="859">
        <f t="shared" si="239"/>
        <v>0.1145451062124998</v>
      </c>
      <c r="EO257" s="859">
        <f t="shared" si="239"/>
        <v>0.1145451062124998</v>
      </c>
      <c r="EP257" s="859">
        <f t="shared" si="239"/>
        <v>2.4459344911909042E-2</v>
      </c>
      <c r="EQ257" s="859">
        <f t="shared" si="239"/>
        <v>2.4459344911909042E-2</v>
      </c>
      <c r="ER257" s="859">
        <f t="shared" si="239"/>
        <v>2.4459344911909042E-2</v>
      </c>
      <c r="ES257" s="859">
        <f t="shared" si="239"/>
        <v>2.4459344911909042E-2</v>
      </c>
      <c r="ET257" s="859">
        <f t="shared" si="239"/>
        <v>2.4459344911909042E-2</v>
      </c>
      <c r="EU257" s="859">
        <f t="shared" si="239"/>
        <v>2.4459344911909042E-2</v>
      </c>
      <c r="EV257" s="859">
        <f t="shared" si="239"/>
        <v>2.4459344911909042E-2</v>
      </c>
      <c r="EW257" s="859">
        <f t="shared" si="239"/>
        <v>0.17363492679979942</v>
      </c>
      <c r="EX257" s="859">
        <f t="shared" si="239"/>
        <v>0.17363492679979942</v>
      </c>
      <c r="EY257" s="859">
        <f t="shared" si="239"/>
        <v>0.17363492679979942</v>
      </c>
      <c r="EZ257" s="859">
        <f t="shared" si="239"/>
        <v>0.17363492679979942</v>
      </c>
      <c r="FA257" s="859">
        <f t="shared" si="239"/>
        <v>0.17363492679979942</v>
      </c>
      <c r="FB257" s="859">
        <f t="shared" si="239"/>
        <v>0.34126873430493632</v>
      </c>
      <c r="FC257" s="859">
        <f t="shared" si="239"/>
        <v>0.34126873430493632</v>
      </c>
      <c r="FD257" s="859">
        <f t="shared" si="239"/>
        <v>0.34126873430493632</v>
      </c>
      <c r="FE257" s="859">
        <f t="shared" si="239"/>
        <v>0.34126873430493632</v>
      </c>
      <c r="FF257" s="859">
        <f t="shared" si="239"/>
        <v>0.30374971616146595</v>
      </c>
      <c r="FG257" s="859">
        <f t="shared" si="239"/>
        <v>0.23683283053160498</v>
      </c>
      <c r="FH257" s="859">
        <f t="shared" si="239"/>
        <v>0.23683283053160498</v>
      </c>
      <c r="FI257" s="859">
        <f t="shared" si="239"/>
        <v>0.23683283053160498</v>
      </c>
      <c r="FJ257" s="859">
        <f t="shared" si="239"/>
        <v>0.23683283053160498</v>
      </c>
      <c r="FK257" s="859">
        <f t="shared" si="239"/>
        <v>0.23683283053160498</v>
      </c>
      <c r="FL257" s="859">
        <f t="shared" si="239"/>
        <v>0.23683283053160498</v>
      </c>
      <c r="FM257" s="859">
        <f t="shared" si="239"/>
        <v>0.23683283053160498</v>
      </c>
      <c r="FN257" s="859">
        <f t="shared" si="239"/>
        <v>-0.27170845911485042</v>
      </c>
      <c r="FO257" s="859">
        <f t="shared" si="239"/>
        <v>-0.27170845911485042</v>
      </c>
      <c r="FP257" s="859">
        <f t="shared" si="239"/>
        <v>-0.27170845911485042</v>
      </c>
      <c r="FQ257" s="859">
        <f t="shared" si="239"/>
        <v>-0.27170845911485042</v>
      </c>
      <c r="FR257" s="859">
        <f t="shared" si="239"/>
        <v>-0.27170845911485042</v>
      </c>
      <c r="FS257" s="859">
        <f t="shared" si="239"/>
        <v>-0.27170845911485042</v>
      </c>
      <c r="FT257" s="859">
        <f t="shared" si="239"/>
        <v>-0.27170845911485042</v>
      </c>
      <c r="FU257" s="859">
        <f t="shared" si="239"/>
        <v>-0.23909478389313943</v>
      </c>
      <c r="FV257" s="859">
        <f t="shared" si="239"/>
        <v>-0.23909478389313943</v>
      </c>
      <c r="FW257" s="859">
        <f t="shared" si="239"/>
        <v>-0.23909478389313943</v>
      </c>
      <c r="FX257" s="859">
        <f t="shared" si="239"/>
        <v>-0.23909478389313943</v>
      </c>
      <c r="FY257" s="859">
        <f t="shared" si="239"/>
        <v>6.9205180237654318E-2</v>
      </c>
      <c r="FZ257" s="859">
        <f t="shared" si="239"/>
        <v>6.9205180237654318E-2</v>
      </c>
      <c r="GA257" s="859">
        <f t="shared" si="239"/>
        <v>0.25603810520797232</v>
      </c>
      <c r="GB257" s="859">
        <f t="shared" si="239"/>
        <v>0.25603810520797232</v>
      </c>
      <c r="GC257" s="859">
        <f t="shared" si="239"/>
        <v>0.25603810520797232</v>
      </c>
      <c r="GD257" s="859">
        <f t="shared" si="239"/>
        <v>0.14422457704385927</v>
      </c>
      <c r="GE257" s="859">
        <f t="shared" si="239"/>
        <v>0.14422457704385927</v>
      </c>
      <c r="GF257" s="859">
        <f t="shared" si="239"/>
        <v>0.14422457704385927</v>
      </c>
      <c r="GG257" s="859">
        <f t="shared" si="239"/>
        <v>0.14422457704385927</v>
      </c>
      <c r="GH257" s="859">
        <f t="shared" si="239"/>
        <v>-0.33255030835888633</v>
      </c>
      <c r="GI257" s="859">
        <f t="shared" si="239"/>
        <v>-0.37319534604719173</v>
      </c>
      <c r="GJ257" s="859">
        <f t="shared" si="239"/>
        <v>-0.37319534604719173</v>
      </c>
      <c r="GK257" s="859">
        <f t="shared" si="239"/>
        <v>-0.37319534604719173</v>
      </c>
      <c r="GL257" s="859">
        <f t="shared" si="239"/>
        <v>-0.37319534604719173</v>
      </c>
      <c r="GM257" s="859">
        <f t="shared" si="239"/>
        <v>-0.37319534604719173</v>
      </c>
      <c r="GN257" s="859">
        <f t="shared" si="239"/>
        <v>-0.37319534604719173</v>
      </c>
      <c r="GO257" s="859">
        <f t="shared" si="239"/>
        <v>-0.37319534604719173</v>
      </c>
      <c r="GP257" s="859">
        <f t="shared" si="239"/>
        <v>-0.29019117238843961</v>
      </c>
      <c r="GQ257" s="859">
        <f t="shared" si="239"/>
        <v>-0.29019117238843961</v>
      </c>
      <c r="GR257" s="859">
        <f t="shared" si="239"/>
        <v>-0.29019117238843961</v>
      </c>
      <c r="GS257" s="859">
        <f t="shared" si="239"/>
        <v>-0.29019117238843961</v>
      </c>
      <c r="GT257" s="859">
        <f t="shared" si="239"/>
        <v>-0.29019117238843961</v>
      </c>
      <c r="GU257" s="859">
        <f t="shared" si="239"/>
        <v>-0.29019117238843961</v>
      </c>
      <c r="GV257" s="859">
        <f t="shared" si="240"/>
        <v>-0.29019117238843961</v>
      </c>
      <c r="GW257" s="859">
        <f t="shared" si="240"/>
        <v>0.51566379826869913</v>
      </c>
      <c r="GX257" s="859">
        <f t="shared" si="240"/>
        <v>0.51566379826869913</v>
      </c>
      <c r="GY257" s="859">
        <f t="shared" si="240"/>
        <v>0.51566379826869913</v>
      </c>
      <c r="GZ257" s="859">
        <f t="shared" si="240"/>
        <v>0.51566379826869913</v>
      </c>
      <c r="HA257" s="859">
        <f t="shared" si="240"/>
        <v>0.51566379826869913</v>
      </c>
      <c r="HB257" s="859">
        <f t="shared" si="240"/>
        <v>4.7109074826957809E-2</v>
      </c>
      <c r="HC257" s="859">
        <f t="shared" si="240"/>
        <v>4.7109074826957809E-2</v>
      </c>
      <c r="HD257" s="859">
        <f t="shared" si="240"/>
        <v>4.7109074826957809E-2</v>
      </c>
      <c r="HE257" s="859">
        <f t="shared" si="240"/>
        <v>4.7109074826957809E-2</v>
      </c>
      <c r="HF257" s="859">
        <f t="shared" si="240"/>
        <v>1.1782965596732531E-2</v>
      </c>
      <c r="HG257" s="859">
        <f t="shared" si="240"/>
        <v>-0.2274066656408511</v>
      </c>
      <c r="HH257" s="859">
        <f t="shared" si="240"/>
        <v>-0.2274066656408511</v>
      </c>
      <c r="HI257" s="859">
        <f t="shared" si="240"/>
        <v>-0.2274066656408511</v>
      </c>
      <c r="HJ257" s="859">
        <f t="shared" si="240"/>
        <v>-0.2274066656408511</v>
      </c>
      <c r="HK257" s="859">
        <f t="shared" si="240"/>
        <v>-0.2274066656408511</v>
      </c>
      <c r="HL257" s="859">
        <f t="shared" si="240"/>
        <v>-0.2274066656408511</v>
      </c>
      <c r="HM257" s="859">
        <f t="shared" si="240"/>
        <v>-0.2274066656408511</v>
      </c>
      <c r="HN257" s="859">
        <f t="shared" si="240"/>
        <v>-0.28019934846218941</v>
      </c>
      <c r="HO257" s="859">
        <f t="shared" si="240"/>
        <v>-0.28019934846218941</v>
      </c>
      <c r="HP257" s="859">
        <f t="shared" si="240"/>
        <v>-0.28019934846218941</v>
      </c>
      <c r="HQ257" s="859">
        <f t="shared" si="240"/>
        <v>-0.28019934846218941</v>
      </c>
      <c r="HR257" s="859">
        <f t="shared" si="240"/>
        <v>-0.28019934846218941</v>
      </c>
      <c r="HS257" s="859">
        <f t="shared" si="240"/>
        <v>-0.28019934846218941</v>
      </c>
      <c r="HT257" s="859">
        <f t="shared" si="240"/>
        <v>-0.28019934846218941</v>
      </c>
      <c r="HU257" s="859">
        <f t="shared" si="240"/>
        <v>-0.2689816318797833</v>
      </c>
      <c r="HV257" s="859">
        <f t="shared" si="240"/>
        <v>-0.2689816318797833</v>
      </c>
      <c r="HW257" s="859">
        <f t="shared" si="240"/>
        <v>-0.2689816318797833</v>
      </c>
      <c r="HX257" s="859">
        <f t="shared" si="240"/>
        <v>-0.2689816318797833</v>
      </c>
      <c r="HY257" s="859">
        <f t="shared" si="240"/>
        <v>2.3068393412548183E-2</v>
      </c>
      <c r="HZ257" s="859">
        <f t="shared" si="240"/>
        <v>2.3068393412548183E-2</v>
      </c>
      <c r="IA257" s="859">
        <f t="shared" si="240"/>
        <v>0.22649524691474276</v>
      </c>
      <c r="IB257" s="859">
        <f t="shared" si="240"/>
        <v>0.22649524691474276</v>
      </c>
      <c r="IC257" s="859">
        <f t="shared" si="240"/>
        <v>0.22649524691474276</v>
      </c>
      <c r="ID257" s="859">
        <f t="shared" si="240"/>
        <v>0.13460960524093402</v>
      </c>
      <c r="IE257" s="859">
        <f t="shared" si="240"/>
        <v>0.13460960524093402</v>
      </c>
      <c r="IF257" s="859">
        <f t="shared" si="240"/>
        <v>0.13460960524093402</v>
      </c>
      <c r="IG257" s="859">
        <f t="shared" si="240"/>
        <v>0.13460960524093402</v>
      </c>
      <c r="IH257" s="859">
        <f t="shared" si="240"/>
        <v>7.0205065097987074E-2</v>
      </c>
      <c r="II257" s="859">
        <f t="shared" si="240"/>
        <v>5.9120054819356227E-2</v>
      </c>
      <c r="IJ257" s="859">
        <f t="shared" si="240"/>
        <v>5.9120054819356227E-2</v>
      </c>
      <c r="IK257" s="859">
        <f t="shared" si="240"/>
        <v>5.9120054819356227E-2</v>
      </c>
      <c r="IL257" s="859">
        <f t="shared" si="240"/>
        <v>5.9120054819356227E-2</v>
      </c>
      <c r="IM257" s="859">
        <f t="shared" si="240"/>
        <v>5.9120054819356227E-2</v>
      </c>
      <c r="IN257" s="859">
        <f t="shared" si="240"/>
        <v>5.9120054819356227E-2</v>
      </c>
      <c r="IO257" s="859">
        <f t="shared" si="240"/>
        <v>5.9120054819356227E-2</v>
      </c>
      <c r="IP257" s="859">
        <f t="shared" si="240"/>
        <v>-0.15344286238378047</v>
      </c>
      <c r="IQ257" s="859">
        <f t="shared" si="240"/>
        <v>-0.15344286238378047</v>
      </c>
      <c r="IR257" s="859">
        <f t="shared" si="240"/>
        <v>-0.15344286238378047</v>
      </c>
      <c r="IS257" s="859">
        <f t="shared" si="240"/>
        <v>-0.15344286238378047</v>
      </c>
      <c r="IT257" s="859">
        <f t="shared" si="240"/>
        <v>-0.15344286238378047</v>
      </c>
      <c r="IU257" s="859">
        <f t="shared" si="240"/>
        <v>-0.15344286238378047</v>
      </c>
      <c r="IV257" s="859">
        <f t="shared" si="240"/>
        <v>-0.15344286238378047</v>
      </c>
      <c r="IW257" s="859">
        <f t="shared" si="240"/>
        <v>0.44298251447152914</v>
      </c>
      <c r="IX257" s="859">
        <f t="shared" si="240"/>
        <v>0.44298251447152914</v>
      </c>
      <c r="IY257" s="859">
        <f t="shared" si="240"/>
        <v>0.44298251447152914</v>
      </c>
      <c r="IZ257" s="859">
        <f t="shared" si="240"/>
        <v>0.44298251447152914</v>
      </c>
      <c r="JA257" s="859">
        <f t="shared" si="240"/>
        <v>0.44298251447152914</v>
      </c>
      <c r="JB257" s="859">
        <f t="shared" si="240"/>
        <v>0.18031344893019163</v>
      </c>
      <c r="JC257" s="859">
        <f t="shared" si="240"/>
        <v>0.18031344893019163</v>
      </c>
      <c r="JD257" s="859">
        <f t="shared" si="240"/>
        <v>0.18031344893019163</v>
      </c>
      <c r="JE257" s="859">
        <f t="shared" si="240"/>
        <v>0.18031344893019163</v>
      </c>
      <c r="JF257" s="859">
        <f t="shared" si="240"/>
        <v>8.9615682145913311E-2</v>
      </c>
      <c r="JG257" s="859">
        <f t="shared" si="240"/>
        <v>-0.24090078826749561</v>
      </c>
      <c r="JH257" s="859">
        <f t="shared" si="241"/>
        <v>-0.24090078826749561</v>
      </c>
      <c r="JI257" s="859">
        <f t="shared" si="241"/>
        <v>-0.24090078826749561</v>
      </c>
      <c r="JJ257" s="859">
        <f t="shared" si="241"/>
        <v>-0.24090078826749561</v>
      </c>
      <c r="JK257" s="859">
        <f t="shared" si="241"/>
        <v>-0.24090078826749561</v>
      </c>
      <c r="JL257" s="859">
        <f t="shared" si="241"/>
        <v>-0.24090078826749561</v>
      </c>
      <c r="JM257" s="859">
        <f t="shared" si="241"/>
        <v>-0.24090078826749561</v>
      </c>
      <c r="JN257" s="859">
        <f t="shared" si="241"/>
        <v>-0.26321756976751232</v>
      </c>
      <c r="JO257" s="859">
        <f t="shared" si="241"/>
        <v>-0.26321756976751232</v>
      </c>
      <c r="JP257" s="859">
        <f t="shared" si="241"/>
        <v>-0.26321756976751232</v>
      </c>
      <c r="JQ257" s="859">
        <f t="shared" si="241"/>
        <v>-0.26321756976751232</v>
      </c>
      <c r="JR257" s="859">
        <f t="shared" si="241"/>
        <v>-0.26321756976751232</v>
      </c>
      <c r="JS257" s="859">
        <f t="shared" si="241"/>
        <v>-0.26321756976751232</v>
      </c>
      <c r="JT257" s="859">
        <f t="shared" si="241"/>
        <v>-0.26321756976751232</v>
      </c>
      <c r="JU257" s="859">
        <f t="shared" si="241"/>
        <v>-0.30883076252863884</v>
      </c>
      <c r="JV257" s="859">
        <f t="shared" si="241"/>
        <v>-0.30883076252863884</v>
      </c>
      <c r="JW257" s="859">
        <f t="shared" si="241"/>
        <v>-0.30883076252863884</v>
      </c>
      <c r="JX257" s="859">
        <f t="shared" si="241"/>
        <v>-0.30883076252863884</v>
      </c>
      <c r="JY257" s="859">
        <f t="shared" si="241"/>
        <v>-0.12687616376903676</v>
      </c>
      <c r="JZ257" s="859">
        <f t="shared" si="241"/>
        <v>-0.12687616376903676</v>
      </c>
      <c r="KA257" s="859">
        <f t="shared" si="241"/>
        <v>-0.52192382984701435</v>
      </c>
      <c r="KB257" s="859">
        <f t="shared" si="241"/>
        <v>-0.52192382984701435</v>
      </c>
      <c r="KC257" s="859">
        <f t="shared" si="241"/>
        <v>-0.52192382984701435</v>
      </c>
      <c r="KD257" s="859">
        <f t="shared" si="241"/>
        <v>-0.50959350555497096</v>
      </c>
      <c r="KE257" s="859">
        <f t="shared" si="241"/>
        <v>-0.50959350555497096</v>
      </c>
      <c r="KF257" s="859">
        <f t="shared" si="241"/>
        <v>-0.50959350555497096</v>
      </c>
      <c r="KG257" s="859">
        <f t="shared" si="241"/>
        <v>-0.50959350555497096</v>
      </c>
      <c r="KH257" s="859">
        <f t="shared" si="241"/>
        <v>5.1730047966936255E-2</v>
      </c>
      <c r="KI257" s="859">
        <f t="shared" si="241"/>
        <v>1.4780013704841721E-2</v>
      </c>
      <c r="KJ257" s="859">
        <f t="shared" si="241"/>
        <v>1.4780013704841721E-2</v>
      </c>
      <c r="KK257" s="859">
        <f t="shared" si="241"/>
        <v>1.4780013704841721E-2</v>
      </c>
      <c r="KL257" s="859">
        <f t="shared" si="241"/>
        <v>1.4780013704841721E-2</v>
      </c>
      <c r="KM257" s="859">
        <f t="shared" si="241"/>
        <v>1.4780013704841721E-2</v>
      </c>
      <c r="KN257" s="859">
        <f t="shared" si="241"/>
        <v>1.4780013704841721E-2</v>
      </c>
      <c r="KO257" s="859">
        <f t="shared" si="241"/>
        <v>1.4780013704841721E-2</v>
      </c>
      <c r="KP257" s="859">
        <f t="shared" si="241"/>
        <v>-0.28751033953800054</v>
      </c>
      <c r="KQ257" s="859">
        <f t="shared" si="241"/>
        <v>-0.28751033953800054</v>
      </c>
      <c r="KR257" s="859">
        <f t="shared" si="241"/>
        <v>-0.28751033953800054</v>
      </c>
      <c r="KS257" s="859">
        <f t="shared" si="241"/>
        <v>-0.28751033953800054</v>
      </c>
      <c r="KT257" s="859">
        <f t="shared" si="241"/>
        <v>-0.28751033953800054</v>
      </c>
      <c r="KU257" s="859">
        <f t="shared" si="241"/>
        <v>-0.28751033953800054</v>
      </c>
      <c r="KV257" s="859">
        <f t="shared" si="241"/>
        <v>-0.28751033953800054</v>
      </c>
      <c r="KW257" s="859">
        <f t="shared" si="241"/>
        <v>0.37817965843754919</v>
      </c>
      <c r="KX257" s="859">
        <f t="shared" si="241"/>
        <v>0.37817965843754919</v>
      </c>
      <c r="KY257" s="859">
        <f t="shared" si="241"/>
        <v>0.37817965843754919</v>
      </c>
      <c r="KZ257" s="859">
        <f t="shared" si="241"/>
        <v>0.37817965843754919</v>
      </c>
      <c r="LA257" s="859">
        <f t="shared" si="241"/>
        <v>0.37817965843754919</v>
      </c>
      <c r="LB257" s="859">
        <f t="shared" si="241"/>
        <v>6.3759621589863258E-2</v>
      </c>
      <c r="LC257" s="859">
        <f t="shared" si="241"/>
        <v>6.3759621589863258E-2</v>
      </c>
      <c r="LD257" s="859">
        <f t="shared" si="241"/>
        <v>6.3759621589863258E-2</v>
      </c>
      <c r="LE257" s="859">
        <f t="shared" si="241"/>
        <v>6.3759621589863258E-2</v>
      </c>
      <c r="LF257" s="859">
        <f t="shared" si="241"/>
        <v>0.21006607627965934</v>
      </c>
      <c r="LG257" s="859">
        <f t="shared" si="241"/>
        <v>-0.15390883694867874</v>
      </c>
      <c r="LH257" s="859">
        <f t="shared" si="241"/>
        <v>-0.15390883694867874</v>
      </c>
      <c r="LI257" s="859">
        <f t="shared" si="241"/>
        <v>-0.15390883694867874</v>
      </c>
      <c r="LJ257" s="859">
        <f t="shared" si="241"/>
        <v>-0.15390883694867874</v>
      </c>
      <c r="LK257" s="859">
        <f t="shared" si="241"/>
        <v>-0.15390883694867874</v>
      </c>
      <c r="LL257" s="859">
        <f t="shared" si="241"/>
        <v>-0.15390883694867874</v>
      </c>
      <c r="LM257" s="859">
        <f t="shared" si="241"/>
        <v>-0.15390883694867874</v>
      </c>
      <c r="LN257" s="859">
        <f t="shared" si="241"/>
        <v>-0.25472668042017421</v>
      </c>
      <c r="LO257" s="859">
        <f t="shared" si="241"/>
        <v>-0.25472668042017421</v>
      </c>
      <c r="LP257" s="859">
        <f t="shared" si="241"/>
        <v>-0.25472668042017421</v>
      </c>
      <c r="LQ257" s="859">
        <f t="shared" si="241"/>
        <v>-0.25472668042017421</v>
      </c>
      <c r="LR257" s="859">
        <f t="shared" si="241"/>
        <v>-0.25472668042017421</v>
      </c>
      <c r="LS257" s="859">
        <f t="shared" si="241"/>
        <v>-0.25472668042017421</v>
      </c>
      <c r="LT257" s="859">
        <f t="shared" si="242"/>
        <v>-0.25472668042017421</v>
      </c>
      <c r="LU257" s="859">
        <f t="shared" si="242"/>
        <v>-0.30883076252863884</v>
      </c>
      <c r="LV257" s="859">
        <f t="shared" si="242"/>
        <v>-0.30883076252863884</v>
      </c>
      <c r="LW257" s="859">
        <f t="shared" si="242"/>
        <v>-0.30883076252863884</v>
      </c>
      <c r="LX257" s="859">
        <f t="shared" si="242"/>
        <v>-0.30883076252863884</v>
      </c>
      <c r="LY257" s="859">
        <f t="shared" si="242"/>
        <v>-0.12687616376903676</v>
      </c>
      <c r="LZ257" s="859">
        <f t="shared" si="242"/>
        <v>-0.12687616376903676</v>
      </c>
      <c r="MA257" s="859">
        <f t="shared" si="242"/>
        <v>-0.5120762104159402</v>
      </c>
      <c r="MB257" s="859">
        <f t="shared" si="242"/>
        <v>-0.5120762104159402</v>
      </c>
      <c r="MC257" s="859">
        <f t="shared" si="242"/>
        <v>-0.5120762104159402</v>
      </c>
      <c r="MD257" s="859">
        <f t="shared" si="242"/>
        <v>-0.50959350555497096</v>
      </c>
      <c r="ME257" s="859">
        <f t="shared" si="242"/>
        <v>-0.50959350555497096</v>
      </c>
      <c r="MF257" s="859">
        <f t="shared" si="242"/>
        <v>-0.50959350555497096</v>
      </c>
      <c r="MG257" s="859">
        <f t="shared" si="242"/>
        <v>-0.50959350555497096</v>
      </c>
      <c r="MH257" s="859">
        <f t="shared" si="242"/>
        <v>5.1730047966936255E-2</v>
      </c>
      <c r="MI257" s="859">
        <f t="shared" si="242"/>
        <v>1.4780013704841721E-2</v>
      </c>
      <c r="MJ257" s="859">
        <f t="shared" si="242"/>
        <v>1.4780013704841721E-2</v>
      </c>
      <c r="MK257" s="859">
        <f t="shared" si="242"/>
        <v>1.4780013704841721E-2</v>
      </c>
      <c r="ML257" s="859">
        <f t="shared" si="242"/>
        <v>1.4780013704841721E-2</v>
      </c>
      <c r="MM257" s="859">
        <f t="shared" si="242"/>
        <v>1.4780013704841721E-2</v>
      </c>
      <c r="MN257" s="859">
        <f t="shared" si="242"/>
        <v>1.4780013704841721E-2</v>
      </c>
      <c r="MO257" s="859">
        <f t="shared" si="242"/>
        <v>1.4780013704841721E-2</v>
      </c>
      <c r="MP257" s="859">
        <f t="shared" si="242"/>
        <v>-0.28818113788464039</v>
      </c>
      <c r="MQ257" s="859">
        <f t="shared" si="242"/>
        <v>-0.28818113788464039</v>
      </c>
      <c r="MR257" s="859">
        <f t="shared" si="242"/>
        <v>-0.28818113788464039</v>
      </c>
      <c r="MS257" s="859">
        <f t="shared" si="242"/>
        <v>-0.28818113788464039</v>
      </c>
      <c r="MT257" s="859">
        <f t="shared" si="242"/>
        <v>-0.28818113788464039</v>
      </c>
      <c r="MU257" s="859">
        <f t="shared" si="242"/>
        <v>-0.28818113788464039</v>
      </c>
      <c r="MV257" s="859">
        <f t="shared" si="242"/>
        <v>-0.28818113788464039</v>
      </c>
      <c r="MW257" s="859">
        <f t="shared" si="242"/>
        <v>0.37817965843754919</v>
      </c>
      <c r="MX257" s="859">
        <f t="shared" si="242"/>
        <v>0.37817965843754919</v>
      </c>
      <c r="MY257" s="859">
        <f t="shared" si="242"/>
        <v>0.37817965843754919</v>
      </c>
      <c r="MZ257" s="859">
        <f t="shared" si="242"/>
        <v>0.37817965843754919</v>
      </c>
      <c r="NA257" s="859">
        <f t="shared" si="242"/>
        <v>0.37817965843754919</v>
      </c>
      <c r="NB257" s="859">
        <f t="shared" si="242"/>
        <v>6.3759621589863258E-2</v>
      </c>
      <c r="NC257" s="859">
        <f t="shared" si="242"/>
        <v>6.3759621589863258E-2</v>
      </c>
      <c r="ND257" s="859">
        <f t="shared" si="242"/>
        <v>6.3759621589863258E-2</v>
      </c>
      <c r="NE257" s="859">
        <f t="shared" si="242"/>
        <v>6.3759621589863258E-2</v>
      </c>
      <c r="NF257" s="859">
        <f t="shared" si="242"/>
        <v>0.20337438771667404</v>
      </c>
      <c r="NG257" s="859">
        <f t="shared" si="242"/>
        <v>-0.12714208269673488</v>
      </c>
      <c r="NH257" s="859">
        <f t="shared" si="242"/>
        <v>-0.12714208269673488</v>
      </c>
      <c r="NI257" s="859">
        <f t="shared" si="242"/>
        <v>-0.12714208269673488</v>
      </c>
      <c r="NJ257" s="859">
        <f t="shared" si="242"/>
        <v>-0.12714208269673488</v>
      </c>
      <c r="NK257" s="859">
        <f t="shared" si="242"/>
        <v>-0.12714208269673488</v>
      </c>
      <c r="NL257" s="859">
        <f t="shared" si="242"/>
        <v>-0.12714208269673488</v>
      </c>
      <c r="NM257" s="859">
        <f t="shared" si="242"/>
        <v>-0.12714208269673488</v>
      </c>
      <c r="NN257" s="859">
        <f t="shared" si="242"/>
        <v>-0.25472668042017421</v>
      </c>
      <c r="NO257" s="859">
        <f t="shared" si="242"/>
        <v>-0.25472668042017421</v>
      </c>
      <c r="NP257" s="859">
        <f t="shared" si="242"/>
        <v>-0.25472668042017421</v>
      </c>
      <c r="NQ257" s="859">
        <f t="shared" si="242"/>
        <v>-0.25472668042017421</v>
      </c>
      <c r="NR257" s="859">
        <f t="shared" si="242"/>
        <v>-0.25472668042017421</v>
      </c>
      <c r="NS257" s="859">
        <f t="shared" si="242"/>
        <v>-0.25472668042017421</v>
      </c>
      <c r="NT257" s="859">
        <f t="shared" si="242"/>
        <v>-0.25472668042017421</v>
      </c>
      <c r="NU257" s="859">
        <f t="shared" si="242"/>
        <v>-0.30883076252863884</v>
      </c>
      <c r="NV257" s="859">
        <f t="shared" si="242"/>
        <v>-0.30883076252863884</v>
      </c>
      <c r="NW257" s="859">
        <f t="shared" si="242"/>
        <v>-0.30883076252863884</v>
      </c>
      <c r="NX257" s="859">
        <f t="shared" si="242"/>
        <v>-0.30883076252863884</v>
      </c>
      <c r="NY257" s="859">
        <f t="shared" si="242"/>
        <v>-0.12687616376903676</v>
      </c>
      <c r="NZ257" s="859">
        <f t="shared" si="242"/>
        <v>-0.12687616376903676</v>
      </c>
      <c r="OA257" s="859">
        <f t="shared" si="242"/>
        <v>-0.5120762104159402</v>
      </c>
      <c r="OB257" s="859">
        <f t="shared" si="242"/>
        <v>-0.5120762104159402</v>
      </c>
      <c r="OC257" s="859">
        <f t="shared" si="242"/>
        <v>-0.5120762104159402</v>
      </c>
      <c r="OD257" s="859">
        <f t="shared" si="242"/>
        <v>-0.50959350555497096</v>
      </c>
      <c r="OE257" s="859">
        <f t="shared" si="242"/>
        <v>-0.50959350555497096</v>
      </c>
      <c r="OF257" s="859">
        <f t="shared" si="243"/>
        <v>-0.50959350555497096</v>
      </c>
      <c r="OG257" s="859">
        <f t="shared" si="243"/>
        <v>-0.50959350555497096</v>
      </c>
      <c r="OH257" s="859">
        <f t="shared" si="243"/>
        <v>5.1730047966936255E-2</v>
      </c>
      <c r="OI257" s="859">
        <f t="shared" si="243"/>
        <v>1.4780013704841721E-2</v>
      </c>
      <c r="OJ257" s="859">
        <f t="shared" si="243"/>
        <v>1.4780013704841721E-2</v>
      </c>
      <c r="OK257" s="859">
        <f t="shared" si="243"/>
        <v>1.4780013704841721E-2</v>
      </c>
      <c r="OL257" s="859">
        <f t="shared" si="243"/>
        <v>1.4780013704841721E-2</v>
      </c>
      <c r="OM257" s="859">
        <f t="shared" si="243"/>
        <v>1.4780013704841721E-2</v>
      </c>
      <c r="ON257" s="859">
        <f t="shared" si="243"/>
        <v>1.4780013704841721E-2</v>
      </c>
      <c r="OO257" s="859">
        <f t="shared" si="243"/>
        <v>1.4780013704841721E-2</v>
      </c>
      <c r="OP257" s="859">
        <f t="shared" si="243"/>
        <v>-0.28818113788464039</v>
      </c>
      <c r="OQ257" s="859">
        <f t="shared" si="243"/>
        <v>-0.28818113788464039</v>
      </c>
      <c r="OR257" s="859">
        <f t="shared" si="243"/>
        <v>-0.28818113788464039</v>
      </c>
      <c r="OS257" s="859">
        <f t="shared" si="243"/>
        <v>-0.28818113788464039</v>
      </c>
      <c r="OT257" s="859">
        <f t="shared" si="243"/>
        <v>-0.28818113788464039</v>
      </c>
      <c r="OU257" s="859">
        <f t="shared" si="243"/>
        <v>-0.28818113788464039</v>
      </c>
      <c r="OV257" s="859">
        <f t="shared" si="243"/>
        <v>-0.28818113788464039</v>
      </c>
      <c r="OW257" s="859">
        <f t="shared" si="243"/>
        <v>0.37817965843754919</v>
      </c>
      <c r="OX257" s="859">
        <f t="shared" si="243"/>
        <v>0.37817965843754919</v>
      </c>
      <c r="OY257" s="859">
        <f t="shared" si="243"/>
        <v>0.37817965843754919</v>
      </c>
      <c r="OZ257" s="859">
        <f t="shared" si="243"/>
        <v>0.37817965843754919</v>
      </c>
      <c r="PA257" s="859">
        <f t="shared" si="243"/>
        <v>0.37817965843754919</v>
      </c>
      <c r="PB257" s="859">
        <f t="shared" si="243"/>
        <v>6.3759621589863258E-2</v>
      </c>
      <c r="PC257" s="859">
        <f t="shared" si="243"/>
        <v>6.3759621589863258E-2</v>
      </c>
      <c r="PD257" s="859">
        <f t="shared" si="243"/>
        <v>6.3759621589863258E-2</v>
      </c>
      <c r="PE257" s="859">
        <f t="shared" si="243"/>
        <v>6.3759621589863258E-2</v>
      </c>
      <c r="PF257" s="859">
        <f t="shared" si="243"/>
        <v>0.20337438771667404</v>
      </c>
      <c r="PG257" s="859">
        <f t="shared" si="243"/>
        <v>-0.12714208269673488</v>
      </c>
      <c r="PH257" s="859">
        <f t="shared" si="243"/>
        <v>-0.12714208269673488</v>
      </c>
      <c r="PI257" s="859">
        <f t="shared" si="243"/>
        <v>-0.12714208269673488</v>
      </c>
      <c r="PJ257" s="859">
        <f t="shared" si="243"/>
        <v>-0.12714208269673488</v>
      </c>
      <c r="PK257" s="859">
        <f t="shared" si="243"/>
        <v>-0.12714208269673488</v>
      </c>
      <c r="PL257" s="859">
        <f t="shared" si="243"/>
        <v>-0.12714208269673488</v>
      </c>
      <c r="PM257" s="859">
        <f t="shared" si="243"/>
        <v>-0.12714208269673488</v>
      </c>
      <c r="PN257" s="859">
        <f t="shared" si="243"/>
        <v>-0.25472668042017421</v>
      </c>
      <c r="PO257" s="859">
        <f t="shared" si="243"/>
        <v>-0.25472668042017421</v>
      </c>
      <c r="PP257" s="859">
        <f t="shared" si="243"/>
        <v>-0.25472668042017421</v>
      </c>
      <c r="PQ257" s="859">
        <f t="shared" si="243"/>
        <v>-0.25472668042017421</v>
      </c>
      <c r="PR257" s="859">
        <f t="shared" si="243"/>
        <v>-0.25472668042017421</v>
      </c>
      <c r="PS257" s="859">
        <f t="shared" si="243"/>
        <v>-0.25472668042017421</v>
      </c>
      <c r="PT257" s="859">
        <f t="shared" si="243"/>
        <v>-0.25472668042017421</v>
      </c>
      <c r="PU257" s="859">
        <f t="shared" si="243"/>
        <v>-0.30883076252863884</v>
      </c>
      <c r="PV257" s="859">
        <f t="shared" si="243"/>
        <v>-0.30883076252863884</v>
      </c>
      <c r="PW257" s="859">
        <f t="shared" si="243"/>
        <v>-0.30883076252863884</v>
      </c>
      <c r="PX257" s="859">
        <f t="shared" si="243"/>
        <v>-0.30883076252863884</v>
      </c>
      <c r="PY257" s="859">
        <f t="shared" si="243"/>
        <v>-0.12687616376903676</v>
      </c>
      <c r="PZ257" s="859">
        <f t="shared" si="243"/>
        <v>-0.12687616376903676</v>
      </c>
      <c r="QA257" s="859">
        <f t="shared" si="243"/>
        <v>-0.5120762104159402</v>
      </c>
      <c r="QB257" s="859">
        <f t="shared" si="243"/>
        <v>-0.5120762104159402</v>
      </c>
      <c r="QC257" s="859">
        <f t="shared" si="243"/>
        <v>-0.5120762104159402</v>
      </c>
      <c r="QD257" s="859">
        <f t="shared" si="243"/>
        <v>-0.50959350555497096</v>
      </c>
      <c r="QE257" s="859">
        <f t="shared" si="243"/>
        <v>-0.50959350555497096</v>
      </c>
      <c r="QF257" s="859">
        <f t="shared" si="243"/>
        <v>-0.50959350555497096</v>
      </c>
      <c r="QG257" s="859">
        <f t="shared" si="243"/>
        <v>-0.50959350555497096</v>
      </c>
      <c r="QH257" s="859">
        <f t="shared" si="243"/>
        <v>5.1730047966936255E-2</v>
      </c>
      <c r="QI257" s="859">
        <f t="shared" si="243"/>
        <v>1.4780013704841721E-2</v>
      </c>
      <c r="QJ257" s="859">
        <f t="shared" si="243"/>
        <v>1.4780013704841721E-2</v>
      </c>
      <c r="QK257" s="859">
        <f t="shared" si="243"/>
        <v>1.4780013704841721E-2</v>
      </c>
      <c r="QL257" s="859">
        <f t="shared" si="243"/>
        <v>1.4780013704841721E-2</v>
      </c>
      <c r="QM257" s="859">
        <f t="shared" si="243"/>
        <v>1.4780013704841721E-2</v>
      </c>
      <c r="QN257" s="859">
        <f t="shared" si="243"/>
        <v>1.4780013704841721E-2</v>
      </c>
      <c r="QO257" s="859">
        <f t="shared" si="243"/>
        <v>1.4780013704841721E-2</v>
      </c>
      <c r="QP257" s="859">
        <f t="shared" si="243"/>
        <v>-0.28818113788464039</v>
      </c>
      <c r="QQ257" s="859">
        <f t="shared" si="243"/>
        <v>-0.28818113788464039</v>
      </c>
      <c r="QR257" s="859">
        <f t="shared" si="244"/>
        <v>-0.28818113788464039</v>
      </c>
      <c r="QS257" s="859">
        <f t="shared" si="244"/>
        <v>-0.28818113788464039</v>
      </c>
      <c r="QT257" s="859">
        <f t="shared" si="244"/>
        <v>-0.28818113788464039</v>
      </c>
      <c r="QU257" s="859">
        <f t="shared" si="244"/>
        <v>-0.28818113788464039</v>
      </c>
      <c r="QV257" s="859">
        <f t="shared" si="244"/>
        <v>-0.28818113788464039</v>
      </c>
      <c r="QW257" s="859">
        <f t="shared" si="244"/>
        <v>0.37817965843754919</v>
      </c>
      <c r="QX257" s="859">
        <f t="shared" si="244"/>
        <v>0.37817965843754919</v>
      </c>
      <c r="QY257" s="859">
        <f t="shared" si="244"/>
        <v>0.37817965843754919</v>
      </c>
      <c r="QZ257" s="859">
        <f t="shared" si="244"/>
        <v>0.37817965843754919</v>
      </c>
      <c r="RA257" s="859">
        <f t="shared" si="244"/>
        <v>0.37817965843754919</v>
      </c>
      <c r="RB257" s="859">
        <f t="shared" si="244"/>
        <v>6.3759621589863258E-2</v>
      </c>
      <c r="RC257" s="859">
        <f t="shared" si="244"/>
        <v>6.3759621589863258E-2</v>
      </c>
      <c r="RD257" s="859">
        <f t="shared" si="244"/>
        <v>6.3759621589863258E-2</v>
      </c>
      <c r="RE257" s="859">
        <f t="shared" si="244"/>
        <v>6.3759621589863258E-2</v>
      </c>
      <c r="RF257" s="859">
        <f t="shared" si="244"/>
        <v>0.20337438771667404</v>
      </c>
      <c r="RG257" s="859">
        <f t="shared" si="244"/>
        <v>-0.12714208269673488</v>
      </c>
      <c r="RH257" s="859">
        <f t="shared" si="244"/>
        <v>-0.12714208269673488</v>
      </c>
      <c r="RI257" s="859">
        <f t="shared" si="244"/>
        <v>-0.12714208269673488</v>
      </c>
      <c r="RJ257" s="859">
        <f t="shared" si="244"/>
        <v>-0.12714208269673488</v>
      </c>
      <c r="RK257" s="859">
        <f t="shared" si="244"/>
        <v>-0.12714208269673488</v>
      </c>
      <c r="RL257" s="859">
        <f t="shared" si="244"/>
        <v>-0.12714208269673488</v>
      </c>
      <c r="RM257" s="859">
        <f t="shared" si="244"/>
        <v>-0.12714208269673488</v>
      </c>
      <c r="RN257" s="859">
        <f t="shared" si="244"/>
        <v>-0.25472668042017421</v>
      </c>
      <c r="RO257" s="859">
        <f t="shared" si="244"/>
        <v>-0.25472668042017421</v>
      </c>
      <c r="RP257" s="859">
        <f t="shared" si="244"/>
        <v>-0.25472668042017421</v>
      </c>
      <c r="RQ257" s="859">
        <f t="shared" si="244"/>
        <v>-0.25472668042017421</v>
      </c>
      <c r="RR257" s="859">
        <f t="shared" si="244"/>
        <v>-0.25472668042017421</v>
      </c>
      <c r="RS257" s="859">
        <f t="shared" si="244"/>
        <v>-0.25472668042017421</v>
      </c>
      <c r="RT257" s="859">
        <f t="shared" si="244"/>
        <v>-0.25472668042017421</v>
      </c>
      <c r="RU257" s="859">
        <f t="shared" si="244"/>
        <v>-0.30883076252863884</v>
      </c>
      <c r="RV257" s="859">
        <f t="shared" si="244"/>
        <v>-0.30883076252863884</v>
      </c>
      <c r="RW257" s="859">
        <f t="shared" si="244"/>
        <v>-0.30883076252863884</v>
      </c>
      <c r="RX257" s="859">
        <f t="shared" si="244"/>
        <v>-0.30883076252863884</v>
      </c>
      <c r="RY257" s="859">
        <f t="shared" si="244"/>
        <v>-0.12687616376903676</v>
      </c>
      <c r="RZ257" s="859">
        <f t="shared" si="244"/>
        <v>-0.12687616376903676</v>
      </c>
      <c r="SA257" s="859">
        <f t="shared" si="244"/>
        <v>-0.5120762104159402</v>
      </c>
      <c r="SB257" s="859">
        <f t="shared" si="244"/>
        <v>-0.5120762104159402</v>
      </c>
      <c r="SC257" s="859">
        <f t="shared" si="244"/>
        <v>-0.5120762104159402</v>
      </c>
      <c r="SD257" s="859">
        <f t="shared" si="244"/>
        <v>-0.50959350555497096</v>
      </c>
      <c r="SE257" s="859">
        <f t="shared" si="244"/>
        <v>-0.50959350555497096</v>
      </c>
      <c r="SF257" s="859">
        <f t="shared" si="244"/>
        <v>-0.50959350555497096</v>
      </c>
      <c r="SG257" s="859">
        <f t="shared" si="244"/>
        <v>-0.50959350555497096</v>
      </c>
      <c r="SH257" s="859">
        <f t="shared" si="244"/>
        <v>5.1730047966936255E-2</v>
      </c>
      <c r="SI257" s="859">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892</v>
      </c>
      <c r="J258" s="558"/>
      <c r="K258" s="860">
        <f>K257</f>
        <v>0</v>
      </c>
      <c r="L258" s="860">
        <f t="shared" ref="L258:BW258" si="246">L257</f>
        <v>0</v>
      </c>
      <c r="M258" s="860">
        <f t="shared" si="246"/>
        <v>0</v>
      </c>
      <c r="N258" s="860">
        <f t="shared" si="246"/>
        <v>0</v>
      </c>
      <c r="O258" s="860">
        <f t="shared" si="246"/>
        <v>0</v>
      </c>
      <c r="P258" s="860">
        <f t="shared" si="246"/>
        <v>0</v>
      </c>
      <c r="Q258" s="860">
        <f t="shared" si="246"/>
        <v>0</v>
      </c>
      <c r="R258" s="860">
        <f t="shared" si="246"/>
        <v>0</v>
      </c>
      <c r="S258" s="860">
        <f t="shared" si="246"/>
        <v>0</v>
      </c>
      <c r="T258" s="860">
        <f t="shared" si="246"/>
        <v>0</v>
      </c>
      <c r="U258" s="860">
        <f t="shared" si="246"/>
        <v>0</v>
      </c>
      <c r="V258" s="860">
        <f t="shared" si="246"/>
        <v>0</v>
      </c>
      <c r="W258" s="860">
        <f t="shared" si="246"/>
        <v>0</v>
      </c>
      <c r="X258" s="860">
        <f t="shared" si="246"/>
        <v>0</v>
      </c>
      <c r="Y258" s="860">
        <f t="shared" si="246"/>
        <v>0</v>
      </c>
      <c r="Z258" s="860">
        <f t="shared" si="246"/>
        <v>0</v>
      </c>
      <c r="AA258" s="860">
        <f t="shared" si="246"/>
        <v>0</v>
      </c>
      <c r="AB258" s="860">
        <f t="shared" si="246"/>
        <v>0</v>
      </c>
      <c r="AC258" s="860">
        <f t="shared" si="246"/>
        <v>0</v>
      </c>
      <c r="AD258" s="860">
        <f t="shared" si="246"/>
        <v>0</v>
      </c>
      <c r="AE258" s="860">
        <f t="shared" si="246"/>
        <v>0</v>
      </c>
      <c r="AF258" s="860">
        <f t="shared" si="246"/>
        <v>0</v>
      </c>
      <c r="AG258" s="860">
        <f t="shared" si="246"/>
        <v>0</v>
      </c>
      <c r="AH258" s="860">
        <f t="shared" si="246"/>
        <v>0</v>
      </c>
      <c r="AI258" s="860">
        <f t="shared" si="246"/>
        <v>0</v>
      </c>
      <c r="AJ258" s="860">
        <f t="shared" si="246"/>
        <v>0</v>
      </c>
      <c r="AK258" s="860">
        <f t="shared" si="246"/>
        <v>0</v>
      </c>
      <c r="AL258" s="860">
        <f t="shared" si="246"/>
        <v>0</v>
      </c>
      <c r="AM258" s="860">
        <f t="shared" si="246"/>
        <v>0</v>
      </c>
      <c r="AN258" s="860">
        <f t="shared" si="246"/>
        <v>0</v>
      </c>
      <c r="AO258" s="860">
        <f t="shared" si="246"/>
        <v>0</v>
      </c>
      <c r="AP258" s="860">
        <f t="shared" si="246"/>
        <v>0</v>
      </c>
      <c r="AQ258" s="860">
        <f t="shared" si="246"/>
        <v>0</v>
      </c>
      <c r="AR258" s="860">
        <f t="shared" si="246"/>
        <v>0</v>
      </c>
      <c r="AS258" s="860">
        <f t="shared" si="246"/>
        <v>0</v>
      </c>
      <c r="AT258" s="860">
        <f t="shared" si="246"/>
        <v>0</v>
      </c>
      <c r="AU258" s="860">
        <f t="shared" si="246"/>
        <v>0</v>
      </c>
      <c r="AV258" s="860">
        <f t="shared" si="246"/>
        <v>0</v>
      </c>
      <c r="AW258" s="860">
        <f t="shared" si="246"/>
        <v>0</v>
      </c>
      <c r="AX258" s="860">
        <f t="shared" si="246"/>
        <v>0</v>
      </c>
      <c r="AY258" s="860">
        <f t="shared" si="246"/>
        <v>0</v>
      </c>
      <c r="AZ258" s="860">
        <f t="shared" si="246"/>
        <v>0</v>
      </c>
      <c r="BA258" s="860">
        <f t="shared" si="246"/>
        <v>0</v>
      </c>
      <c r="BB258" s="860">
        <f t="shared" si="246"/>
        <v>0</v>
      </c>
      <c r="BC258" s="860">
        <f t="shared" si="246"/>
        <v>0</v>
      </c>
      <c r="BD258" s="860">
        <f t="shared" si="246"/>
        <v>0</v>
      </c>
      <c r="BE258" s="860">
        <f t="shared" si="246"/>
        <v>0</v>
      </c>
      <c r="BF258" s="860">
        <f t="shared" si="246"/>
        <v>0</v>
      </c>
      <c r="BG258" s="860">
        <f t="shared" si="246"/>
        <v>0</v>
      </c>
      <c r="BH258" s="860">
        <f t="shared" si="246"/>
        <v>0</v>
      </c>
      <c r="BI258" s="860">
        <f t="shared" si="246"/>
        <v>0</v>
      </c>
      <c r="BJ258" s="860">
        <f t="shared" si="246"/>
        <v>0</v>
      </c>
      <c r="BK258" s="860">
        <f t="shared" si="246"/>
        <v>0</v>
      </c>
      <c r="BL258" s="860">
        <f t="shared" si="246"/>
        <v>0</v>
      </c>
      <c r="BM258" s="860">
        <f t="shared" si="246"/>
        <v>0</v>
      </c>
      <c r="BN258" s="860">
        <f t="shared" si="246"/>
        <v>0</v>
      </c>
      <c r="BO258" s="860">
        <f t="shared" si="246"/>
        <v>0</v>
      </c>
      <c r="BP258" s="860">
        <f t="shared" si="246"/>
        <v>0</v>
      </c>
      <c r="BQ258" s="860">
        <f t="shared" si="246"/>
        <v>0</v>
      </c>
      <c r="BR258" s="860">
        <f t="shared" si="246"/>
        <v>0</v>
      </c>
      <c r="BS258" s="860">
        <f t="shared" si="246"/>
        <v>0</v>
      </c>
      <c r="BT258" s="860">
        <f t="shared" si="246"/>
        <v>0</v>
      </c>
      <c r="BU258" s="860">
        <f t="shared" si="246"/>
        <v>0</v>
      </c>
      <c r="BV258" s="860">
        <f t="shared" si="246"/>
        <v>0</v>
      </c>
      <c r="BW258" s="860">
        <f t="shared" si="246"/>
        <v>0</v>
      </c>
      <c r="BX258" s="860">
        <f t="shared" ref="BX258:EI258" si="247">BX257</f>
        <v>0</v>
      </c>
      <c r="BY258" s="860">
        <f t="shared" si="247"/>
        <v>0</v>
      </c>
      <c r="BZ258" s="860">
        <f t="shared" si="247"/>
        <v>0</v>
      </c>
      <c r="CA258" s="860">
        <f t="shared" si="247"/>
        <v>0</v>
      </c>
      <c r="CB258" s="860">
        <f t="shared" si="247"/>
        <v>0</v>
      </c>
      <c r="CC258" s="860">
        <f t="shared" si="247"/>
        <v>0</v>
      </c>
      <c r="CD258" s="860">
        <f t="shared" si="247"/>
        <v>0</v>
      </c>
      <c r="CE258" s="860">
        <f t="shared" si="247"/>
        <v>0</v>
      </c>
      <c r="CF258" s="860">
        <f t="shared" si="247"/>
        <v>0</v>
      </c>
      <c r="CG258" s="860">
        <f t="shared" si="247"/>
        <v>0</v>
      </c>
      <c r="CH258" s="860">
        <f t="shared" si="247"/>
        <v>0</v>
      </c>
      <c r="CI258" s="860">
        <f t="shared" si="247"/>
        <v>0</v>
      </c>
      <c r="CJ258" s="860">
        <f t="shared" si="247"/>
        <v>0</v>
      </c>
      <c r="CK258" s="860">
        <f t="shared" si="247"/>
        <v>0</v>
      </c>
      <c r="CL258" s="860">
        <f t="shared" si="247"/>
        <v>0</v>
      </c>
      <c r="CM258" s="860">
        <f t="shared" si="247"/>
        <v>0</v>
      </c>
      <c r="CN258" s="860">
        <f t="shared" si="247"/>
        <v>0</v>
      </c>
      <c r="CO258" s="860">
        <f t="shared" si="247"/>
        <v>0</v>
      </c>
      <c r="CP258" s="860">
        <f t="shared" si="247"/>
        <v>0</v>
      </c>
      <c r="CQ258" s="860">
        <f t="shared" si="247"/>
        <v>0</v>
      </c>
      <c r="CR258" s="860">
        <f t="shared" si="247"/>
        <v>0</v>
      </c>
      <c r="CS258" s="860">
        <f t="shared" si="247"/>
        <v>0</v>
      </c>
      <c r="CT258" s="860">
        <f t="shared" si="247"/>
        <v>0</v>
      </c>
      <c r="CU258" s="860">
        <f t="shared" si="247"/>
        <v>0</v>
      </c>
      <c r="CV258" s="860">
        <f t="shared" si="247"/>
        <v>0</v>
      </c>
      <c r="CW258" s="860">
        <f t="shared" si="247"/>
        <v>0</v>
      </c>
      <c r="CX258" s="860">
        <f t="shared" si="247"/>
        <v>0</v>
      </c>
      <c r="CY258" s="860">
        <f t="shared" si="247"/>
        <v>0</v>
      </c>
      <c r="CZ258" s="860">
        <f t="shared" si="247"/>
        <v>0</v>
      </c>
      <c r="DA258" s="860">
        <f t="shared" si="247"/>
        <v>0</v>
      </c>
      <c r="DB258" s="860">
        <f t="shared" si="247"/>
        <v>0</v>
      </c>
      <c r="DC258" s="860">
        <f t="shared" si="247"/>
        <v>0</v>
      </c>
      <c r="DD258" s="860">
        <f t="shared" si="247"/>
        <v>0</v>
      </c>
      <c r="DE258" s="860">
        <f t="shared" si="247"/>
        <v>0</v>
      </c>
      <c r="DF258" s="860">
        <f t="shared" si="247"/>
        <v>0</v>
      </c>
      <c r="DG258" s="860">
        <f t="shared" si="247"/>
        <v>0.28202980703834779</v>
      </c>
      <c r="DH258" s="860">
        <f t="shared" si="247"/>
        <v>0.28202980703834779</v>
      </c>
      <c r="DI258" s="860">
        <f t="shared" si="247"/>
        <v>0.28202980703834779</v>
      </c>
      <c r="DJ258" s="860">
        <f t="shared" si="247"/>
        <v>0.28202980703834779</v>
      </c>
      <c r="DK258" s="860">
        <f t="shared" si="247"/>
        <v>0.28202980703834779</v>
      </c>
      <c r="DL258" s="860">
        <f t="shared" si="247"/>
        <v>0.28202980703834779</v>
      </c>
      <c r="DM258" s="860">
        <f t="shared" si="247"/>
        <v>0.28202980703834779</v>
      </c>
      <c r="DN258" s="860">
        <f t="shared" si="247"/>
        <v>0.33963557389356414</v>
      </c>
      <c r="DO258" s="860">
        <f t="shared" si="247"/>
        <v>0.33963557389356414</v>
      </c>
      <c r="DP258" s="860">
        <f t="shared" si="247"/>
        <v>0.33963557389356414</v>
      </c>
      <c r="DQ258" s="860">
        <f t="shared" si="247"/>
        <v>0.33963557389356414</v>
      </c>
      <c r="DR258" s="860">
        <f t="shared" si="247"/>
        <v>0.33963557389356414</v>
      </c>
      <c r="DS258" s="860">
        <f t="shared" si="247"/>
        <v>0.33963557389356414</v>
      </c>
      <c r="DT258" s="860">
        <f t="shared" si="247"/>
        <v>0.33963557389356414</v>
      </c>
      <c r="DU258" s="860">
        <f t="shared" si="247"/>
        <v>0.33871761051527915</v>
      </c>
      <c r="DV258" s="860">
        <f t="shared" si="247"/>
        <v>0.33871761051527915</v>
      </c>
      <c r="DW258" s="860">
        <f t="shared" si="247"/>
        <v>0.33871761051527915</v>
      </c>
      <c r="DX258" s="860">
        <f t="shared" si="247"/>
        <v>0.33871761051527915</v>
      </c>
      <c r="DY258" s="860">
        <f t="shared" si="247"/>
        <v>0.48443626166359444</v>
      </c>
      <c r="DZ258" s="860">
        <f t="shared" si="247"/>
        <v>0.48443626166359444</v>
      </c>
      <c r="EA258" s="860">
        <f t="shared" si="247"/>
        <v>0.43329525496733456</v>
      </c>
      <c r="EB258" s="860">
        <f t="shared" si="247"/>
        <v>0.43329525496733456</v>
      </c>
      <c r="EC258" s="860">
        <f t="shared" si="247"/>
        <v>0.43329525496733456</v>
      </c>
      <c r="ED258" s="860">
        <f t="shared" si="247"/>
        <v>0.60457545862941053</v>
      </c>
      <c r="EE258" s="860">
        <f t="shared" si="247"/>
        <v>0.60457545862941053</v>
      </c>
      <c r="EF258" s="860">
        <f t="shared" si="247"/>
        <v>0.60457545862941053</v>
      </c>
      <c r="EG258" s="860">
        <f t="shared" si="247"/>
        <v>0.60457545862941053</v>
      </c>
      <c r="EH258" s="860">
        <f t="shared" si="247"/>
        <v>0.12193511306491978</v>
      </c>
      <c r="EI258" s="860">
        <f t="shared" si="247"/>
        <v>0.1145451062124998</v>
      </c>
      <c r="EJ258" s="860">
        <f t="shared" ref="EJ258:GU258" si="248">EJ257</f>
        <v>0.1145451062124998</v>
      </c>
      <c r="EK258" s="860">
        <f t="shared" si="248"/>
        <v>0.1145451062124998</v>
      </c>
      <c r="EL258" s="860">
        <f t="shared" si="248"/>
        <v>0.1145451062124998</v>
      </c>
      <c r="EM258" s="860">
        <f t="shared" si="248"/>
        <v>0.1145451062124998</v>
      </c>
      <c r="EN258" s="860">
        <f t="shared" si="248"/>
        <v>0.1145451062124998</v>
      </c>
      <c r="EO258" s="860">
        <f t="shared" si="248"/>
        <v>0.1145451062124998</v>
      </c>
      <c r="EP258" s="860">
        <f t="shared" si="248"/>
        <v>2.4459344911909042E-2</v>
      </c>
      <c r="EQ258" s="860">
        <f t="shared" si="248"/>
        <v>2.4459344911909042E-2</v>
      </c>
      <c r="ER258" s="860">
        <f t="shared" si="248"/>
        <v>2.4459344911909042E-2</v>
      </c>
      <c r="ES258" s="860">
        <f t="shared" si="248"/>
        <v>2.4459344911909042E-2</v>
      </c>
      <c r="ET258" s="860">
        <f t="shared" si="248"/>
        <v>2.4459344911909042E-2</v>
      </c>
      <c r="EU258" s="860">
        <f t="shared" si="248"/>
        <v>2.4459344911909042E-2</v>
      </c>
      <c r="EV258" s="860">
        <f t="shared" si="248"/>
        <v>2.4459344911909042E-2</v>
      </c>
      <c r="EW258" s="860">
        <f t="shared" si="248"/>
        <v>0.17363492679979942</v>
      </c>
      <c r="EX258" s="860">
        <f t="shared" si="248"/>
        <v>0.17363492679979942</v>
      </c>
      <c r="EY258" s="860">
        <f t="shared" si="248"/>
        <v>0.17363492679979942</v>
      </c>
      <c r="EZ258" s="860">
        <f t="shared" si="248"/>
        <v>0.17363492679979942</v>
      </c>
      <c r="FA258" s="860">
        <f t="shared" si="248"/>
        <v>0.17363492679979942</v>
      </c>
      <c r="FB258" s="860">
        <f t="shared" si="248"/>
        <v>0.34126873430493632</v>
      </c>
      <c r="FC258" s="860">
        <f t="shared" si="248"/>
        <v>0.34126873430493632</v>
      </c>
      <c r="FD258" s="860">
        <f t="shared" si="248"/>
        <v>0.34126873430493632</v>
      </c>
      <c r="FE258" s="860">
        <f t="shared" si="248"/>
        <v>0.34126873430493632</v>
      </c>
      <c r="FF258" s="860">
        <f t="shared" si="248"/>
        <v>0.30374971616146595</v>
      </c>
      <c r="FG258" s="860">
        <f t="shared" si="248"/>
        <v>0.23683283053160498</v>
      </c>
      <c r="FH258" s="860">
        <f t="shared" si="248"/>
        <v>0.23683283053160498</v>
      </c>
      <c r="FI258" s="860">
        <f t="shared" si="248"/>
        <v>0.23683283053160498</v>
      </c>
      <c r="FJ258" s="860">
        <f t="shared" si="248"/>
        <v>0.23683283053160498</v>
      </c>
      <c r="FK258" s="860">
        <f t="shared" si="248"/>
        <v>0.23683283053160498</v>
      </c>
      <c r="FL258" s="860">
        <f t="shared" si="248"/>
        <v>0.23683283053160498</v>
      </c>
      <c r="FM258" s="860">
        <f t="shared" si="248"/>
        <v>0.23683283053160498</v>
      </c>
      <c r="FN258" s="860">
        <f t="shared" si="248"/>
        <v>-0.27170845911485042</v>
      </c>
      <c r="FO258" s="860">
        <f t="shared" si="248"/>
        <v>-0.27170845911485042</v>
      </c>
      <c r="FP258" s="860">
        <f t="shared" si="248"/>
        <v>-0.27170845911485042</v>
      </c>
      <c r="FQ258" s="860">
        <f t="shared" si="248"/>
        <v>-0.27170845911485042</v>
      </c>
      <c r="FR258" s="860">
        <f t="shared" si="248"/>
        <v>-0.27170845911485042</v>
      </c>
      <c r="FS258" s="860">
        <f t="shared" si="248"/>
        <v>-0.27170845911485042</v>
      </c>
      <c r="FT258" s="860">
        <f t="shared" si="248"/>
        <v>-0.27170845911485042</v>
      </c>
      <c r="FU258" s="860">
        <f t="shared" si="248"/>
        <v>-0.23909478389313943</v>
      </c>
      <c r="FV258" s="860">
        <f t="shared" si="248"/>
        <v>-0.23909478389313943</v>
      </c>
      <c r="FW258" s="860">
        <f t="shared" si="248"/>
        <v>-0.23909478389313943</v>
      </c>
      <c r="FX258" s="860">
        <f t="shared" si="248"/>
        <v>-0.23909478389313943</v>
      </c>
      <c r="FY258" s="860">
        <f t="shared" si="248"/>
        <v>6.9205180237654318E-2</v>
      </c>
      <c r="FZ258" s="860">
        <f t="shared" si="248"/>
        <v>6.9205180237654318E-2</v>
      </c>
      <c r="GA258" s="860">
        <f t="shared" si="248"/>
        <v>0.25603810520797232</v>
      </c>
      <c r="GB258" s="860">
        <f t="shared" si="248"/>
        <v>0.25603810520797232</v>
      </c>
      <c r="GC258" s="860">
        <f t="shared" si="248"/>
        <v>0.25603810520797232</v>
      </c>
      <c r="GD258" s="860">
        <f t="shared" si="248"/>
        <v>0.14422457704385927</v>
      </c>
      <c r="GE258" s="860">
        <f t="shared" si="248"/>
        <v>0.14422457704385927</v>
      </c>
      <c r="GF258" s="860">
        <f t="shared" si="248"/>
        <v>0.14422457704385927</v>
      </c>
      <c r="GG258" s="860">
        <f t="shared" si="248"/>
        <v>0.14422457704385927</v>
      </c>
      <c r="GH258" s="860">
        <f t="shared" si="248"/>
        <v>-0.33255030835888633</v>
      </c>
      <c r="GI258" s="860">
        <f t="shared" si="248"/>
        <v>-0.37319534604719173</v>
      </c>
      <c r="GJ258" s="860">
        <f t="shared" si="248"/>
        <v>-0.37319534604719173</v>
      </c>
      <c r="GK258" s="860">
        <f t="shared" si="248"/>
        <v>-0.37319534604719173</v>
      </c>
      <c r="GL258" s="860">
        <f t="shared" si="248"/>
        <v>-0.37319534604719173</v>
      </c>
      <c r="GM258" s="860">
        <f t="shared" si="248"/>
        <v>-0.37319534604719173</v>
      </c>
      <c r="GN258" s="860">
        <f t="shared" si="248"/>
        <v>-0.37319534604719173</v>
      </c>
      <c r="GO258" s="860">
        <f t="shared" si="248"/>
        <v>-0.37319534604719173</v>
      </c>
      <c r="GP258" s="860">
        <f t="shared" si="248"/>
        <v>-0.29019117238843961</v>
      </c>
      <c r="GQ258" s="860">
        <f t="shared" si="248"/>
        <v>-0.29019117238843961</v>
      </c>
      <c r="GR258" s="860">
        <f t="shared" si="248"/>
        <v>-0.29019117238843961</v>
      </c>
      <c r="GS258" s="860">
        <f t="shared" si="248"/>
        <v>-0.29019117238843961</v>
      </c>
      <c r="GT258" s="860">
        <f t="shared" si="248"/>
        <v>-0.29019117238843961</v>
      </c>
      <c r="GU258" s="860">
        <f t="shared" si="248"/>
        <v>-0.29019117238843961</v>
      </c>
      <c r="GV258" s="860">
        <f t="shared" ref="GV258:JG258" si="249">GV257</f>
        <v>-0.29019117238843961</v>
      </c>
      <c r="GW258" s="860">
        <f t="shared" si="249"/>
        <v>0.51566379826869913</v>
      </c>
      <c r="GX258" s="860">
        <f t="shared" si="249"/>
        <v>0.51566379826869913</v>
      </c>
      <c r="GY258" s="860">
        <f t="shared" si="249"/>
        <v>0.51566379826869913</v>
      </c>
      <c r="GZ258" s="860">
        <f t="shared" si="249"/>
        <v>0.51566379826869913</v>
      </c>
      <c r="HA258" s="860">
        <f t="shared" si="249"/>
        <v>0.51566379826869913</v>
      </c>
      <c r="HB258" s="860">
        <f t="shared" si="249"/>
        <v>4.7109074826957809E-2</v>
      </c>
      <c r="HC258" s="860">
        <f t="shared" si="249"/>
        <v>4.7109074826957809E-2</v>
      </c>
      <c r="HD258" s="860">
        <f t="shared" si="249"/>
        <v>4.7109074826957809E-2</v>
      </c>
      <c r="HE258" s="860">
        <f t="shared" si="249"/>
        <v>4.7109074826957809E-2</v>
      </c>
      <c r="HF258" s="860">
        <f t="shared" si="249"/>
        <v>1.1782965596732531E-2</v>
      </c>
      <c r="HG258" s="860">
        <f t="shared" si="249"/>
        <v>-0.2274066656408511</v>
      </c>
      <c r="HH258" s="860">
        <f t="shared" si="249"/>
        <v>-0.2274066656408511</v>
      </c>
      <c r="HI258" s="860">
        <f t="shared" si="249"/>
        <v>-0.2274066656408511</v>
      </c>
      <c r="HJ258" s="860">
        <f t="shared" si="249"/>
        <v>-0.2274066656408511</v>
      </c>
      <c r="HK258" s="860">
        <f t="shared" si="249"/>
        <v>-0.2274066656408511</v>
      </c>
      <c r="HL258" s="860">
        <f t="shared" si="249"/>
        <v>-0.2274066656408511</v>
      </c>
      <c r="HM258" s="860">
        <f t="shared" si="249"/>
        <v>-0.2274066656408511</v>
      </c>
      <c r="HN258" s="860">
        <f t="shared" si="249"/>
        <v>-0.28019934846218941</v>
      </c>
      <c r="HO258" s="860">
        <f t="shared" si="249"/>
        <v>-0.28019934846218941</v>
      </c>
      <c r="HP258" s="860">
        <f t="shared" si="249"/>
        <v>-0.28019934846218941</v>
      </c>
      <c r="HQ258" s="860">
        <f t="shared" si="249"/>
        <v>-0.28019934846218941</v>
      </c>
      <c r="HR258" s="860">
        <f t="shared" si="249"/>
        <v>-0.28019934846218941</v>
      </c>
      <c r="HS258" s="860">
        <f t="shared" si="249"/>
        <v>-0.28019934846218941</v>
      </c>
      <c r="HT258" s="860">
        <f t="shared" si="249"/>
        <v>-0.28019934846218941</v>
      </c>
      <c r="HU258" s="860">
        <f t="shared" si="249"/>
        <v>-0.2689816318797833</v>
      </c>
      <c r="HV258" s="860">
        <f t="shared" si="249"/>
        <v>-0.2689816318797833</v>
      </c>
      <c r="HW258" s="860">
        <f t="shared" si="249"/>
        <v>-0.2689816318797833</v>
      </c>
      <c r="HX258" s="860">
        <f t="shared" si="249"/>
        <v>-0.2689816318797833</v>
      </c>
      <c r="HY258" s="860">
        <f t="shared" si="249"/>
        <v>2.3068393412548183E-2</v>
      </c>
      <c r="HZ258" s="860">
        <f t="shared" si="249"/>
        <v>2.3068393412548183E-2</v>
      </c>
      <c r="IA258" s="860">
        <f t="shared" si="249"/>
        <v>0.22649524691474276</v>
      </c>
      <c r="IB258" s="860">
        <f t="shared" si="249"/>
        <v>0.22649524691474276</v>
      </c>
      <c r="IC258" s="860">
        <f t="shared" si="249"/>
        <v>0.22649524691474276</v>
      </c>
      <c r="ID258" s="860">
        <f t="shared" si="249"/>
        <v>0.13460960524093402</v>
      </c>
      <c r="IE258" s="860">
        <f t="shared" si="249"/>
        <v>0.13460960524093402</v>
      </c>
      <c r="IF258" s="860">
        <f t="shared" si="249"/>
        <v>0.13460960524093402</v>
      </c>
      <c r="IG258" s="860">
        <f t="shared" si="249"/>
        <v>0.13460960524093402</v>
      </c>
      <c r="IH258" s="860">
        <f t="shared" si="249"/>
        <v>7.0205065097987074E-2</v>
      </c>
      <c r="II258" s="860">
        <f t="shared" si="249"/>
        <v>5.9120054819356227E-2</v>
      </c>
      <c r="IJ258" s="860">
        <f t="shared" si="249"/>
        <v>5.9120054819356227E-2</v>
      </c>
      <c r="IK258" s="860">
        <f t="shared" si="249"/>
        <v>5.9120054819356227E-2</v>
      </c>
      <c r="IL258" s="860">
        <f t="shared" si="249"/>
        <v>5.9120054819356227E-2</v>
      </c>
      <c r="IM258" s="860">
        <f t="shared" si="249"/>
        <v>5.9120054819356227E-2</v>
      </c>
      <c r="IN258" s="860">
        <f t="shared" si="249"/>
        <v>5.9120054819356227E-2</v>
      </c>
      <c r="IO258" s="860">
        <f t="shared" si="249"/>
        <v>5.9120054819356227E-2</v>
      </c>
      <c r="IP258" s="860">
        <f t="shared" si="249"/>
        <v>-0.15344286238378047</v>
      </c>
      <c r="IQ258" s="860">
        <f t="shared" si="249"/>
        <v>-0.15344286238378047</v>
      </c>
      <c r="IR258" s="860">
        <f t="shared" si="249"/>
        <v>-0.15344286238378047</v>
      </c>
      <c r="IS258" s="860">
        <f t="shared" si="249"/>
        <v>-0.15344286238378047</v>
      </c>
      <c r="IT258" s="860">
        <f t="shared" si="249"/>
        <v>-0.15344286238378047</v>
      </c>
      <c r="IU258" s="860">
        <f t="shared" si="249"/>
        <v>-0.15344286238378047</v>
      </c>
      <c r="IV258" s="860">
        <f t="shared" si="249"/>
        <v>-0.15344286238378047</v>
      </c>
      <c r="IW258" s="860">
        <f t="shared" si="249"/>
        <v>0.44298251447152914</v>
      </c>
      <c r="IX258" s="860">
        <f t="shared" si="249"/>
        <v>0.44298251447152914</v>
      </c>
      <c r="IY258" s="860">
        <f t="shared" si="249"/>
        <v>0.44298251447152914</v>
      </c>
      <c r="IZ258" s="860">
        <f t="shared" si="249"/>
        <v>0.44298251447152914</v>
      </c>
      <c r="JA258" s="860">
        <f t="shared" si="249"/>
        <v>0.44298251447152914</v>
      </c>
      <c r="JB258" s="860">
        <f t="shared" si="249"/>
        <v>0.18031344893019163</v>
      </c>
      <c r="JC258" s="860">
        <f t="shared" si="249"/>
        <v>0.18031344893019163</v>
      </c>
      <c r="JD258" s="860">
        <f t="shared" si="249"/>
        <v>0.18031344893019163</v>
      </c>
      <c r="JE258" s="860">
        <f t="shared" si="249"/>
        <v>0.18031344893019163</v>
      </c>
      <c r="JF258" s="860">
        <f t="shared" si="249"/>
        <v>8.9615682145913311E-2</v>
      </c>
      <c r="JG258" s="860">
        <f t="shared" si="249"/>
        <v>-0.24090078826749561</v>
      </c>
      <c r="JH258" s="860">
        <f t="shared" ref="JH258:LS258" si="250">JH257</f>
        <v>-0.24090078826749561</v>
      </c>
      <c r="JI258" s="860">
        <f t="shared" si="250"/>
        <v>-0.24090078826749561</v>
      </c>
      <c r="JJ258" s="860">
        <f t="shared" si="250"/>
        <v>-0.24090078826749561</v>
      </c>
      <c r="JK258" s="860">
        <f t="shared" si="250"/>
        <v>-0.24090078826749561</v>
      </c>
      <c r="JL258" s="860">
        <f t="shared" si="250"/>
        <v>-0.24090078826749561</v>
      </c>
      <c r="JM258" s="860">
        <f t="shared" si="250"/>
        <v>-0.24090078826749561</v>
      </c>
      <c r="JN258" s="860">
        <f t="shared" si="250"/>
        <v>-0.26321756976751232</v>
      </c>
      <c r="JO258" s="860">
        <f t="shared" si="250"/>
        <v>-0.26321756976751232</v>
      </c>
      <c r="JP258" s="860">
        <f t="shared" si="250"/>
        <v>-0.26321756976751232</v>
      </c>
      <c r="JQ258" s="860">
        <f t="shared" si="250"/>
        <v>-0.26321756976751232</v>
      </c>
      <c r="JR258" s="860">
        <f t="shared" si="250"/>
        <v>-0.26321756976751232</v>
      </c>
      <c r="JS258" s="860">
        <f t="shared" si="250"/>
        <v>-0.26321756976751232</v>
      </c>
      <c r="JT258" s="860">
        <f t="shared" si="250"/>
        <v>-0.26321756976751232</v>
      </c>
      <c r="JU258" s="860">
        <f t="shared" si="250"/>
        <v>-0.30883076252863884</v>
      </c>
      <c r="JV258" s="860">
        <f t="shared" si="250"/>
        <v>-0.30883076252863884</v>
      </c>
      <c r="JW258" s="860">
        <f t="shared" si="250"/>
        <v>-0.30883076252863884</v>
      </c>
      <c r="JX258" s="860">
        <f t="shared" si="250"/>
        <v>-0.30883076252863884</v>
      </c>
      <c r="JY258" s="860">
        <f t="shared" si="250"/>
        <v>-0.12687616376903676</v>
      </c>
      <c r="JZ258" s="860">
        <f t="shared" si="250"/>
        <v>-0.12687616376903676</v>
      </c>
      <c r="KA258" s="860">
        <f t="shared" si="250"/>
        <v>-0.52192382984701435</v>
      </c>
      <c r="KB258" s="860">
        <f t="shared" si="250"/>
        <v>-0.52192382984701435</v>
      </c>
      <c r="KC258" s="860">
        <f t="shared" si="250"/>
        <v>-0.52192382984701435</v>
      </c>
      <c r="KD258" s="860">
        <f t="shared" si="250"/>
        <v>-0.50959350555497096</v>
      </c>
      <c r="KE258" s="860">
        <f t="shared" si="250"/>
        <v>-0.50959350555497096</v>
      </c>
      <c r="KF258" s="860">
        <f t="shared" si="250"/>
        <v>-0.50959350555497096</v>
      </c>
      <c r="KG258" s="860">
        <f t="shared" si="250"/>
        <v>-0.50959350555497096</v>
      </c>
      <c r="KH258" s="860">
        <f t="shared" si="250"/>
        <v>5.1730047966936255E-2</v>
      </c>
      <c r="KI258" s="860">
        <f t="shared" si="250"/>
        <v>1.4780013704841721E-2</v>
      </c>
      <c r="KJ258" s="860">
        <f t="shared" si="250"/>
        <v>1.4780013704841721E-2</v>
      </c>
      <c r="KK258" s="860">
        <f t="shared" si="250"/>
        <v>1.4780013704841721E-2</v>
      </c>
      <c r="KL258" s="860">
        <f t="shared" si="250"/>
        <v>1.4780013704841721E-2</v>
      </c>
      <c r="KM258" s="860">
        <f t="shared" si="250"/>
        <v>1.4780013704841721E-2</v>
      </c>
      <c r="KN258" s="860">
        <f t="shared" si="250"/>
        <v>1.4780013704841721E-2</v>
      </c>
      <c r="KO258" s="860">
        <f t="shared" si="250"/>
        <v>1.4780013704841721E-2</v>
      </c>
      <c r="KP258" s="860">
        <f t="shared" si="250"/>
        <v>-0.28751033953800054</v>
      </c>
      <c r="KQ258" s="860">
        <f t="shared" si="250"/>
        <v>-0.28751033953800054</v>
      </c>
      <c r="KR258" s="860">
        <f t="shared" si="250"/>
        <v>-0.28751033953800054</v>
      </c>
      <c r="KS258" s="860">
        <f t="shared" si="250"/>
        <v>-0.28751033953800054</v>
      </c>
      <c r="KT258" s="860">
        <f t="shared" si="250"/>
        <v>-0.28751033953800054</v>
      </c>
      <c r="KU258" s="860">
        <f t="shared" si="250"/>
        <v>-0.28751033953800054</v>
      </c>
      <c r="KV258" s="860">
        <f t="shared" si="250"/>
        <v>-0.28751033953800054</v>
      </c>
      <c r="KW258" s="860">
        <f t="shared" si="250"/>
        <v>0.37817965843754919</v>
      </c>
      <c r="KX258" s="860">
        <f t="shared" si="250"/>
        <v>0.37817965843754919</v>
      </c>
      <c r="KY258" s="860">
        <f t="shared" si="250"/>
        <v>0.37817965843754919</v>
      </c>
      <c r="KZ258" s="860">
        <f t="shared" si="250"/>
        <v>0.37817965843754919</v>
      </c>
      <c r="LA258" s="860">
        <f t="shared" si="250"/>
        <v>0.37817965843754919</v>
      </c>
      <c r="LB258" s="860">
        <f t="shared" si="250"/>
        <v>6.3759621589863258E-2</v>
      </c>
      <c r="LC258" s="860">
        <f t="shared" si="250"/>
        <v>6.3759621589863258E-2</v>
      </c>
      <c r="LD258" s="860">
        <f t="shared" si="250"/>
        <v>6.3759621589863258E-2</v>
      </c>
      <c r="LE258" s="860">
        <f t="shared" si="250"/>
        <v>6.3759621589863258E-2</v>
      </c>
      <c r="LF258" s="860">
        <f t="shared" si="250"/>
        <v>0.21006607627965934</v>
      </c>
      <c r="LG258" s="860">
        <f t="shared" si="250"/>
        <v>-0.15390883694867874</v>
      </c>
      <c r="LH258" s="860">
        <f t="shared" si="250"/>
        <v>-0.15390883694867874</v>
      </c>
      <c r="LI258" s="860">
        <f t="shared" si="250"/>
        <v>-0.15390883694867874</v>
      </c>
      <c r="LJ258" s="860">
        <f t="shared" si="250"/>
        <v>-0.15390883694867874</v>
      </c>
      <c r="LK258" s="860">
        <f t="shared" si="250"/>
        <v>-0.15390883694867874</v>
      </c>
      <c r="LL258" s="860">
        <f t="shared" si="250"/>
        <v>-0.15390883694867874</v>
      </c>
      <c r="LM258" s="860">
        <f t="shared" si="250"/>
        <v>-0.15390883694867874</v>
      </c>
      <c r="LN258" s="860">
        <f t="shared" si="250"/>
        <v>-0.25472668042017421</v>
      </c>
      <c r="LO258" s="860">
        <f t="shared" si="250"/>
        <v>-0.25472668042017421</v>
      </c>
      <c r="LP258" s="860">
        <f t="shared" si="250"/>
        <v>-0.25472668042017421</v>
      </c>
      <c r="LQ258" s="860">
        <f t="shared" si="250"/>
        <v>-0.25472668042017421</v>
      </c>
      <c r="LR258" s="860">
        <f t="shared" si="250"/>
        <v>-0.25472668042017421</v>
      </c>
      <c r="LS258" s="860">
        <f t="shared" si="250"/>
        <v>-0.25472668042017421</v>
      </c>
      <c r="LT258" s="860">
        <f t="shared" ref="LT258:OE258" si="251">LT257</f>
        <v>-0.25472668042017421</v>
      </c>
      <c r="LU258" s="860">
        <f t="shared" si="251"/>
        <v>-0.30883076252863884</v>
      </c>
      <c r="LV258" s="860">
        <f t="shared" si="251"/>
        <v>-0.30883076252863884</v>
      </c>
      <c r="LW258" s="860">
        <f t="shared" si="251"/>
        <v>-0.30883076252863884</v>
      </c>
      <c r="LX258" s="860">
        <f t="shared" si="251"/>
        <v>-0.30883076252863884</v>
      </c>
      <c r="LY258" s="860">
        <f t="shared" si="251"/>
        <v>-0.12687616376903676</v>
      </c>
      <c r="LZ258" s="860">
        <f t="shared" si="251"/>
        <v>-0.12687616376903676</v>
      </c>
      <c r="MA258" s="860">
        <f t="shared" si="251"/>
        <v>-0.5120762104159402</v>
      </c>
      <c r="MB258" s="860">
        <f t="shared" si="251"/>
        <v>-0.5120762104159402</v>
      </c>
      <c r="MC258" s="860">
        <f t="shared" si="251"/>
        <v>-0.5120762104159402</v>
      </c>
      <c r="MD258" s="860">
        <f t="shared" si="251"/>
        <v>-0.50959350555497096</v>
      </c>
      <c r="ME258" s="860">
        <f t="shared" si="251"/>
        <v>-0.50959350555497096</v>
      </c>
      <c r="MF258" s="860">
        <f t="shared" si="251"/>
        <v>-0.50959350555497096</v>
      </c>
      <c r="MG258" s="860">
        <f t="shared" si="251"/>
        <v>-0.50959350555497096</v>
      </c>
      <c r="MH258" s="860">
        <f t="shared" si="251"/>
        <v>5.1730047966936255E-2</v>
      </c>
      <c r="MI258" s="860">
        <f t="shared" si="251"/>
        <v>1.4780013704841721E-2</v>
      </c>
      <c r="MJ258" s="860">
        <f t="shared" si="251"/>
        <v>1.4780013704841721E-2</v>
      </c>
      <c r="MK258" s="860">
        <f t="shared" si="251"/>
        <v>1.4780013704841721E-2</v>
      </c>
      <c r="ML258" s="860">
        <f t="shared" si="251"/>
        <v>1.4780013704841721E-2</v>
      </c>
      <c r="MM258" s="860">
        <f t="shared" si="251"/>
        <v>1.4780013704841721E-2</v>
      </c>
      <c r="MN258" s="860">
        <f t="shared" si="251"/>
        <v>1.4780013704841721E-2</v>
      </c>
      <c r="MO258" s="860">
        <f t="shared" si="251"/>
        <v>1.4780013704841721E-2</v>
      </c>
      <c r="MP258" s="860">
        <f t="shared" si="251"/>
        <v>-0.28818113788464039</v>
      </c>
      <c r="MQ258" s="860">
        <f t="shared" si="251"/>
        <v>-0.28818113788464039</v>
      </c>
      <c r="MR258" s="860">
        <f t="shared" si="251"/>
        <v>-0.28818113788464039</v>
      </c>
      <c r="MS258" s="860">
        <f t="shared" si="251"/>
        <v>-0.28818113788464039</v>
      </c>
      <c r="MT258" s="860">
        <f t="shared" si="251"/>
        <v>-0.28818113788464039</v>
      </c>
      <c r="MU258" s="860">
        <f t="shared" si="251"/>
        <v>-0.28818113788464039</v>
      </c>
      <c r="MV258" s="860">
        <f t="shared" si="251"/>
        <v>-0.28818113788464039</v>
      </c>
      <c r="MW258" s="860">
        <f t="shared" si="251"/>
        <v>0.37817965843754919</v>
      </c>
      <c r="MX258" s="860">
        <f t="shared" si="251"/>
        <v>0.37817965843754919</v>
      </c>
      <c r="MY258" s="860">
        <f t="shared" si="251"/>
        <v>0.37817965843754919</v>
      </c>
      <c r="MZ258" s="860">
        <f t="shared" si="251"/>
        <v>0.37817965843754919</v>
      </c>
      <c r="NA258" s="860">
        <f t="shared" si="251"/>
        <v>0.37817965843754919</v>
      </c>
      <c r="NB258" s="860">
        <f t="shared" si="251"/>
        <v>6.3759621589863258E-2</v>
      </c>
      <c r="NC258" s="860">
        <f t="shared" si="251"/>
        <v>6.3759621589863258E-2</v>
      </c>
      <c r="ND258" s="860">
        <f t="shared" si="251"/>
        <v>6.3759621589863258E-2</v>
      </c>
      <c r="NE258" s="860">
        <f t="shared" si="251"/>
        <v>6.3759621589863258E-2</v>
      </c>
      <c r="NF258" s="860">
        <f t="shared" si="251"/>
        <v>0.20337438771667404</v>
      </c>
      <c r="NG258" s="860">
        <f t="shared" si="251"/>
        <v>-0.12714208269673488</v>
      </c>
      <c r="NH258" s="860">
        <f t="shared" si="251"/>
        <v>-0.12714208269673488</v>
      </c>
      <c r="NI258" s="860">
        <f t="shared" si="251"/>
        <v>-0.12714208269673488</v>
      </c>
      <c r="NJ258" s="860">
        <f t="shared" si="251"/>
        <v>-0.12714208269673488</v>
      </c>
      <c r="NK258" s="860">
        <f t="shared" si="251"/>
        <v>-0.12714208269673488</v>
      </c>
      <c r="NL258" s="860">
        <f t="shared" si="251"/>
        <v>-0.12714208269673488</v>
      </c>
      <c r="NM258" s="860">
        <f t="shared" si="251"/>
        <v>-0.12714208269673488</v>
      </c>
      <c r="NN258" s="860">
        <f t="shared" si="251"/>
        <v>-0.25472668042017421</v>
      </c>
      <c r="NO258" s="860">
        <f t="shared" si="251"/>
        <v>-0.25472668042017421</v>
      </c>
      <c r="NP258" s="860">
        <f t="shared" si="251"/>
        <v>-0.25472668042017421</v>
      </c>
      <c r="NQ258" s="860">
        <f t="shared" si="251"/>
        <v>-0.25472668042017421</v>
      </c>
      <c r="NR258" s="860">
        <f t="shared" si="251"/>
        <v>-0.25472668042017421</v>
      </c>
      <c r="NS258" s="860">
        <f t="shared" si="251"/>
        <v>-0.25472668042017421</v>
      </c>
      <c r="NT258" s="860">
        <f t="shared" si="251"/>
        <v>-0.25472668042017421</v>
      </c>
      <c r="NU258" s="860">
        <f t="shared" si="251"/>
        <v>-0.30883076252863884</v>
      </c>
      <c r="NV258" s="860">
        <f t="shared" si="251"/>
        <v>-0.30883076252863884</v>
      </c>
      <c r="NW258" s="860">
        <f t="shared" si="251"/>
        <v>-0.30883076252863884</v>
      </c>
      <c r="NX258" s="860">
        <f t="shared" si="251"/>
        <v>-0.30883076252863884</v>
      </c>
      <c r="NY258" s="860">
        <f t="shared" si="251"/>
        <v>-0.12687616376903676</v>
      </c>
      <c r="NZ258" s="860">
        <f t="shared" si="251"/>
        <v>-0.12687616376903676</v>
      </c>
      <c r="OA258" s="860">
        <f t="shared" si="251"/>
        <v>-0.5120762104159402</v>
      </c>
      <c r="OB258" s="860">
        <f t="shared" si="251"/>
        <v>-0.5120762104159402</v>
      </c>
      <c r="OC258" s="860">
        <f t="shared" si="251"/>
        <v>-0.5120762104159402</v>
      </c>
      <c r="OD258" s="860">
        <f t="shared" si="251"/>
        <v>-0.50959350555497096</v>
      </c>
      <c r="OE258" s="860">
        <f t="shared" si="251"/>
        <v>-0.50959350555497096</v>
      </c>
      <c r="OF258" s="860">
        <f t="shared" ref="OF258:QQ258" si="252">OF257</f>
        <v>-0.50959350555497096</v>
      </c>
      <c r="OG258" s="860">
        <f t="shared" si="252"/>
        <v>-0.50959350555497096</v>
      </c>
      <c r="OH258" s="860">
        <f t="shared" si="252"/>
        <v>5.1730047966936255E-2</v>
      </c>
      <c r="OI258" s="860">
        <f t="shared" si="252"/>
        <v>1.4780013704841721E-2</v>
      </c>
      <c r="OJ258" s="860">
        <f t="shared" si="252"/>
        <v>1.4780013704841721E-2</v>
      </c>
      <c r="OK258" s="860">
        <f t="shared" si="252"/>
        <v>1.4780013704841721E-2</v>
      </c>
      <c r="OL258" s="860">
        <f t="shared" si="252"/>
        <v>1.4780013704841721E-2</v>
      </c>
      <c r="OM258" s="860">
        <f t="shared" si="252"/>
        <v>1.4780013704841721E-2</v>
      </c>
      <c r="ON258" s="860">
        <f t="shared" si="252"/>
        <v>1.4780013704841721E-2</v>
      </c>
      <c r="OO258" s="860">
        <f t="shared" si="252"/>
        <v>1.4780013704841721E-2</v>
      </c>
      <c r="OP258" s="860">
        <f t="shared" si="252"/>
        <v>-0.28818113788464039</v>
      </c>
      <c r="OQ258" s="860">
        <f t="shared" si="252"/>
        <v>-0.28818113788464039</v>
      </c>
      <c r="OR258" s="860">
        <f t="shared" si="252"/>
        <v>-0.28818113788464039</v>
      </c>
      <c r="OS258" s="860">
        <f t="shared" si="252"/>
        <v>-0.28818113788464039</v>
      </c>
      <c r="OT258" s="860">
        <f t="shared" si="252"/>
        <v>-0.28818113788464039</v>
      </c>
      <c r="OU258" s="860">
        <f t="shared" si="252"/>
        <v>-0.28818113788464039</v>
      </c>
      <c r="OV258" s="860">
        <f t="shared" si="252"/>
        <v>-0.28818113788464039</v>
      </c>
      <c r="OW258" s="860">
        <f t="shared" si="252"/>
        <v>0.37817965843754919</v>
      </c>
      <c r="OX258" s="860">
        <f t="shared" si="252"/>
        <v>0.37817965843754919</v>
      </c>
      <c r="OY258" s="860">
        <f t="shared" si="252"/>
        <v>0.37817965843754919</v>
      </c>
      <c r="OZ258" s="860">
        <f t="shared" si="252"/>
        <v>0.37817965843754919</v>
      </c>
      <c r="PA258" s="860">
        <f t="shared" si="252"/>
        <v>0.37817965843754919</v>
      </c>
      <c r="PB258" s="860">
        <f t="shared" si="252"/>
        <v>6.3759621589863258E-2</v>
      </c>
      <c r="PC258" s="860">
        <f t="shared" si="252"/>
        <v>6.3759621589863258E-2</v>
      </c>
      <c r="PD258" s="860">
        <f t="shared" si="252"/>
        <v>6.3759621589863258E-2</v>
      </c>
      <c r="PE258" s="860">
        <f t="shared" si="252"/>
        <v>6.3759621589863258E-2</v>
      </c>
      <c r="PF258" s="860">
        <f t="shared" si="252"/>
        <v>0.20337438771667404</v>
      </c>
      <c r="PG258" s="860">
        <f t="shared" si="252"/>
        <v>-0.12714208269673488</v>
      </c>
      <c r="PH258" s="860">
        <f t="shared" si="252"/>
        <v>-0.12714208269673488</v>
      </c>
      <c r="PI258" s="860">
        <f t="shared" si="252"/>
        <v>-0.12714208269673488</v>
      </c>
      <c r="PJ258" s="860">
        <f t="shared" si="252"/>
        <v>-0.12714208269673488</v>
      </c>
      <c r="PK258" s="860">
        <f t="shared" si="252"/>
        <v>-0.12714208269673488</v>
      </c>
      <c r="PL258" s="860">
        <f t="shared" si="252"/>
        <v>-0.12714208269673488</v>
      </c>
      <c r="PM258" s="860">
        <f t="shared" si="252"/>
        <v>-0.12714208269673488</v>
      </c>
      <c r="PN258" s="860">
        <f t="shared" si="252"/>
        <v>-0.25472668042017421</v>
      </c>
      <c r="PO258" s="860">
        <f t="shared" si="252"/>
        <v>-0.25472668042017421</v>
      </c>
      <c r="PP258" s="860">
        <f t="shared" si="252"/>
        <v>-0.25472668042017421</v>
      </c>
      <c r="PQ258" s="860">
        <f t="shared" si="252"/>
        <v>-0.25472668042017421</v>
      </c>
      <c r="PR258" s="860">
        <f t="shared" si="252"/>
        <v>-0.25472668042017421</v>
      </c>
      <c r="PS258" s="860">
        <f t="shared" si="252"/>
        <v>-0.25472668042017421</v>
      </c>
      <c r="PT258" s="860">
        <f t="shared" si="252"/>
        <v>-0.25472668042017421</v>
      </c>
      <c r="PU258" s="860">
        <f t="shared" si="252"/>
        <v>-0.30883076252863884</v>
      </c>
      <c r="PV258" s="860">
        <f t="shared" si="252"/>
        <v>-0.30883076252863884</v>
      </c>
      <c r="PW258" s="860">
        <f t="shared" si="252"/>
        <v>-0.30883076252863884</v>
      </c>
      <c r="PX258" s="860">
        <f t="shared" si="252"/>
        <v>-0.30883076252863884</v>
      </c>
      <c r="PY258" s="860">
        <f t="shared" si="252"/>
        <v>-0.12687616376903676</v>
      </c>
      <c r="PZ258" s="860">
        <f t="shared" si="252"/>
        <v>-0.12687616376903676</v>
      </c>
      <c r="QA258" s="860">
        <f t="shared" si="252"/>
        <v>-0.5120762104159402</v>
      </c>
      <c r="QB258" s="860">
        <f t="shared" si="252"/>
        <v>-0.5120762104159402</v>
      </c>
      <c r="QC258" s="860">
        <f t="shared" si="252"/>
        <v>-0.5120762104159402</v>
      </c>
      <c r="QD258" s="860">
        <f t="shared" si="252"/>
        <v>-0.50959350555497096</v>
      </c>
      <c r="QE258" s="860">
        <f t="shared" si="252"/>
        <v>-0.50959350555497096</v>
      </c>
      <c r="QF258" s="860">
        <f t="shared" si="252"/>
        <v>-0.50959350555497096</v>
      </c>
      <c r="QG258" s="860">
        <f t="shared" si="252"/>
        <v>-0.50959350555497096</v>
      </c>
      <c r="QH258" s="860">
        <f t="shared" si="252"/>
        <v>5.1730047966936255E-2</v>
      </c>
      <c r="QI258" s="860">
        <f t="shared" si="252"/>
        <v>1.4780013704841721E-2</v>
      </c>
      <c r="QJ258" s="860">
        <f t="shared" si="252"/>
        <v>1.4780013704841721E-2</v>
      </c>
      <c r="QK258" s="860">
        <f t="shared" si="252"/>
        <v>1.4780013704841721E-2</v>
      </c>
      <c r="QL258" s="860">
        <f t="shared" si="252"/>
        <v>1.4780013704841721E-2</v>
      </c>
      <c r="QM258" s="860">
        <f t="shared" si="252"/>
        <v>1.4780013704841721E-2</v>
      </c>
      <c r="QN258" s="860">
        <f t="shared" si="252"/>
        <v>1.4780013704841721E-2</v>
      </c>
      <c r="QO258" s="860">
        <f t="shared" si="252"/>
        <v>1.4780013704841721E-2</v>
      </c>
      <c r="QP258" s="860">
        <f t="shared" si="252"/>
        <v>-0.28818113788464039</v>
      </c>
      <c r="QQ258" s="860">
        <f t="shared" si="252"/>
        <v>-0.28818113788464039</v>
      </c>
      <c r="QR258" s="860">
        <f t="shared" ref="QR258:SI258" si="253">QR257</f>
        <v>-0.28818113788464039</v>
      </c>
      <c r="QS258" s="860">
        <f t="shared" si="253"/>
        <v>-0.28818113788464039</v>
      </c>
      <c r="QT258" s="860">
        <f t="shared" si="253"/>
        <v>-0.28818113788464039</v>
      </c>
      <c r="QU258" s="860">
        <f t="shared" si="253"/>
        <v>-0.28818113788464039</v>
      </c>
      <c r="QV258" s="860">
        <f t="shared" si="253"/>
        <v>-0.28818113788464039</v>
      </c>
      <c r="QW258" s="860">
        <f t="shared" si="253"/>
        <v>0.37817965843754919</v>
      </c>
      <c r="QX258" s="860">
        <f t="shared" si="253"/>
        <v>0.37817965843754919</v>
      </c>
      <c r="QY258" s="860">
        <f t="shared" si="253"/>
        <v>0.37817965843754919</v>
      </c>
      <c r="QZ258" s="860">
        <f t="shared" si="253"/>
        <v>0.37817965843754919</v>
      </c>
      <c r="RA258" s="860">
        <f t="shared" si="253"/>
        <v>0.37817965843754919</v>
      </c>
      <c r="RB258" s="860">
        <f t="shared" si="253"/>
        <v>6.3759621589863258E-2</v>
      </c>
      <c r="RC258" s="860">
        <f t="shared" si="253"/>
        <v>6.3759621589863258E-2</v>
      </c>
      <c r="RD258" s="860">
        <f t="shared" si="253"/>
        <v>6.3759621589863258E-2</v>
      </c>
      <c r="RE258" s="860">
        <f t="shared" si="253"/>
        <v>6.3759621589863258E-2</v>
      </c>
      <c r="RF258" s="860">
        <f t="shared" si="253"/>
        <v>0.20337438771667404</v>
      </c>
      <c r="RG258" s="860">
        <f t="shared" si="253"/>
        <v>-0.12714208269673488</v>
      </c>
      <c r="RH258" s="860">
        <f t="shared" si="253"/>
        <v>-0.12714208269673488</v>
      </c>
      <c r="RI258" s="860">
        <f t="shared" si="253"/>
        <v>-0.12714208269673488</v>
      </c>
      <c r="RJ258" s="860">
        <f t="shared" si="253"/>
        <v>-0.12714208269673488</v>
      </c>
      <c r="RK258" s="860">
        <f t="shared" si="253"/>
        <v>-0.12714208269673488</v>
      </c>
      <c r="RL258" s="860">
        <f t="shared" si="253"/>
        <v>-0.12714208269673488</v>
      </c>
      <c r="RM258" s="860">
        <f t="shared" si="253"/>
        <v>-0.12714208269673488</v>
      </c>
      <c r="RN258" s="860">
        <f t="shared" si="253"/>
        <v>-0.25472668042017421</v>
      </c>
      <c r="RO258" s="860">
        <f t="shared" si="253"/>
        <v>-0.25472668042017421</v>
      </c>
      <c r="RP258" s="860">
        <f t="shared" si="253"/>
        <v>-0.25472668042017421</v>
      </c>
      <c r="RQ258" s="860">
        <f t="shared" si="253"/>
        <v>-0.25472668042017421</v>
      </c>
      <c r="RR258" s="860">
        <f t="shared" si="253"/>
        <v>-0.25472668042017421</v>
      </c>
      <c r="RS258" s="860">
        <f t="shared" si="253"/>
        <v>-0.25472668042017421</v>
      </c>
      <c r="RT258" s="860">
        <f t="shared" si="253"/>
        <v>-0.25472668042017421</v>
      </c>
      <c r="RU258" s="860">
        <f t="shared" si="253"/>
        <v>-0.30883076252863884</v>
      </c>
      <c r="RV258" s="860">
        <f t="shared" si="253"/>
        <v>-0.30883076252863884</v>
      </c>
      <c r="RW258" s="860">
        <f t="shared" si="253"/>
        <v>-0.30883076252863884</v>
      </c>
      <c r="RX258" s="860">
        <f t="shared" si="253"/>
        <v>-0.30883076252863884</v>
      </c>
      <c r="RY258" s="860">
        <f t="shared" si="253"/>
        <v>-0.12687616376903676</v>
      </c>
      <c r="RZ258" s="860">
        <f t="shared" si="253"/>
        <v>-0.12687616376903676</v>
      </c>
      <c r="SA258" s="860">
        <f t="shared" si="253"/>
        <v>-0.5120762104159402</v>
      </c>
      <c r="SB258" s="860">
        <f t="shared" si="253"/>
        <v>-0.5120762104159402</v>
      </c>
      <c r="SC258" s="860">
        <f t="shared" si="253"/>
        <v>-0.5120762104159402</v>
      </c>
      <c r="SD258" s="860">
        <f t="shared" si="253"/>
        <v>-0.50959350555497096</v>
      </c>
      <c r="SE258" s="860">
        <f t="shared" si="253"/>
        <v>-0.50959350555497096</v>
      </c>
      <c r="SF258" s="860">
        <f t="shared" si="253"/>
        <v>-0.50959350555497096</v>
      </c>
      <c r="SG258" s="860">
        <f t="shared" si="253"/>
        <v>-0.50959350555497096</v>
      </c>
      <c r="SH258" s="860">
        <f t="shared" si="253"/>
        <v>5.1730047966936255E-2</v>
      </c>
      <c r="SI258" s="860">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898</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890</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891</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892</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588</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589</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590</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721</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722</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723</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724</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725</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726</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727</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Sheep!$H$253&amp;" Merino BBT"</f>
        <v>Spr Merino BBT</v>
      </c>
      <c r="I273" s="555" t="s">
        <v>886</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887</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889</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888</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890</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893</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894</v>
      </c>
      <c r="J279" s="558"/>
      <c r="K279" s="859">
        <f>K276</f>
        <v>0</v>
      </c>
      <c r="L279" s="859">
        <f t="shared" ref="L279:BW281" si="258">L276</f>
        <v>0</v>
      </c>
      <c r="M279" s="859">
        <f t="shared" si="258"/>
        <v>0</v>
      </c>
      <c r="N279" s="859">
        <f t="shared" si="258"/>
        <v>0</v>
      </c>
      <c r="O279" s="859">
        <f t="shared" si="258"/>
        <v>0</v>
      </c>
      <c r="P279" s="859">
        <f t="shared" si="258"/>
        <v>0</v>
      </c>
      <c r="Q279" s="859">
        <f t="shared" si="258"/>
        <v>0</v>
      </c>
      <c r="R279" s="859">
        <f t="shared" si="258"/>
        <v>0</v>
      </c>
      <c r="S279" s="859">
        <f t="shared" si="258"/>
        <v>0</v>
      </c>
      <c r="T279" s="859">
        <f t="shared" si="258"/>
        <v>0</v>
      </c>
      <c r="U279" s="859">
        <f t="shared" si="258"/>
        <v>0</v>
      </c>
      <c r="V279" s="859">
        <f t="shared" si="258"/>
        <v>0</v>
      </c>
      <c r="W279" s="859">
        <f t="shared" si="258"/>
        <v>0</v>
      </c>
      <c r="X279" s="859">
        <f t="shared" si="258"/>
        <v>0</v>
      </c>
      <c r="Y279" s="859">
        <f t="shared" si="258"/>
        <v>0</v>
      </c>
      <c r="Z279" s="859">
        <f t="shared" si="258"/>
        <v>0</v>
      </c>
      <c r="AA279" s="859">
        <f t="shared" si="258"/>
        <v>0</v>
      </c>
      <c r="AB279" s="859">
        <f t="shared" si="258"/>
        <v>0</v>
      </c>
      <c r="AC279" s="859">
        <f t="shared" si="258"/>
        <v>0</v>
      </c>
      <c r="AD279" s="859">
        <f t="shared" si="258"/>
        <v>0</v>
      </c>
      <c r="AE279" s="859">
        <f t="shared" si="258"/>
        <v>0</v>
      </c>
      <c r="AF279" s="859">
        <f t="shared" si="258"/>
        <v>0</v>
      </c>
      <c r="AG279" s="859">
        <f t="shared" si="258"/>
        <v>0</v>
      </c>
      <c r="AH279" s="859">
        <f t="shared" si="258"/>
        <v>0</v>
      </c>
      <c r="AI279" s="859">
        <f t="shared" si="258"/>
        <v>0</v>
      </c>
      <c r="AJ279" s="859">
        <f t="shared" si="258"/>
        <v>0</v>
      </c>
      <c r="AK279" s="859">
        <f t="shared" si="258"/>
        <v>0</v>
      </c>
      <c r="AL279" s="859">
        <f t="shared" si="258"/>
        <v>0</v>
      </c>
      <c r="AM279" s="859">
        <f t="shared" si="258"/>
        <v>0</v>
      </c>
      <c r="AN279" s="859">
        <f t="shared" si="258"/>
        <v>0</v>
      </c>
      <c r="AO279" s="859">
        <f t="shared" si="258"/>
        <v>0</v>
      </c>
      <c r="AP279" s="859">
        <f t="shared" si="258"/>
        <v>0</v>
      </c>
      <c r="AQ279" s="859">
        <f t="shared" si="258"/>
        <v>0</v>
      </c>
      <c r="AR279" s="859">
        <f t="shared" si="258"/>
        <v>0</v>
      </c>
      <c r="AS279" s="859">
        <f t="shared" si="258"/>
        <v>0</v>
      </c>
      <c r="AT279" s="859">
        <f t="shared" si="258"/>
        <v>0</v>
      </c>
      <c r="AU279" s="859">
        <f t="shared" si="258"/>
        <v>0</v>
      </c>
      <c r="AV279" s="859">
        <f t="shared" si="258"/>
        <v>0</v>
      </c>
      <c r="AW279" s="859">
        <f t="shared" si="258"/>
        <v>0</v>
      </c>
      <c r="AX279" s="859">
        <f t="shared" si="258"/>
        <v>0</v>
      </c>
      <c r="AY279" s="859">
        <f t="shared" si="258"/>
        <v>0</v>
      </c>
      <c r="AZ279" s="859">
        <f t="shared" si="258"/>
        <v>0</v>
      </c>
      <c r="BA279" s="859">
        <f t="shared" si="258"/>
        <v>0</v>
      </c>
      <c r="BB279" s="859">
        <f t="shared" si="258"/>
        <v>0</v>
      </c>
      <c r="BC279" s="859">
        <f t="shared" si="258"/>
        <v>0</v>
      </c>
      <c r="BD279" s="859">
        <f t="shared" si="258"/>
        <v>0</v>
      </c>
      <c r="BE279" s="859">
        <f t="shared" si="258"/>
        <v>0</v>
      </c>
      <c r="BF279" s="859">
        <f t="shared" si="258"/>
        <v>0</v>
      </c>
      <c r="BG279" s="859">
        <f t="shared" si="258"/>
        <v>0</v>
      </c>
      <c r="BH279" s="859">
        <f t="shared" si="258"/>
        <v>0</v>
      </c>
      <c r="BI279" s="859">
        <f t="shared" si="258"/>
        <v>0</v>
      </c>
      <c r="BJ279" s="859">
        <f t="shared" si="258"/>
        <v>0</v>
      </c>
      <c r="BK279" s="859">
        <f t="shared" si="258"/>
        <v>0</v>
      </c>
      <c r="BL279" s="859">
        <f t="shared" si="258"/>
        <v>0</v>
      </c>
      <c r="BM279" s="859">
        <f t="shared" si="258"/>
        <v>0</v>
      </c>
      <c r="BN279" s="859">
        <f t="shared" si="258"/>
        <v>0</v>
      </c>
      <c r="BO279" s="859">
        <f t="shared" si="258"/>
        <v>0</v>
      </c>
      <c r="BP279" s="859">
        <f t="shared" si="258"/>
        <v>0</v>
      </c>
      <c r="BQ279" s="859">
        <f t="shared" si="258"/>
        <v>0</v>
      </c>
      <c r="BR279" s="859">
        <f t="shared" si="258"/>
        <v>0</v>
      </c>
      <c r="BS279" s="859">
        <f t="shared" si="258"/>
        <v>0</v>
      </c>
      <c r="BT279" s="859">
        <f t="shared" si="258"/>
        <v>0</v>
      </c>
      <c r="BU279" s="859">
        <f t="shared" si="258"/>
        <v>0</v>
      </c>
      <c r="BV279" s="859">
        <f t="shared" si="258"/>
        <v>0</v>
      </c>
      <c r="BW279" s="859">
        <f t="shared" si="258"/>
        <v>0</v>
      </c>
      <c r="BX279" s="859">
        <f t="shared" ref="BX279:EI281" si="259">BX276</f>
        <v>0</v>
      </c>
      <c r="BY279" s="859">
        <f t="shared" si="259"/>
        <v>0</v>
      </c>
      <c r="BZ279" s="859">
        <f t="shared" si="259"/>
        <v>0</v>
      </c>
      <c r="CA279" s="859">
        <f t="shared" si="259"/>
        <v>0</v>
      </c>
      <c r="CB279" s="859">
        <f t="shared" si="259"/>
        <v>0</v>
      </c>
      <c r="CC279" s="859">
        <f t="shared" si="259"/>
        <v>0</v>
      </c>
      <c r="CD279" s="859">
        <f t="shared" si="259"/>
        <v>0</v>
      </c>
      <c r="CE279" s="859">
        <f t="shared" si="259"/>
        <v>0</v>
      </c>
      <c r="CF279" s="859">
        <f t="shared" si="259"/>
        <v>0</v>
      </c>
      <c r="CG279" s="859">
        <f t="shared" si="259"/>
        <v>0</v>
      </c>
      <c r="CH279" s="859">
        <f t="shared" si="259"/>
        <v>0</v>
      </c>
      <c r="CI279" s="859">
        <f t="shared" si="259"/>
        <v>0</v>
      </c>
      <c r="CJ279" s="859">
        <f t="shared" si="259"/>
        <v>0</v>
      </c>
      <c r="CK279" s="859">
        <f t="shared" si="259"/>
        <v>0</v>
      </c>
      <c r="CL279" s="859">
        <f t="shared" si="259"/>
        <v>0</v>
      </c>
      <c r="CM279" s="859">
        <f t="shared" si="259"/>
        <v>0</v>
      </c>
      <c r="CN279" s="859">
        <f t="shared" si="259"/>
        <v>0</v>
      </c>
      <c r="CO279" s="859">
        <f t="shared" si="259"/>
        <v>0</v>
      </c>
      <c r="CP279" s="859">
        <f t="shared" si="259"/>
        <v>0</v>
      </c>
      <c r="CQ279" s="859">
        <f t="shared" si="259"/>
        <v>0</v>
      </c>
      <c r="CR279" s="859">
        <f t="shared" si="259"/>
        <v>0</v>
      </c>
      <c r="CS279" s="859">
        <f t="shared" si="259"/>
        <v>0</v>
      </c>
      <c r="CT279" s="859">
        <f t="shared" si="259"/>
        <v>0</v>
      </c>
      <c r="CU279" s="859">
        <f t="shared" si="259"/>
        <v>0</v>
      </c>
      <c r="CV279" s="859">
        <f t="shared" si="259"/>
        <v>0</v>
      </c>
      <c r="CW279" s="859">
        <f t="shared" si="259"/>
        <v>0</v>
      </c>
      <c r="CX279" s="859">
        <f t="shared" si="259"/>
        <v>0</v>
      </c>
      <c r="CY279" s="859">
        <f t="shared" si="259"/>
        <v>0</v>
      </c>
      <c r="CZ279" s="859">
        <f t="shared" si="259"/>
        <v>0</v>
      </c>
      <c r="DA279" s="859">
        <f t="shared" si="259"/>
        <v>0</v>
      </c>
      <c r="DB279" s="859">
        <f t="shared" si="259"/>
        <v>0</v>
      </c>
      <c r="DC279" s="859">
        <f t="shared" si="259"/>
        <v>0</v>
      </c>
      <c r="DD279" s="859">
        <f t="shared" si="259"/>
        <v>0</v>
      </c>
      <c r="DE279" s="859">
        <f t="shared" si="259"/>
        <v>0</v>
      </c>
      <c r="DF279" s="859">
        <f t="shared" si="259"/>
        <v>0</v>
      </c>
      <c r="DG279" s="859">
        <f t="shared" si="259"/>
        <v>0</v>
      </c>
      <c r="DH279" s="859">
        <f t="shared" si="259"/>
        <v>0</v>
      </c>
      <c r="DI279" s="859">
        <f t="shared" si="259"/>
        <v>0</v>
      </c>
      <c r="DJ279" s="859">
        <f t="shared" si="259"/>
        <v>0</v>
      </c>
      <c r="DK279" s="859">
        <f t="shared" si="259"/>
        <v>0</v>
      </c>
      <c r="DL279" s="859">
        <f t="shared" si="259"/>
        <v>0</v>
      </c>
      <c r="DM279" s="859">
        <f t="shared" si="259"/>
        <v>0</v>
      </c>
      <c r="DN279" s="859">
        <f t="shared" si="259"/>
        <v>0.40756268867227874</v>
      </c>
      <c r="DO279" s="859">
        <f t="shared" si="259"/>
        <v>0.40756268867227874</v>
      </c>
      <c r="DP279" s="859">
        <f t="shared" si="259"/>
        <v>0.40756268867227874</v>
      </c>
      <c r="DQ279" s="859">
        <f t="shared" si="259"/>
        <v>0.40756268867227874</v>
      </c>
      <c r="DR279" s="859">
        <f t="shared" si="259"/>
        <v>0.40756268867227874</v>
      </c>
      <c r="DS279" s="859">
        <f t="shared" si="259"/>
        <v>0.40756268867227874</v>
      </c>
      <c r="DT279" s="859">
        <f t="shared" si="259"/>
        <v>0.40756268867227874</v>
      </c>
      <c r="DU279" s="859">
        <f t="shared" si="259"/>
        <v>0.40845358915077945</v>
      </c>
      <c r="DV279" s="859">
        <f t="shared" si="259"/>
        <v>0.40845358915077945</v>
      </c>
      <c r="DW279" s="859">
        <f t="shared" si="259"/>
        <v>0.40845358915077945</v>
      </c>
      <c r="DX279" s="859">
        <f t="shared" si="259"/>
        <v>0.40845358915077945</v>
      </c>
      <c r="DY279" s="859">
        <f t="shared" si="259"/>
        <v>0.43829947483848564</v>
      </c>
      <c r="DZ279" s="859">
        <f t="shared" si="259"/>
        <v>0.43829947483848564</v>
      </c>
      <c r="EA279" s="859">
        <f t="shared" si="259"/>
        <v>0.33481906065657796</v>
      </c>
      <c r="EB279" s="859">
        <f t="shared" si="259"/>
        <v>0.33481906065657796</v>
      </c>
      <c r="EC279" s="859">
        <f t="shared" si="259"/>
        <v>0.33481906065657796</v>
      </c>
      <c r="ED279" s="859">
        <f t="shared" si="259"/>
        <v>-1.0082455979834686</v>
      </c>
      <c r="EE279" s="859">
        <f t="shared" si="259"/>
        <v>-1.0082455979834686</v>
      </c>
      <c r="EF279" s="859">
        <f t="shared" si="259"/>
        <v>-1.0082455979834686</v>
      </c>
      <c r="EG279" s="859">
        <f t="shared" si="259"/>
        <v>-1.0082455979834686</v>
      </c>
      <c r="EH279" s="859">
        <f t="shared" si="259"/>
        <v>-1.399662881666405</v>
      </c>
      <c r="EI279" s="859">
        <f t="shared" si="259"/>
        <v>-1.399662881666405</v>
      </c>
      <c r="EJ279" s="859">
        <f t="shared" ref="EJ279:GU281" si="260">EJ276</f>
        <v>-1.399662881666405</v>
      </c>
      <c r="EK279" s="859">
        <f t="shared" si="260"/>
        <v>-1.399662881666405</v>
      </c>
      <c r="EL279" s="859">
        <f t="shared" si="260"/>
        <v>-1.399662881666405</v>
      </c>
      <c r="EM279" s="859">
        <f t="shared" si="260"/>
        <v>-1.399662881666405</v>
      </c>
      <c r="EN279" s="859">
        <f t="shared" si="260"/>
        <v>-1.399662881666405</v>
      </c>
      <c r="EO279" s="859">
        <f t="shared" si="260"/>
        <v>-1.399662881666405</v>
      </c>
      <c r="EP279" s="859">
        <f t="shared" si="260"/>
        <v>0</v>
      </c>
      <c r="EQ279" s="859">
        <f t="shared" si="260"/>
        <v>0</v>
      </c>
      <c r="ER279" s="859">
        <f t="shared" si="260"/>
        <v>0</v>
      </c>
      <c r="ES279" s="859">
        <f t="shared" si="260"/>
        <v>0</v>
      </c>
      <c r="ET279" s="859">
        <f t="shared" si="260"/>
        <v>0</v>
      </c>
      <c r="EU279" s="859">
        <f t="shared" si="260"/>
        <v>0</v>
      </c>
      <c r="EV279" s="859">
        <f t="shared" si="260"/>
        <v>0</v>
      </c>
      <c r="EW279" s="859">
        <f t="shared" si="260"/>
        <v>0</v>
      </c>
      <c r="EX279" s="859">
        <f t="shared" si="260"/>
        <v>0</v>
      </c>
      <c r="EY279" s="859">
        <f t="shared" si="260"/>
        <v>0</v>
      </c>
      <c r="EZ279" s="859">
        <f t="shared" si="260"/>
        <v>0</v>
      </c>
      <c r="FA279" s="859">
        <f t="shared" si="260"/>
        <v>0</v>
      </c>
      <c r="FB279" s="859">
        <f t="shared" si="260"/>
        <v>0</v>
      </c>
      <c r="FC279" s="859">
        <f t="shared" si="260"/>
        <v>0</v>
      </c>
      <c r="FD279" s="859">
        <f t="shared" si="260"/>
        <v>0</v>
      </c>
      <c r="FE279" s="859">
        <f t="shared" si="260"/>
        <v>0</v>
      </c>
      <c r="FF279" s="859">
        <f t="shared" si="260"/>
        <v>0</v>
      </c>
      <c r="FG279" s="859">
        <f t="shared" si="260"/>
        <v>0</v>
      </c>
      <c r="FH279" s="859">
        <f t="shared" si="260"/>
        <v>0</v>
      </c>
      <c r="FI279" s="859">
        <f t="shared" si="260"/>
        <v>0</v>
      </c>
      <c r="FJ279" s="859">
        <f t="shared" si="260"/>
        <v>0</v>
      </c>
      <c r="FK279" s="859">
        <f t="shared" si="260"/>
        <v>0</v>
      </c>
      <c r="FL279" s="859">
        <f t="shared" si="260"/>
        <v>0</v>
      </c>
      <c r="FM279" s="859">
        <f t="shared" si="260"/>
        <v>0</v>
      </c>
      <c r="FN279" s="859">
        <f t="shared" si="260"/>
        <v>0.45850802475631536</v>
      </c>
      <c r="FO279" s="859">
        <f t="shared" si="260"/>
        <v>0.45850802475631536</v>
      </c>
      <c r="FP279" s="859">
        <f t="shared" si="260"/>
        <v>0.45850802475631536</v>
      </c>
      <c r="FQ279" s="859">
        <f t="shared" si="260"/>
        <v>0.45850802475631536</v>
      </c>
      <c r="FR279" s="859">
        <f t="shared" si="260"/>
        <v>0.45850802475631536</v>
      </c>
      <c r="FS279" s="859">
        <f t="shared" si="260"/>
        <v>0.45850802475631536</v>
      </c>
      <c r="FT279" s="859">
        <f t="shared" si="260"/>
        <v>0.45850802475631536</v>
      </c>
      <c r="FU279" s="859">
        <f t="shared" si="260"/>
        <v>0.25901934921756542</v>
      </c>
      <c r="FV279" s="859">
        <f t="shared" si="260"/>
        <v>0.25901934921756542</v>
      </c>
      <c r="FW279" s="859">
        <f t="shared" si="260"/>
        <v>0.25901934921756542</v>
      </c>
      <c r="FX279" s="859">
        <f t="shared" si="260"/>
        <v>0.25901934921756542</v>
      </c>
      <c r="FY279" s="859">
        <f t="shared" si="260"/>
        <v>0.23068393412552002</v>
      </c>
      <c r="FZ279" s="859">
        <f t="shared" si="260"/>
        <v>0.23068393412552002</v>
      </c>
      <c r="GA279" s="859">
        <f t="shared" si="260"/>
        <v>0.29542858293227248</v>
      </c>
      <c r="GB279" s="859">
        <f t="shared" si="260"/>
        <v>0.29542858293227248</v>
      </c>
      <c r="GC279" s="859">
        <f t="shared" si="260"/>
        <v>0.29542858293227248</v>
      </c>
      <c r="GD279" s="859">
        <f t="shared" si="260"/>
        <v>-1.6902138124766024</v>
      </c>
      <c r="GE279" s="859">
        <f t="shared" si="260"/>
        <v>-1.6902138124766024</v>
      </c>
      <c r="GF279" s="859">
        <f t="shared" si="260"/>
        <v>-1.6902138124766024</v>
      </c>
      <c r="GG279" s="859">
        <f t="shared" si="260"/>
        <v>-1.6902138124766024</v>
      </c>
      <c r="GH279" s="859">
        <f t="shared" si="260"/>
        <v>-2.0464869346173913</v>
      </c>
      <c r="GI279" s="859">
        <f t="shared" si="260"/>
        <v>-2.0464869346173913</v>
      </c>
      <c r="GJ279" s="859">
        <f t="shared" si="260"/>
        <v>-2.0464869346173913</v>
      </c>
      <c r="GK279" s="859">
        <f t="shared" si="260"/>
        <v>-2.0464869346173913</v>
      </c>
      <c r="GL279" s="859">
        <f t="shared" si="260"/>
        <v>-2.0464869346173913</v>
      </c>
      <c r="GM279" s="859">
        <f t="shared" si="260"/>
        <v>-2.0464869346173913</v>
      </c>
      <c r="GN279" s="859">
        <f t="shared" si="260"/>
        <v>-2.0464869346173913</v>
      </c>
      <c r="GO279" s="859">
        <f t="shared" si="260"/>
        <v>-2.0464869346173913</v>
      </c>
      <c r="GP279" s="859">
        <f t="shared" si="260"/>
        <v>-2.445934491190016E-3</v>
      </c>
      <c r="GQ279" s="859">
        <f t="shared" si="260"/>
        <v>-2.445934491190016E-3</v>
      </c>
      <c r="GR279" s="859">
        <f t="shared" si="260"/>
        <v>-2.445934491190016E-3</v>
      </c>
      <c r="GS279" s="859">
        <f t="shared" si="260"/>
        <v>-2.445934491190016E-3</v>
      </c>
      <c r="GT279" s="859">
        <f t="shared" si="260"/>
        <v>-2.445934491190016E-3</v>
      </c>
      <c r="GU279" s="859">
        <f t="shared" si="260"/>
        <v>-2.445934491190016E-3</v>
      </c>
      <c r="GV279" s="859">
        <f t="shared" ref="GV279:JG281" si="261">GV276</f>
        <v>-2.445934491190016E-3</v>
      </c>
      <c r="GW279" s="859">
        <f t="shared" si="261"/>
        <v>-1.3889487335099204E-3</v>
      </c>
      <c r="GX279" s="859">
        <f t="shared" si="261"/>
        <v>-1.3889487335099204E-3</v>
      </c>
      <c r="GY279" s="859">
        <f t="shared" si="261"/>
        <v>-1.3889487335099204E-3</v>
      </c>
      <c r="GZ279" s="859">
        <f t="shared" si="261"/>
        <v>-1.3889487335099204E-3</v>
      </c>
      <c r="HA279" s="859">
        <f t="shared" si="261"/>
        <v>-1.3889487335099204E-3</v>
      </c>
      <c r="HB279" s="859">
        <f t="shared" si="261"/>
        <v>-2.6174915640480023E-3</v>
      </c>
      <c r="HC279" s="859">
        <f t="shared" si="261"/>
        <v>-2.6174915640480023E-3</v>
      </c>
      <c r="HD279" s="859">
        <f t="shared" si="261"/>
        <v>-2.6174915640480023E-3</v>
      </c>
      <c r="HE279" s="859">
        <f t="shared" si="261"/>
        <v>-2.6174915640480023E-3</v>
      </c>
      <c r="HF279" s="859">
        <f t="shared" si="261"/>
        <v>0</v>
      </c>
      <c r="HG279" s="859">
        <f t="shared" si="261"/>
        <v>0</v>
      </c>
      <c r="HH279" s="859">
        <f t="shared" si="261"/>
        <v>0</v>
      </c>
      <c r="HI279" s="859">
        <f t="shared" si="261"/>
        <v>0</v>
      </c>
      <c r="HJ279" s="859">
        <f t="shared" si="261"/>
        <v>0</v>
      </c>
      <c r="HK279" s="859">
        <f t="shared" si="261"/>
        <v>0</v>
      </c>
      <c r="HL279" s="859">
        <f t="shared" si="261"/>
        <v>0</v>
      </c>
      <c r="HM279" s="859">
        <f t="shared" si="261"/>
        <v>0</v>
      </c>
      <c r="HN279" s="859">
        <f t="shared" si="261"/>
        <v>8.4908893473416569E-3</v>
      </c>
      <c r="HO279" s="859">
        <f t="shared" si="261"/>
        <v>8.4908893473416569E-3</v>
      </c>
      <c r="HP279" s="859">
        <f t="shared" si="261"/>
        <v>8.4908893473416569E-3</v>
      </c>
      <c r="HQ279" s="859">
        <f t="shared" si="261"/>
        <v>8.4908893473416569E-3</v>
      </c>
      <c r="HR279" s="859">
        <f t="shared" si="261"/>
        <v>8.4908893473416569E-3</v>
      </c>
      <c r="HS279" s="859">
        <f t="shared" si="261"/>
        <v>8.4908893473416569E-3</v>
      </c>
      <c r="HT279" s="859">
        <f t="shared" si="261"/>
        <v>8.4908893473416569E-3</v>
      </c>
      <c r="HU279" s="859">
        <f t="shared" si="261"/>
        <v>3.9849130648855535E-2</v>
      </c>
      <c r="HV279" s="859">
        <f t="shared" si="261"/>
        <v>3.9849130648855535E-2</v>
      </c>
      <c r="HW279" s="859">
        <f t="shared" si="261"/>
        <v>3.9849130648855535E-2</v>
      </c>
      <c r="HX279" s="859">
        <f t="shared" si="261"/>
        <v>3.9849130648855535E-2</v>
      </c>
      <c r="HY279" s="859">
        <f t="shared" si="261"/>
        <v>4.6136786825103471E-2</v>
      </c>
      <c r="HZ279" s="859">
        <f t="shared" si="261"/>
        <v>4.6136786825103471E-2</v>
      </c>
      <c r="IA279" s="859">
        <f t="shared" si="261"/>
        <v>2.9542858293228669E-2</v>
      </c>
      <c r="IB279" s="859">
        <f t="shared" si="261"/>
        <v>2.9542858293228669E-2</v>
      </c>
      <c r="IC279" s="859">
        <f t="shared" si="261"/>
        <v>2.9542858293228669E-2</v>
      </c>
      <c r="ID279" s="859">
        <f t="shared" si="261"/>
        <v>-2.314228928854102</v>
      </c>
      <c r="IE279" s="859">
        <f t="shared" si="261"/>
        <v>-2.314228928854102</v>
      </c>
      <c r="IF279" s="859">
        <f t="shared" si="261"/>
        <v>-2.314228928854102</v>
      </c>
      <c r="IG279" s="859">
        <f t="shared" si="261"/>
        <v>-2.314228928854102</v>
      </c>
      <c r="IH279" s="859">
        <f t="shared" si="261"/>
        <v>-2.8435621047709807</v>
      </c>
      <c r="II279" s="859">
        <f t="shared" si="261"/>
        <v>-2.8435621047709807</v>
      </c>
      <c r="IJ279" s="859">
        <f t="shared" si="261"/>
        <v>-2.8435621047709807</v>
      </c>
      <c r="IK279" s="859">
        <f t="shared" si="261"/>
        <v>-2.8435621047709807</v>
      </c>
      <c r="IL279" s="859">
        <f t="shared" si="261"/>
        <v>-2.8435621047709807</v>
      </c>
      <c r="IM279" s="859">
        <f t="shared" si="261"/>
        <v>-2.8435621047709807</v>
      </c>
      <c r="IN279" s="859">
        <f t="shared" si="261"/>
        <v>-2.8435621047709807</v>
      </c>
      <c r="IO279" s="859">
        <f t="shared" si="261"/>
        <v>-2.8435621047709807</v>
      </c>
      <c r="IP279" s="859">
        <f t="shared" si="261"/>
        <v>0</v>
      </c>
      <c r="IQ279" s="859">
        <f t="shared" si="261"/>
        <v>0</v>
      </c>
      <c r="IR279" s="859">
        <f t="shared" si="261"/>
        <v>0</v>
      </c>
      <c r="IS279" s="859">
        <f t="shared" si="261"/>
        <v>0</v>
      </c>
      <c r="IT279" s="859">
        <f t="shared" si="261"/>
        <v>0</v>
      </c>
      <c r="IU279" s="859">
        <f t="shared" si="261"/>
        <v>0</v>
      </c>
      <c r="IV279" s="859">
        <f t="shared" si="261"/>
        <v>0</v>
      </c>
      <c r="IW279" s="859">
        <f t="shared" si="261"/>
        <v>0</v>
      </c>
      <c r="IX279" s="859">
        <f t="shared" si="261"/>
        <v>0</v>
      </c>
      <c r="IY279" s="859">
        <f t="shared" si="261"/>
        <v>0</v>
      </c>
      <c r="IZ279" s="859">
        <f t="shared" si="261"/>
        <v>0</v>
      </c>
      <c r="JA279" s="859">
        <f t="shared" si="261"/>
        <v>0</v>
      </c>
      <c r="JB279" s="859">
        <f t="shared" si="261"/>
        <v>-2.6149413254366038E-3</v>
      </c>
      <c r="JC279" s="859">
        <f t="shared" si="261"/>
        <v>-2.6149413254366038E-3</v>
      </c>
      <c r="JD279" s="859">
        <f t="shared" si="261"/>
        <v>-2.6149413254366038E-3</v>
      </c>
      <c r="JE279" s="859">
        <f t="shared" si="261"/>
        <v>-2.6149413254366038E-3</v>
      </c>
      <c r="JF279" s="859">
        <f t="shared" si="261"/>
        <v>-2.3518058203180203E-3</v>
      </c>
      <c r="JG279" s="859">
        <f t="shared" si="261"/>
        <v>-2.3518058203180203E-3</v>
      </c>
      <c r="JH279" s="859">
        <f t="shared" ref="JH279:LS281" si="262">JH276</f>
        <v>-2.3518058203180203E-3</v>
      </c>
      <c r="JI279" s="859">
        <f t="shared" si="262"/>
        <v>-2.3518058203180203E-3</v>
      </c>
      <c r="JJ279" s="859">
        <f t="shared" si="262"/>
        <v>-2.3518058203180203E-3</v>
      </c>
      <c r="JK279" s="859">
        <f t="shared" si="262"/>
        <v>-2.3518058203180203E-3</v>
      </c>
      <c r="JL279" s="859">
        <f t="shared" si="262"/>
        <v>-2.3518058203180203E-3</v>
      </c>
      <c r="JM279" s="859">
        <f t="shared" si="262"/>
        <v>-2.3518058203180203E-3</v>
      </c>
      <c r="JN279" s="859">
        <f t="shared" si="262"/>
        <v>0.14434511890476731</v>
      </c>
      <c r="JO279" s="859">
        <f t="shared" si="262"/>
        <v>0.14434511890476731</v>
      </c>
      <c r="JP279" s="859">
        <f t="shared" si="262"/>
        <v>0.14434511890476731</v>
      </c>
      <c r="JQ279" s="859">
        <f t="shared" si="262"/>
        <v>0.14434511890476731</v>
      </c>
      <c r="JR279" s="859">
        <f t="shared" si="262"/>
        <v>0.14434511890476731</v>
      </c>
      <c r="JS279" s="859">
        <f t="shared" si="262"/>
        <v>0.14434511890476731</v>
      </c>
      <c r="JT279" s="859">
        <f t="shared" si="262"/>
        <v>0.14434511890476731</v>
      </c>
      <c r="JU279" s="859">
        <f t="shared" si="262"/>
        <v>0.3287553278530666</v>
      </c>
      <c r="JV279" s="859">
        <f t="shared" si="262"/>
        <v>0.3287553278530666</v>
      </c>
      <c r="JW279" s="859">
        <f t="shared" si="262"/>
        <v>0.3287553278530666</v>
      </c>
      <c r="JX279" s="859">
        <f t="shared" si="262"/>
        <v>0.3287553278530666</v>
      </c>
      <c r="JY279" s="859">
        <f t="shared" si="262"/>
        <v>0.33449170448200594</v>
      </c>
      <c r="JZ279" s="859">
        <f t="shared" si="262"/>
        <v>0.33449170448200594</v>
      </c>
      <c r="KA279" s="859">
        <f t="shared" si="262"/>
        <v>0.26588572463904203</v>
      </c>
      <c r="KB279" s="859">
        <f t="shared" si="262"/>
        <v>0.26588572463904203</v>
      </c>
      <c r="KC279" s="859">
        <f t="shared" si="262"/>
        <v>0.26588572463904203</v>
      </c>
      <c r="KD279" s="859">
        <f t="shared" si="262"/>
        <v>-2.2337792621070216</v>
      </c>
      <c r="KE279" s="859">
        <f t="shared" si="262"/>
        <v>-2.2337792621070216</v>
      </c>
      <c r="KF279" s="859">
        <f t="shared" si="262"/>
        <v>-2.2337792621070216</v>
      </c>
      <c r="KG279" s="859">
        <f t="shared" si="262"/>
        <v>-2.2337792621070216</v>
      </c>
      <c r="KH279" s="859">
        <f t="shared" si="262"/>
        <v>-2.4657910550713948</v>
      </c>
      <c r="KI279" s="859">
        <f t="shared" si="262"/>
        <v>-2.4657910550713948</v>
      </c>
      <c r="KJ279" s="859">
        <f t="shared" si="262"/>
        <v>-2.4657910550713948</v>
      </c>
      <c r="KK279" s="859">
        <f t="shared" si="262"/>
        <v>-2.4657910550713948</v>
      </c>
      <c r="KL279" s="859">
        <f t="shared" si="262"/>
        <v>-2.4657910550713948</v>
      </c>
      <c r="KM279" s="859">
        <f t="shared" si="262"/>
        <v>-2.4657910550713948</v>
      </c>
      <c r="KN279" s="859">
        <f t="shared" si="262"/>
        <v>-2.4657910550713948</v>
      </c>
      <c r="KO279" s="859">
        <f t="shared" si="262"/>
        <v>-2.4657910550713948</v>
      </c>
      <c r="KP279" s="859">
        <f t="shared" si="262"/>
        <v>4.8918689823800321E-3</v>
      </c>
      <c r="KQ279" s="859">
        <f t="shared" si="262"/>
        <v>4.8918689823800321E-3</v>
      </c>
      <c r="KR279" s="859">
        <f t="shared" si="262"/>
        <v>4.8918689823800321E-3</v>
      </c>
      <c r="KS279" s="859">
        <f t="shared" si="262"/>
        <v>4.8918689823800321E-3</v>
      </c>
      <c r="KT279" s="859">
        <f t="shared" si="262"/>
        <v>4.8918689823800321E-3</v>
      </c>
      <c r="KU279" s="859">
        <f t="shared" si="262"/>
        <v>4.8918689823800321E-3</v>
      </c>
      <c r="KV279" s="859">
        <f t="shared" si="262"/>
        <v>4.8918689823800321E-3</v>
      </c>
      <c r="KW279" s="859">
        <f t="shared" si="262"/>
        <v>-1.3889487335099204E-3</v>
      </c>
      <c r="KX279" s="859">
        <f t="shared" si="262"/>
        <v>-1.3889487335099204E-3</v>
      </c>
      <c r="KY279" s="859">
        <f t="shared" si="262"/>
        <v>-1.3889487335099204E-3</v>
      </c>
      <c r="KZ279" s="859">
        <f t="shared" si="262"/>
        <v>-1.3889487335099204E-3</v>
      </c>
      <c r="LA279" s="859">
        <f t="shared" si="262"/>
        <v>-1.3889487335099204E-3</v>
      </c>
      <c r="LB279" s="859">
        <f t="shared" si="262"/>
        <v>0</v>
      </c>
      <c r="LC279" s="859">
        <f t="shared" si="262"/>
        <v>0</v>
      </c>
      <c r="LD279" s="859">
        <f t="shared" si="262"/>
        <v>0</v>
      </c>
      <c r="LE279" s="859">
        <f t="shared" si="262"/>
        <v>0</v>
      </c>
      <c r="LF279" s="859">
        <f t="shared" si="262"/>
        <v>-2.3519104818898739E-3</v>
      </c>
      <c r="LG279" s="859">
        <f t="shared" si="262"/>
        <v>-2.3519104818898739E-3</v>
      </c>
      <c r="LH279" s="859">
        <f t="shared" si="262"/>
        <v>-2.3519104818898739E-3</v>
      </c>
      <c r="LI279" s="859">
        <f t="shared" si="262"/>
        <v>-2.3519104818898739E-3</v>
      </c>
      <c r="LJ279" s="859">
        <f t="shared" si="262"/>
        <v>-2.3519104818898739E-3</v>
      </c>
      <c r="LK279" s="859">
        <f t="shared" si="262"/>
        <v>-2.3519104818898739E-3</v>
      </c>
      <c r="LL279" s="859">
        <f t="shared" si="262"/>
        <v>-2.3519104818898739E-3</v>
      </c>
      <c r="LM279" s="859">
        <f t="shared" si="262"/>
        <v>-2.3519104818898739E-3</v>
      </c>
      <c r="LN279" s="859">
        <f t="shared" si="262"/>
        <v>9.3399782820729804E-2</v>
      </c>
      <c r="LO279" s="859">
        <f t="shared" si="262"/>
        <v>9.3399782820729804E-2</v>
      </c>
      <c r="LP279" s="859">
        <f t="shared" si="262"/>
        <v>9.3399782820729804E-2</v>
      </c>
      <c r="LQ279" s="859">
        <f t="shared" si="262"/>
        <v>9.3399782820729804E-2</v>
      </c>
      <c r="LR279" s="859">
        <f t="shared" si="262"/>
        <v>9.3399782820729804E-2</v>
      </c>
      <c r="LS279" s="859">
        <f t="shared" si="262"/>
        <v>9.3399782820729804E-2</v>
      </c>
      <c r="LT279" s="859">
        <f t="shared" ref="LT279:OE281" si="263">LT276</f>
        <v>9.3399782820729804E-2</v>
      </c>
      <c r="LU279" s="859">
        <f t="shared" si="263"/>
        <v>0.1494342399332087</v>
      </c>
      <c r="LV279" s="859">
        <f t="shared" si="263"/>
        <v>0.1494342399332087</v>
      </c>
      <c r="LW279" s="859">
        <f t="shared" si="263"/>
        <v>0.1494342399332087</v>
      </c>
      <c r="LX279" s="859">
        <f t="shared" si="263"/>
        <v>0.1494342399332087</v>
      </c>
      <c r="LY279" s="859">
        <f t="shared" si="263"/>
        <v>0.14994455718159028</v>
      </c>
      <c r="LZ279" s="859">
        <f t="shared" si="263"/>
        <v>0.14994455718159028</v>
      </c>
      <c r="MA279" s="859">
        <f t="shared" si="263"/>
        <v>7.8780955448605638E-2</v>
      </c>
      <c r="MB279" s="859">
        <f t="shared" si="263"/>
        <v>7.8780955448605638E-2</v>
      </c>
      <c r="MC279" s="859">
        <f t="shared" si="263"/>
        <v>7.8780955448605638E-2</v>
      </c>
      <c r="MD279" s="859">
        <f t="shared" si="263"/>
        <v>-2.1960761805999196</v>
      </c>
      <c r="ME279" s="859">
        <f t="shared" si="263"/>
        <v>-2.1960761805999196</v>
      </c>
      <c r="MF279" s="859">
        <f t="shared" si="263"/>
        <v>-2.1960761805999196</v>
      </c>
      <c r="MG279" s="859">
        <f t="shared" si="263"/>
        <v>-2.1960761805999196</v>
      </c>
      <c r="MH279" s="859">
        <f t="shared" si="263"/>
        <v>-2.3721919743163227</v>
      </c>
      <c r="MI279" s="859">
        <f t="shared" si="263"/>
        <v>-2.3721919743163227</v>
      </c>
      <c r="MJ279" s="859">
        <f t="shared" si="263"/>
        <v>-2.3721919743163227</v>
      </c>
      <c r="MK279" s="859">
        <f t="shared" si="263"/>
        <v>-2.3721919743163227</v>
      </c>
      <c r="ML279" s="859">
        <f t="shared" si="263"/>
        <v>-2.3721919743163227</v>
      </c>
      <c r="MM279" s="859">
        <f t="shared" si="263"/>
        <v>-2.3721919743163227</v>
      </c>
      <c r="MN279" s="859">
        <f t="shared" si="263"/>
        <v>-2.3721919743163227</v>
      </c>
      <c r="MO279" s="859">
        <f t="shared" si="263"/>
        <v>-2.3721919743163227</v>
      </c>
      <c r="MP279" s="859">
        <f t="shared" si="263"/>
        <v>2.445934491190016E-3</v>
      </c>
      <c r="MQ279" s="859">
        <f t="shared" si="263"/>
        <v>2.445934491190016E-3</v>
      </c>
      <c r="MR279" s="859">
        <f t="shared" si="263"/>
        <v>2.445934491190016E-3</v>
      </c>
      <c r="MS279" s="859">
        <f t="shared" si="263"/>
        <v>2.445934491190016E-3</v>
      </c>
      <c r="MT279" s="859">
        <f t="shared" si="263"/>
        <v>2.445934491190016E-3</v>
      </c>
      <c r="MU279" s="859">
        <f t="shared" si="263"/>
        <v>2.445934491190016E-3</v>
      </c>
      <c r="MV279" s="859">
        <f t="shared" si="263"/>
        <v>2.445934491190016E-3</v>
      </c>
      <c r="MW279" s="859">
        <f t="shared" si="263"/>
        <v>1.3844310920791969E-3</v>
      </c>
      <c r="MX279" s="859">
        <f t="shared" si="263"/>
        <v>1.3844310920791969E-3</v>
      </c>
      <c r="MY279" s="859">
        <f t="shared" si="263"/>
        <v>1.3844310920791969E-3</v>
      </c>
      <c r="MZ279" s="859">
        <f t="shared" si="263"/>
        <v>1.3844310920791969E-3</v>
      </c>
      <c r="NA279" s="859">
        <f t="shared" si="263"/>
        <v>1.3844310920791969E-3</v>
      </c>
      <c r="NB279" s="859">
        <f t="shared" si="263"/>
        <v>0.54832171757711201</v>
      </c>
      <c r="NC279" s="859">
        <f t="shared" si="263"/>
        <v>0.54832171757711201</v>
      </c>
      <c r="ND279" s="859">
        <f t="shared" si="263"/>
        <v>0.54832171757711201</v>
      </c>
      <c r="NE279" s="859">
        <f t="shared" si="263"/>
        <v>0.54832171757711201</v>
      </c>
      <c r="NF279" s="859">
        <f t="shared" si="263"/>
        <v>0.38924068559390523</v>
      </c>
      <c r="NG279" s="859">
        <f t="shared" si="263"/>
        <v>0.38924068559390523</v>
      </c>
      <c r="NH279" s="859">
        <f t="shared" si="263"/>
        <v>0.38924068559390523</v>
      </c>
      <c r="NI279" s="859">
        <f t="shared" si="263"/>
        <v>0.38924068559390523</v>
      </c>
      <c r="NJ279" s="859">
        <f t="shared" si="263"/>
        <v>0.38924068559390523</v>
      </c>
      <c r="NK279" s="859">
        <f t="shared" si="263"/>
        <v>0.38924068559390523</v>
      </c>
      <c r="NL279" s="859">
        <f t="shared" si="263"/>
        <v>0.38924068559390523</v>
      </c>
      <c r="NM279" s="859">
        <f t="shared" si="263"/>
        <v>0.38924068559390523</v>
      </c>
      <c r="NN279" s="859">
        <f t="shared" si="263"/>
        <v>9.3399782820729804E-2</v>
      </c>
      <c r="NO279" s="859">
        <f t="shared" si="263"/>
        <v>9.3399782820729804E-2</v>
      </c>
      <c r="NP279" s="859">
        <f t="shared" si="263"/>
        <v>9.3399782820729804E-2</v>
      </c>
      <c r="NQ279" s="859">
        <f t="shared" si="263"/>
        <v>9.3399782820729804E-2</v>
      </c>
      <c r="NR279" s="859">
        <f t="shared" si="263"/>
        <v>9.3399782820729804E-2</v>
      </c>
      <c r="NS279" s="859">
        <f t="shared" si="263"/>
        <v>9.3399782820729804E-2</v>
      </c>
      <c r="NT279" s="859">
        <f t="shared" si="263"/>
        <v>9.3399782820729804E-2</v>
      </c>
      <c r="NU279" s="859">
        <f t="shared" si="263"/>
        <v>0.1494342399332087</v>
      </c>
      <c r="NV279" s="859">
        <f t="shared" si="263"/>
        <v>0.1494342399332087</v>
      </c>
      <c r="NW279" s="859">
        <f t="shared" si="263"/>
        <v>0.1494342399332087</v>
      </c>
      <c r="NX279" s="859">
        <f t="shared" si="263"/>
        <v>0.1494342399332087</v>
      </c>
      <c r="NY279" s="859">
        <f t="shared" si="263"/>
        <v>0.14994455718159028</v>
      </c>
      <c r="NZ279" s="859">
        <f t="shared" si="263"/>
        <v>0.14994455718159028</v>
      </c>
      <c r="OA279" s="859">
        <f t="shared" si="263"/>
        <v>7.8780955448605638E-2</v>
      </c>
      <c r="OB279" s="859">
        <f t="shared" si="263"/>
        <v>7.8780955448605638E-2</v>
      </c>
      <c r="OC279" s="859">
        <f t="shared" si="263"/>
        <v>7.8780955448605638E-2</v>
      </c>
      <c r="OD279" s="859">
        <f t="shared" si="263"/>
        <v>-2.1960761805999196</v>
      </c>
      <c r="OE279" s="859">
        <f t="shared" si="263"/>
        <v>-2.1960761805999196</v>
      </c>
      <c r="OF279" s="859">
        <f t="shared" ref="OF279:QQ281" si="264">OF276</f>
        <v>-2.1960761805999196</v>
      </c>
      <c r="OG279" s="859">
        <f t="shared" si="264"/>
        <v>-2.1960761805999196</v>
      </c>
      <c r="OH279" s="859">
        <f t="shared" si="264"/>
        <v>-2.3721919743163227</v>
      </c>
      <c r="OI279" s="859">
        <f t="shared" si="264"/>
        <v>-2.3721919743163227</v>
      </c>
      <c r="OJ279" s="859">
        <f t="shared" si="264"/>
        <v>-2.3721919743163227</v>
      </c>
      <c r="OK279" s="859">
        <f t="shared" si="264"/>
        <v>-2.3721919743163227</v>
      </c>
      <c r="OL279" s="859">
        <f t="shared" si="264"/>
        <v>-2.3721919743163227</v>
      </c>
      <c r="OM279" s="859">
        <f t="shared" si="264"/>
        <v>-2.3721919743163227</v>
      </c>
      <c r="ON279" s="859">
        <f t="shared" si="264"/>
        <v>-2.3721919743163227</v>
      </c>
      <c r="OO279" s="859">
        <f t="shared" si="264"/>
        <v>-2.3721919743163227</v>
      </c>
      <c r="OP279" s="859">
        <f t="shared" si="264"/>
        <v>2.445934491190016E-3</v>
      </c>
      <c r="OQ279" s="859">
        <f t="shared" si="264"/>
        <v>2.445934491190016E-3</v>
      </c>
      <c r="OR279" s="859">
        <f t="shared" si="264"/>
        <v>2.445934491190016E-3</v>
      </c>
      <c r="OS279" s="859">
        <f t="shared" si="264"/>
        <v>2.445934491190016E-3</v>
      </c>
      <c r="OT279" s="859">
        <f t="shared" si="264"/>
        <v>2.445934491190016E-3</v>
      </c>
      <c r="OU279" s="859">
        <f t="shared" si="264"/>
        <v>2.445934491190016E-3</v>
      </c>
      <c r="OV279" s="859">
        <f t="shared" si="264"/>
        <v>2.445934491190016E-3</v>
      </c>
      <c r="OW279" s="859">
        <f t="shared" si="264"/>
        <v>1.3844310920791969E-3</v>
      </c>
      <c r="OX279" s="859">
        <f t="shared" si="264"/>
        <v>1.3844310920791969E-3</v>
      </c>
      <c r="OY279" s="859">
        <f t="shared" si="264"/>
        <v>1.3844310920791969E-3</v>
      </c>
      <c r="OZ279" s="859">
        <f t="shared" si="264"/>
        <v>1.3844310920791969E-3</v>
      </c>
      <c r="PA279" s="859">
        <f t="shared" si="264"/>
        <v>1.3844310920791969E-3</v>
      </c>
      <c r="PB279" s="859">
        <f t="shared" si="264"/>
        <v>0.54832171757711201</v>
      </c>
      <c r="PC279" s="859">
        <f t="shared" si="264"/>
        <v>0.54832171757711201</v>
      </c>
      <c r="PD279" s="859">
        <f t="shared" si="264"/>
        <v>0.54832171757711201</v>
      </c>
      <c r="PE279" s="859">
        <f t="shared" si="264"/>
        <v>0.54832171757711201</v>
      </c>
      <c r="PF279" s="859">
        <f t="shared" si="264"/>
        <v>0.38924068559390523</v>
      </c>
      <c r="PG279" s="859">
        <f t="shared" si="264"/>
        <v>0.38924068559390523</v>
      </c>
      <c r="PH279" s="859">
        <f t="shared" si="264"/>
        <v>0.38924068559390523</v>
      </c>
      <c r="PI279" s="859">
        <f t="shared" si="264"/>
        <v>0.38924068559390523</v>
      </c>
      <c r="PJ279" s="859">
        <f t="shared" si="264"/>
        <v>0.38924068559390523</v>
      </c>
      <c r="PK279" s="859">
        <f t="shared" si="264"/>
        <v>0.38924068559390523</v>
      </c>
      <c r="PL279" s="859">
        <f t="shared" si="264"/>
        <v>0.38924068559390523</v>
      </c>
      <c r="PM279" s="859">
        <f t="shared" si="264"/>
        <v>0.38924068559390523</v>
      </c>
      <c r="PN279" s="859">
        <f t="shared" si="264"/>
        <v>9.3399782820729804E-2</v>
      </c>
      <c r="PO279" s="859">
        <f t="shared" si="264"/>
        <v>9.3399782820729804E-2</v>
      </c>
      <c r="PP279" s="859">
        <f t="shared" si="264"/>
        <v>9.3399782820729804E-2</v>
      </c>
      <c r="PQ279" s="859">
        <f t="shared" si="264"/>
        <v>9.3399782820729804E-2</v>
      </c>
      <c r="PR279" s="859">
        <f t="shared" si="264"/>
        <v>9.3399782820729804E-2</v>
      </c>
      <c r="PS279" s="859">
        <f t="shared" si="264"/>
        <v>9.3399782820729804E-2</v>
      </c>
      <c r="PT279" s="859">
        <f t="shared" si="264"/>
        <v>9.3399782820729804E-2</v>
      </c>
      <c r="PU279" s="859">
        <f t="shared" si="264"/>
        <v>0.1494342399332087</v>
      </c>
      <c r="PV279" s="859">
        <f t="shared" si="264"/>
        <v>0.1494342399332087</v>
      </c>
      <c r="PW279" s="859">
        <f t="shared" si="264"/>
        <v>0.1494342399332087</v>
      </c>
      <c r="PX279" s="859">
        <f t="shared" si="264"/>
        <v>0.1494342399332087</v>
      </c>
      <c r="PY279" s="859">
        <f t="shared" si="264"/>
        <v>0.14994455718159028</v>
      </c>
      <c r="PZ279" s="859">
        <f t="shared" si="264"/>
        <v>0.14994455718159028</v>
      </c>
      <c r="QA279" s="859">
        <f t="shared" si="264"/>
        <v>7.8780955448605638E-2</v>
      </c>
      <c r="QB279" s="859">
        <f t="shared" si="264"/>
        <v>7.8780955448605638E-2</v>
      </c>
      <c r="QC279" s="859">
        <f t="shared" si="264"/>
        <v>7.8780955448605638E-2</v>
      </c>
      <c r="QD279" s="859">
        <f t="shared" si="264"/>
        <v>-2.1960761805999196</v>
      </c>
      <c r="QE279" s="859">
        <f t="shared" si="264"/>
        <v>-2.1960761805999196</v>
      </c>
      <c r="QF279" s="859">
        <f t="shared" si="264"/>
        <v>-2.1960761805999196</v>
      </c>
      <c r="QG279" s="859">
        <f t="shared" si="264"/>
        <v>-2.1960761805999196</v>
      </c>
      <c r="QH279" s="859">
        <f t="shared" si="264"/>
        <v>-2.3721919743163227</v>
      </c>
      <c r="QI279" s="859">
        <f t="shared" si="264"/>
        <v>-2.3721919743163227</v>
      </c>
      <c r="QJ279" s="859">
        <f t="shared" si="264"/>
        <v>-2.3721919743163227</v>
      </c>
      <c r="QK279" s="859">
        <f t="shared" si="264"/>
        <v>-2.3721919743163227</v>
      </c>
      <c r="QL279" s="859">
        <f t="shared" si="264"/>
        <v>-2.3721919743163227</v>
      </c>
      <c r="QM279" s="859">
        <f t="shared" si="264"/>
        <v>-2.3721919743163227</v>
      </c>
      <c r="QN279" s="859">
        <f t="shared" si="264"/>
        <v>-2.3721919743163227</v>
      </c>
      <c r="QO279" s="859">
        <f t="shared" si="264"/>
        <v>-2.3721919743163227</v>
      </c>
      <c r="QP279" s="859">
        <f t="shared" si="264"/>
        <v>2.445934491190016E-3</v>
      </c>
      <c r="QQ279" s="859">
        <f t="shared" si="264"/>
        <v>2.445934491190016E-3</v>
      </c>
      <c r="QR279" s="859">
        <f t="shared" ref="QR279:SI281" si="265">QR276</f>
        <v>2.445934491190016E-3</v>
      </c>
      <c r="QS279" s="859">
        <f t="shared" si="265"/>
        <v>2.445934491190016E-3</v>
      </c>
      <c r="QT279" s="859">
        <f t="shared" si="265"/>
        <v>2.445934491190016E-3</v>
      </c>
      <c r="QU279" s="859">
        <f t="shared" si="265"/>
        <v>2.445934491190016E-3</v>
      </c>
      <c r="QV279" s="859">
        <f t="shared" si="265"/>
        <v>2.445934491190016E-3</v>
      </c>
      <c r="QW279" s="859">
        <f t="shared" si="265"/>
        <v>1.3844310920791969E-3</v>
      </c>
      <c r="QX279" s="859">
        <f t="shared" si="265"/>
        <v>1.3844310920791969E-3</v>
      </c>
      <c r="QY279" s="859">
        <f t="shared" si="265"/>
        <v>1.3844310920791969E-3</v>
      </c>
      <c r="QZ279" s="859">
        <f t="shared" si="265"/>
        <v>1.3844310920791969E-3</v>
      </c>
      <c r="RA279" s="859">
        <f t="shared" si="265"/>
        <v>1.3844310920791969E-3</v>
      </c>
      <c r="RB279" s="859">
        <f t="shared" si="265"/>
        <v>0.54832171757711201</v>
      </c>
      <c r="RC279" s="859">
        <f t="shared" si="265"/>
        <v>0.54832171757711201</v>
      </c>
      <c r="RD279" s="859">
        <f t="shared" si="265"/>
        <v>0.54832171757711201</v>
      </c>
      <c r="RE279" s="859">
        <f t="shared" si="265"/>
        <v>0.54832171757711201</v>
      </c>
      <c r="RF279" s="859">
        <f t="shared" si="265"/>
        <v>0.38924068559390523</v>
      </c>
      <c r="RG279" s="859">
        <f t="shared" si="265"/>
        <v>0.38924068559390523</v>
      </c>
      <c r="RH279" s="859">
        <f t="shared" si="265"/>
        <v>0.38924068559390523</v>
      </c>
      <c r="RI279" s="859">
        <f t="shared" si="265"/>
        <v>0.38924068559390523</v>
      </c>
      <c r="RJ279" s="859">
        <f t="shared" si="265"/>
        <v>0.38924068559390523</v>
      </c>
      <c r="RK279" s="859">
        <f t="shared" si="265"/>
        <v>0.38924068559390523</v>
      </c>
      <c r="RL279" s="859">
        <f t="shared" si="265"/>
        <v>0.38924068559390523</v>
      </c>
      <c r="RM279" s="859">
        <f t="shared" si="265"/>
        <v>0.38924068559390523</v>
      </c>
      <c r="RN279" s="859">
        <f t="shared" si="265"/>
        <v>9.3399782820729804E-2</v>
      </c>
      <c r="RO279" s="859">
        <f t="shared" si="265"/>
        <v>9.3399782820729804E-2</v>
      </c>
      <c r="RP279" s="859">
        <f t="shared" si="265"/>
        <v>9.3399782820729804E-2</v>
      </c>
      <c r="RQ279" s="859">
        <f t="shared" si="265"/>
        <v>9.3399782820729804E-2</v>
      </c>
      <c r="RR279" s="859">
        <f t="shared" si="265"/>
        <v>9.3399782820729804E-2</v>
      </c>
      <c r="RS279" s="859">
        <f t="shared" si="265"/>
        <v>9.3399782820729804E-2</v>
      </c>
      <c r="RT279" s="859">
        <f t="shared" si="265"/>
        <v>9.3399782820729804E-2</v>
      </c>
      <c r="RU279" s="859">
        <f t="shared" si="265"/>
        <v>0.1494342399332087</v>
      </c>
      <c r="RV279" s="859">
        <f t="shared" si="265"/>
        <v>0.1494342399332087</v>
      </c>
      <c r="RW279" s="859">
        <f t="shared" si="265"/>
        <v>0.1494342399332087</v>
      </c>
      <c r="RX279" s="859">
        <f t="shared" si="265"/>
        <v>0.1494342399332087</v>
      </c>
      <c r="RY279" s="859">
        <f t="shared" si="265"/>
        <v>0.14994455718159028</v>
      </c>
      <c r="RZ279" s="859">
        <f t="shared" si="265"/>
        <v>0.14994455718159028</v>
      </c>
      <c r="SA279" s="859">
        <f t="shared" si="265"/>
        <v>7.8780955448605638E-2</v>
      </c>
      <c r="SB279" s="859">
        <f t="shared" si="265"/>
        <v>7.8780955448605638E-2</v>
      </c>
      <c r="SC279" s="859">
        <f t="shared" si="265"/>
        <v>7.8780955448605638E-2</v>
      </c>
      <c r="SD279" s="859">
        <f t="shared" si="265"/>
        <v>-2.1960761805999196</v>
      </c>
      <c r="SE279" s="859">
        <f t="shared" si="265"/>
        <v>-2.1960761805999196</v>
      </c>
      <c r="SF279" s="859">
        <f t="shared" si="265"/>
        <v>-2.1960761805999196</v>
      </c>
      <c r="SG279" s="859">
        <f t="shared" si="265"/>
        <v>-2.1960761805999196</v>
      </c>
      <c r="SH279" s="859">
        <f t="shared" si="265"/>
        <v>-2.3721919743163227</v>
      </c>
      <c r="SI279" s="859">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890</v>
      </c>
      <c r="J280" s="558"/>
      <c r="K280" s="859">
        <f t="shared" ref="K280:Z281" si="266">K277</f>
        <v>0</v>
      </c>
      <c r="L280" s="859">
        <f t="shared" si="266"/>
        <v>0</v>
      </c>
      <c r="M280" s="859">
        <f t="shared" si="266"/>
        <v>0</v>
      </c>
      <c r="N280" s="859">
        <f t="shared" si="266"/>
        <v>0</v>
      </c>
      <c r="O280" s="859">
        <f t="shared" si="266"/>
        <v>0</v>
      </c>
      <c r="P280" s="859">
        <f t="shared" si="266"/>
        <v>0</v>
      </c>
      <c r="Q280" s="859">
        <f t="shared" si="266"/>
        <v>0</v>
      </c>
      <c r="R280" s="859">
        <f t="shared" si="266"/>
        <v>0</v>
      </c>
      <c r="S280" s="859">
        <f t="shared" si="266"/>
        <v>0</v>
      </c>
      <c r="T280" s="859">
        <f t="shared" si="266"/>
        <v>0</v>
      </c>
      <c r="U280" s="859">
        <f t="shared" si="266"/>
        <v>0</v>
      </c>
      <c r="V280" s="859">
        <f t="shared" si="266"/>
        <v>0</v>
      </c>
      <c r="W280" s="859">
        <f t="shared" si="266"/>
        <v>0</v>
      </c>
      <c r="X280" s="859">
        <f t="shared" si="266"/>
        <v>0</v>
      </c>
      <c r="Y280" s="859">
        <f t="shared" si="266"/>
        <v>0</v>
      </c>
      <c r="Z280" s="859">
        <f t="shared" si="266"/>
        <v>0</v>
      </c>
      <c r="AA280" s="859">
        <f t="shared" si="258"/>
        <v>0</v>
      </c>
      <c r="AB280" s="859">
        <f t="shared" si="258"/>
        <v>0</v>
      </c>
      <c r="AC280" s="859">
        <f t="shared" si="258"/>
        <v>0</v>
      </c>
      <c r="AD280" s="859">
        <f t="shared" si="258"/>
        <v>0</v>
      </c>
      <c r="AE280" s="859">
        <f t="shared" si="258"/>
        <v>0</v>
      </c>
      <c r="AF280" s="859">
        <f t="shared" si="258"/>
        <v>0</v>
      </c>
      <c r="AG280" s="859">
        <f t="shared" si="258"/>
        <v>0</v>
      </c>
      <c r="AH280" s="859">
        <f t="shared" si="258"/>
        <v>0</v>
      </c>
      <c r="AI280" s="859">
        <f t="shared" si="258"/>
        <v>0</v>
      </c>
      <c r="AJ280" s="859">
        <f t="shared" si="258"/>
        <v>0</v>
      </c>
      <c r="AK280" s="859">
        <f t="shared" si="258"/>
        <v>0</v>
      </c>
      <c r="AL280" s="859">
        <f t="shared" si="258"/>
        <v>0</v>
      </c>
      <c r="AM280" s="859">
        <f t="shared" si="258"/>
        <v>0</v>
      </c>
      <c r="AN280" s="859">
        <f t="shared" si="258"/>
        <v>0</v>
      </c>
      <c r="AO280" s="859">
        <f t="shared" si="258"/>
        <v>0</v>
      </c>
      <c r="AP280" s="859">
        <f t="shared" si="258"/>
        <v>0</v>
      </c>
      <c r="AQ280" s="859">
        <f t="shared" si="258"/>
        <v>0</v>
      </c>
      <c r="AR280" s="859">
        <f t="shared" si="258"/>
        <v>0</v>
      </c>
      <c r="AS280" s="859">
        <f t="shared" si="258"/>
        <v>0</v>
      </c>
      <c r="AT280" s="859">
        <f t="shared" si="258"/>
        <v>0</v>
      </c>
      <c r="AU280" s="859">
        <f t="shared" si="258"/>
        <v>0</v>
      </c>
      <c r="AV280" s="859">
        <f t="shared" si="258"/>
        <v>0</v>
      </c>
      <c r="AW280" s="859">
        <f t="shared" si="258"/>
        <v>0</v>
      </c>
      <c r="AX280" s="859">
        <f t="shared" si="258"/>
        <v>0</v>
      </c>
      <c r="AY280" s="859">
        <f t="shared" si="258"/>
        <v>0</v>
      </c>
      <c r="AZ280" s="859">
        <f t="shared" si="258"/>
        <v>0</v>
      </c>
      <c r="BA280" s="859">
        <f t="shared" si="258"/>
        <v>0</v>
      </c>
      <c r="BB280" s="859">
        <f t="shared" si="258"/>
        <v>0</v>
      </c>
      <c r="BC280" s="859">
        <f t="shared" si="258"/>
        <v>0</v>
      </c>
      <c r="BD280" s="859">
        <f t="shared" si="258"/>
        <v>0</v>
      </c>
      <c r="BE280" s="859">
        <f t="shared" si="258"/>
        <v>0</v>
      </c>
      <c r="BF280" s="859">
        <f t="shared" si="258"/>
        <v>0</v>
      </c>
      <c r="BG280" s="859">
        <f t="shared" si="258"/>
        <v>0</v>
      </c>
      <c r="BH280" s="859">
        <f t="shared" si="258"/>
        <v>0</v>
      </c>
      <c r="BI280" s="859">
        <f t="shared" si="258"/>
        <v>0</v>
      </c>
      <c r="BJ280" s="859">
        <f t="shared" si="258"/>
        <v>0</v>
      </c>
      <c r="BK280" s="859">
        <f t="shared" si="258"/>
        <v>0</v>
      </c>
      <c r="BL280" s="859">
        <f t="shared" si="258"/>
        <v>0</v>
      </c>
      <c r="BM280" s="859">
        <f t="shared" si="258"/>
        <v>0</v>
      </c>
      <c r="BN280" s="859">
        <f t="shared" si="258"/>
        <v>0</v>
      </c>
      <c r="BO280" s="859">
        <f t="shared" si="258"/>
        <v>0</v>
      </c>
      <c r="BP280" s="859">
        <f t="shared" si="258"/>
        <v>0</v>
      </c>
      <c r="BQ280" s="859">
        <f t="shared" si="258"/>
        <v>0</v>
      </c>
      <c r="BR280" s="859">
        <f t="shared" si="258"/>
        <v>0</v>
      </c>
      <c r="BS280" s="859">
        <f t="shared" si="258"/>
        <v>0</v>
      </c>
      <c r="BT280" s="859">
        <f t="shared" si="258"/>
        <v>0</v>
      </c>
      <c r="BU280" s="859">
        <f t="shared" si="258"/>
        <v>0</v>
      </c>
      <c r="BV280" s="859">
        <f t="shared" si="258"/>
        <v>0</v>
      </c>
      <c r="BW280" s="859">
        <f t="shared" si="258"/>
        <v>0</v>
      </c>
      <c r="BX280" s="859">
        <f t="shared" si="259"/>
        <v>0</v>
      </c>
      <c r="BY280" s="859">
        <f t="shared" si="259"/>
        <v>0</v>
      </c>
      <c r="BZ280" s="859">
        <f t="shared" si="259"/>
        <v>0</v>
      </c>
      <c r="CA280" s="859">
        <f t="shared" si="259"/>
        <v>0</v>
      </c>
      <c r="CB280" s="859">
        <f t="shared" si="259"/>
        <v>0</v>
      </c>
      <c r="CC280" s="859">
        <f t="shared" si="259"/>
        <v>0</v>
      </c>
      <c r="CD280" s="859">
        <f t="shared" si="259"/>
        <v>0</v>
      </c>
      <c r="CE280" s="859">
        <f t="shared" si="259"/>
        <v>0</v>
      </c>
      <c r="CF280" s="859">
        <f t="shared" si="259"/>
        <v>0</v>
      </c>
      <c r="CG280" s="859">
        <f t="shared" si="259"/>
        <v>0</v>
      </c>
      <c r="CH280" s="859">
        <f t="shared" si="259"/>
        <v>0</v>
      </c>
      <c r="CI280" s="859">
        <f t="shared" si="259"/>
        <v>0</v>
      </c>
      <c r="CJ280" s="859">
        <f t="shared" si="259"/>
        <v>0</v>
      </c>
      <c r="CK280" s="859">
        <f t="shared" si="259"/>
        <v>0</v>
      </c>
      <c r="CL280" s="859">
        <f t="shared" si="259"/>
        <v>0</v>
      </c>
      <c r="CM280" s="859">
        <f t="shared" si="259"/>
        <v>0</v>
      </c>
      <c r="CN280" s="859">
        <f t="shared" si="259"/>
        <v>0</v>
      </c>
      <c r="CO280" s="859">
        <f t="shared" si="259"/>
        <v>0</v>
      </c>
      <c r="CP280" s="859">
        <f t="shared" si="259"/>
        <v>0</v>
      </c>
      <c r="CQ280" s="859">
        <f t="shared" si="259"/>
        <v>0</v>
      </c>
      <c r="CR280" s="859">
        <f t="shared" si="259"/>
        <v>0</v>
      </c>
      <c r="CS280" s="859">
        <f t="shared" si="259"/>
        <v>0</v>
      </c>
      <c r="CT280" s="859">
        <f t="shared" si="259"/>
        <v>0</v>
      </c>
      <c r="CU280" s="859">
        <f t="shared" si="259"/>
        <v>0</v>
      </c>
      <c r="CV280" s="859">
        <f t="shared" si="259"/>
        <v>0</v>
      </c>
      <c r="CW280" s="859">
        <f t="shared" si="259"/>
        <v>0</v>
      </c>
      <c r="CX280" s="859">
        <f t="shared" si="259"/>
        <v>0</v>
      </c>
      <c r="CY280" s="859">
        <f t="shared" si="259"/>
        <v>0</v>
      </c>
      <c r="CZ280" s="859">
        <f t="shared" si="259"/>
        <v>0</v>
      </c>
      <c r="DA280" s="859">
        <f t="shared" si="259"/>
        <v>0</v>
      </c>
      <c r="DB280" s="859">
        <f t="shared" si="259"/>
        <v>0</v>
      </c>
      <c r="DC280" s="859">
        <f t="shared" si="259"/>
        <v>0</v>
      </c>
      <c r="DD280" s="859">
        <f t="shared" si="259"/>
        <v>0</v>
      </c>
      <c r="DE280" s="859">
        <f t="shared" si="259"/>
        <v>0</v>
      </c>
      <c r="DF280" s="859">
        <f t="shared" si="259"/>
        <v>0</v>
      </c>
      <c r="DG280" s="859">
        <f t="shared" si="259"/>
        <v>0</v>
      </c>
      <c r="DH280" s="859">
        <f t="shared" si="259"/>
        <v>0</v>
      </c>
      <c r="DI280" s="859">
        <f t="shared" si="259"/>
        <v>0</v>
      </c>
      <c r="DJ280" s="859">
        <f t="shared" si="259"/>
        <v>0</v>
      </c>
      <c r="DK280" s="859">
        <f t="shared" si="259"/>
        <v>0</v>
      </c>
      <c r="DL280" s="859">
        <f t="shared" si="259"/>
        <v>0</v>
      </c>
      <c r="DM280" s="859">
        <f t="shared" si="259"/>
        <v>0</v>
      </c>
      <c r="DN280" s="859">
        <f t="shared" si="259"/>
        <v>0.40756268867227874</v>
      </c>
      <c r="DO280" s="859">
        <f t="shared" si="259"/>
        <v>0.40756268867227874</v>
      </c>
      <c r="DP280" s="859">
        <f t="shared" si="259"/>
        <v>0.40756268867227874</v>
      </c>
      <c r="DQ280" s="859">
        <f t="shared" si="259"/>
        <v>0.40756268867227874</v>
      </c>
      <c r="DR280" s="859">
        <f t="shared" si="259"/>
        <v>0.40756268867227874</v>
      </c>
      <c r="DS280" s="859">
        <f t="shared" si="259"/>
        <v>0.40756268867227874</v>
      </c>
      <c r="DT280" s="859">
        <f t="shared" si="259"/>
        <v>0.40756268867227874</v>
      </c>
      <c r="DU280" s="859">
        <f t="shared" si="259"/>
        <v>0.40845358915077945</v>
      </c>
      <c r="DV280" s="859">
        <f t="shared" si="259"/>
        <v>0.40845358915077945</v>
      </c>
      <c r="DW280" s="859">
        <f t="shared" si="259"/>
        <v>0.40845358915077945</v>
      </c>
      <c r="DX280" s="859">
        <f t="shared" si="259"/>
        <v>0.40845358915077945</v>
      </c>
      <c r="DY280" s="859">
        <f t="shared" si="259"/>
        <v>0.42676527813221021</v>
      </c>
      <c r="DZ280" s="859">
        <f t="shared" si="259"/>
        <v>0.42676527813221021</v>
      </c>
      <c r="EA280" s="859">
        <f t="shared" si="259"/>
        <v>0.33481906065657796</v>
      </c>
      <c r="EB280" s="859">
        <f t="shared" si="259"/>
        <v>0.33481906065657796</v>
      </c>
      <c r="EC280" s="859">
        <f t="shared" si="259"/>
        <v>0.33481906065657796</v>
      </c>
      <c r="ED280" s="859">
        <f t="shared" si="259"/>
        <v>-6.4217831190557462E-2</v>
      </c>
      <c r="EE280" s="859">
        <f t="shared" si="259"/>
        <v>-6.4217831190557462E-2</v>
      </c>
      <c r="EF280" s="859">
        <f t="shared" si="259"/>
        <v>-6.4217831190557462E-2</v>
      </c>
      <c r="EG280" s="859">
        <f t="shared" si="259"/>
        <v>-6.4217831190557462E-2</v>
      </c>
      <c r="EH280" s="859">
        <f t="shared" si="259"/>
        <v>-0.10346009593387429</v>
      </c>
      <c r="EI280" s="859">
        <f t="shared" si="259"/>
        <v>-0.10346009593387429</v>
      </c>
      <c r="EJ280" s="859">
        <f t="shared" si="260"/>
        <v>-0.10346009593387429</v>
      </c>
      <c r="EK280" s="859">
        <f t="shared" si="260"/>
        <v>-0.10346009593387429</v>
      </c>
      <c r="EL280" s="859">
        <f t="shared" si="260"/>
        <v>-0.10346009593387429</v>
      </c>
      <c r="EM280" s="859">
        <f t="shared" si="260"/>
        <v>-0.10346009593387429</v>
      </c>
      <c r="EN280" s="859">
        <f t="shared" si="260"/>
        <v>-0.10346009593387429</v>
      </c>
      <c r="EO280" s="859">
        <f t="shared" si="260"/>
        <v>-0.10346009593387429</v>
      </c>
      <c r="EP280" s="859">
        <f t="shared" si="260"/>
        <v>0</v>
      </c>
      <c r="EQ280" s="859">
        <f t="shared" si="260"/>
        <v>0</v>
      </c>
      <c r="ER280" s="859">
        <f t="shared" si="260"/>
        <v>0</v>
      </c>
      <c r="ES280" s="859">
        <f t="shared" si="260"/>
        <v>0</v>
      </c>
      <c r="ET280" s="859">
        <f t="shared" si="260"/>
        <v>0</v>
      </c>
      <c r="EU280" s="859">
        <f t="shared" si="260"/>
        <v>0</v>
      </c>
      <c r="EV280" s="859">
        <f t="shared" si="260"/>
        <v>0</v>
      </c>
      <c r="EW280" s="859">
        <f t="shared" si="260"/>
        <v>0</v>
      </c>
      <c r="EX280" s="859">
        <f t="shared" si="260"/>
        <v>0</v>
      </c>
      <c r="EY280" s="859">
        <f t="shared" si="260"/>
        <v>0</v>
      </c>
      <c r="EZ280" s="859">
        <f t="shared" si="260"/>
        <v>0</v>
      </c>
      <c r="FA280" s="859">
        <f t="shared" si="260"/>
        <v>0</v>
      </c>
      <c r="FB280" s="859">
        <f t="shared" si="260"/>
        <v>0</v>
      </c>
      <c r="FC280" s="859">
        <f t="shared" si="260"/>
        <v>0</v>
      </c>
      <c r="FD280" s="859">
        <f t="shared" si="260"/>
        <v>0</v>
      </c>
      <c r="FE280" s="859">
        <f t="shared" si="260"/>
        <v>0</v>
      </c>
      <c r="FF280" s="859">
        <f t="shared" si="260"/>
        <v>0</v>
      </c>
      <c r="FG280" s="859">
        <f t="shared" si="260"/>
        <v>0</v>
      </c>
      <c r="FH280" s="859">
        <f t="shared" si="260"/>
        <v>0</v>
      </c>
      <c r="FI280" s="859">
        <f t="shared" si="260"/>
        <v>0</v>
      </c>
      <c r="FJ280" s="859">
        <f t="shared" si="260"/>
        <v>0</v>
      </c>
      <c r="FK280" s="859">
        <f t="shared" si="260"/>
        <v>0</v>
      </c>
      <c r="FL280" s="859">
        <f t="shared" si="260"/>
        <v>0</v>
      </c>
      <c r="FM280" s="859">
        <f t="shared" si="260"/>
        <v>0</v>
      </c>
      <c r="FN280" s="859">
        <f t="shared" si="260"/>
        <v>0.26321756976751409</v>
      </c>
      <c r="FO280" s="859">
        <f t="shared" si="260"/>
        <v>0.26321756976751409</v>
      </c>
      <c r="FP280" s="859">
        <f t="shared" si="260"/>
        <v>0.26321756976751409</v>
      </c>
      <c r="FQ280" s="859">
        <f t="shared" si="260"/>
        <v>0.26321756976751409</v>
      </c>
      <c r="FR280" s="859">
        <f t="shared" si="260"/>
        <v>0.26321756976751409</v>
      </c>
      <c r="FS280" s="859">
        <f t="shared" si="260"/>
        <v>0.26321756976751409</v>
      </c>
      <c r="FT280" s="859">
        <f t="shared" si="260"/>
        <v>0.26321756976751409</v>
      </c>
      <c r="FU280" s="859">
        <f t="shared" si="260"/>
        <v>0.25901934921756542</v>
      </c>
      <c r="FV280" s="859">
        <f t="shared" si="260"/>
        <v>0.25901934921756542</v>
      </c>
      <c r="FW280" s="859">
        <f t="shared" si="260"/>
        <v>0.25901934921756542</v>
      </c>
      <c r="FX280" s="859">
        <f t="shared" si="260"/>
        <v>0.25901934921756542</v>
      </c>
      <c r="FY280" s="859">
        <f t="shared" si="260"/>
        <v>0.23068393412552002</v>
      </c>
      <c r="FZ280" s="859">
        <f t="shared" si="260"/>
        <v>0.23068393412552002</v>
      </c>
      <c r="GA280" s="859">
        <f t="shared" si="260"/>
        <v>0.29542858293227248</v>
      </c>
      <c r="GB280" s="859">
        <f t="shared" si="260"/>
        <v>0.29542858293227248</v>
      </c>
      <c r="GC280" s="859">
        <f t="shared" si="260"/>
        <v>0.29542858293227248</v>
      </c>
      <c r="GD280" s="859">
        <f t="shared" si="260"/>
        <v>1.1867822318649246E-2</v>
      </c>
      <c r="GE280" s="859">
        <f t="shared" si="260"/>
        <v>1.1867822318649246E-2</v>
      </c>
      <c r="GF280" s="859">
        <f t="shared" si="260"/>
        <v>1.1867822318649246E-2</v>
      </c>
      <c r="GG280" s="859">
        <f t="shared" si="260"/>
        <v>1.1867822318649246E-2</v>
      </c>
      <c r="GH280" s="859">
        <f t="shared" si="260"/>
        <v>-0.34718873838595243</v>
      </c>
      <c r="GI280" s="859">
        <f t="shared" si="260"/>
        <v>-0.34718873838595243</v>
      </c>
      <c r="GJ280" s="859">
        <f t="shared" si="260"/>
        <v>-0.34718873838595243</v>
      </c>
      <c r="GK280" s="859">
        <f t="shared" si="260"/>
        <v>-0.34718873838595243</v>
      </c>
      <c r="GL280" s="859">
        <f t="shared" si="260"/>
        <v>-0.34718873838595243</v>
      </c>
      <c r="GM280" s="859">
        <f t="shared" si="260"/>
        <v>-0.34718873838595243</v>
      </c>
      <c r="GN280" s="859">
        <f t="shared" si="260"/>
        <v>-0.34718873838595243</v>
      </c>
      <c r="GO280" s="859">
        <f t="shared" si="260"/>
        <v>-0.34718873838595243</v>
      </c>
      <c r="GP280" s="859">
        <f t="shared" si="260"/>
        <v>-2.445934491190016E-3</v>
      </c>
      <c r="GQ280" s="859">
        <f t="shared" si="260"/>
        <v>-2.445934491190016E-3</v>
      </c>
      <c r="GR280" s="859">
        <f t="shared" si="260"/>
        <v>-2.445934491190016E-3</v>
      </c>
      <c r="GS280" s="859">
        <f t="shared" si="260"/>
        <v>-2.445934491190016E-3</v>
      </c>
      <c r="GT280" s="859">
        <f t="shared" si="260"/>
        <v>-2.445934491190016E-3</v>
      </c>
      <c r="GU280" s="859">
        <f t="shared" si="260"/>
        <v>-2.445934491190016E-3</v>
      </c>
      <c r="GV280" s="859">
        <f t="shared" si="261"/>
        <v>-2.445934491190016E-3</v>
      </c>
      <c r="GW280" s="859">
        <f t="shared" si="261"/>
        <v>-1.3889487335099204E-3</v>
      </c>
      <c r="GX280" s="859">
        <f t="shared" si="261"/>
        <v>-1.3889487335099204E-3</v>
      </c>
      <c r="GY280" s="859">
        <f t="shared" si="261"/>
        <v>-1.3889487335099204E-3</v>
      </c>
      <c r="GZ280" s="859">
        <f t="shared" si="261"/>
        <v>-1.3889487335099204E-3</v>
      </c>
      <c r="HA280" s="859">
        <f t="shared" si="261"/>
        <v>-1.3889487335099204E-3</v>
      </c>
      <c r="HB280" s="859">
        <f t="shared" si="261"/>
        <v>-2.6174915640480023E-3</v>
      </c>
      <c r="HC280" s="859">
        <f t="shared" si="261"/>
        <v>-2.6174915640480023E-3</v>
      </c>
      <c r="HD280" s="859">
        <f t="shared" si="261"/>
        <v>-2.6174915640480023E-3</v>
      </c>
      <c r="HE280" s="859">
        <f t="shared" si="261"/>
        <v>-2.6174915640480023E-3</v>
      </c>
      <c r="HF280" s="859">
        <f t="shared" si="261"/>
        <v>-2.3536843404308172E-3</v>
      </c>
      <c r="HG280" s="859">
        <f t="shared" si="261"/>
        <v>-2.3536843404308172E-3</v>
      </c>
      <c r="HH280" s="859">
        <f t="shared" si="261"/>
        <v>-2.3536843404308172E-3</v>
      </c>
      <c r="HI280" s="859">
        <f t="shared" si="261"/>
        <v>-2.3536843404308172E-3</v>
      </c>
      <c r="HJ280" s="859">
        <f t="shared" si="261"/>
        <v>-2.3536843404308172E-3</v>
      </c>
      <c r="HK280" s="859">
        <f t="shared" si="261"/>
        <v>-2.3536843404308172E-3</v>
      </c>
      <c r="HL280" s="859">
        <f t="shared" si="261"/>
        <v>-2.3536843404308172E-3</v>
      </c>
      <c r="HM280" s="859">
        <f t="shared" si="261"/>
        <v>-2.3536843404308172E-3</v>
      </c>
      <c r="HN280" s="859">
        <f t="shared" si="261"/>
        <v>8.4908893473416569E-3</v>
      </c>
      <c r="HO280" s="859">
        <f t="shared" si="261"/>
        <v>8.4908893473416569E-3</v>
      </c>
      <c r="HP280" s="859">
        <f t="shared" si="261"/>
        <v>8.4908893473416569E-3</v>
      </c>
      <c r="HQ280" s="859">
        <f t="shared" si="261"/>
        <v>8.4908893473416569E-3</v>
      </c>
      <c r="HR280" s="859">
        <f t="shared" si="261"/>
        <v>8.4908893473416569E-3</v>
      </c>
      <c r="HS280" s="859">
        <f t="shared" si="261"/>
        <v>8.4908893473416569E-3</v>
      </c>
      <c r="HT280" s="859">
        <f t="shared" si="261"/>
        <v>8.4908893473416569E-3</v>
      </c>
      <c r="HU280" s="859">
        <f t="shared" si="261"/>
        <v>3.9849130648855535E-2</v>
      </c>
      <c r="HV280" s="859">
        <f t="shared" si="261"/>
        <v>3.9849130648855535E-2</v>
      </c>
      <c r="HW280" s="859">
        <f t="shared" si="261"/>
        <v>3.9849130648855535E-2</v>
      </c>
      <c r="HX280" s="859">
        <f t="shared" si="261"/>
        <v>3.9849130648855535E-2</v>
      </c>
      <c r="HY280" s="859">
        <f t="shared" si="261"/>
        <v>4.6136786825103471E-2</v>
      </c>
      <c r="HZ280" s="859">
        <f t="shared" si="261"/>
        <v>4.6136786825103471E-2</v>
      </c>
      <c r="IA280" s="859">
        <f t="shared" si="261"/>
        <v>2.9542858293228669E-2</v>
      </c>
      <c r="IB280" s="859">
        <f t="shared" si="261"/>
        <v>2.9542858293228669E-2</v>
      </c>
      <c r="IC280" s="859">
        <f t="shared" si="261"/>
        <v>2.9542858293228669E-2</v>
      </c>
      <c r="ID280" s="859">
        <f t="shared" si="261"/>
        <v>-0.58282484375715526</v>
      </c>
      <c r="IE280" s="859">
        <f t="shared" si="261"/>
        <v>-0.58282484375715526</v>
      </c>
      <c r="IF280" s="859">
        <f t="shared" si="261"/>
        <v>-0.58282484375715526</v>
      </c>
      <c r="IG280" s="859">
        <f t="shared" si="261"/>
        <v>-0.58282484375715526</v>
      </c>
      <c r="IH280" s="859">
        <f t="shared" si="261"/>
        <v>-0.97125041904467402</v>
      </c>
      <c r="II280" s="859">
        <f t="shared" si="261"/>
        <v>-0.97125041904467402</v>
      </c>
      <c r="IJ280" s="859">
        <f t="shared" si="261"/>
        <v>-0.97125041904467402</v>
      </c>
      <c r="IK280" s="859">
        <f t="shared" si="261"/>
        <v>-0.97125041904467402</v>
      </c>
      <c r="IL280" s="859">
        <f t="shared" si="261"/>
        <v>-0.97125041904467402</v>
      </c>
      <c r="IM280" s="859">
        <f t="shared" si="261"/>
        <v>-0.97125041904467402</v>
      </c>
      <c r="IN280" s="859">
        <f t="shared" si="261"/>
        <v>-0.97125041904467402</v>
      </c>
      <c r="IO280" s="859">
        <f t="shared" si="261"/>
        <v>-0.97125041904467402</v>
      </c>
      <c r="IP280" s="859">
        <f t="shared" si="261"/>
        <v>-4.8918689823800321E-3</v>
      </c>
      <c r="IQ280" s="859">
        <f t="shared" si="261"/>
        <v>-4.8918689823800321E-3</v>
      </c>
      <c r="IR280" s="859">
        <f t="shared" si="261"/>
        <v>-4.8918689823800321E-3</v>
      </c>
      <c r="IS280" s="859">
        <f t="shared" si="261"/>
        <v>-4.8918689823800321E-3</v>
      </c>
      <c r="IT280" s="859">
        <f t="shared" si="261"/>
        <v>-4.8918689823800321E-3</v>
      </c>
      <c r="IU280" s="859">
        <f t="shared" si="261"/>
        <v>-4.8918689823800321E-3</v>
      </c>
      <c r="IV280" s="859">
        <f t="shared" si="261"/>
        <v>-4.8918689823800321E-3</v>
      </c>
      <c r="IW280" s="859">
        <f t="shared" si="261"/>
        <v>0</v>
      </c>
      <c r="IX280" s="859">
        <f t="shared" si="261"/>
        <v>0</v>
      </c>
      <c r="IY280" s="859">
        <f t="shared" si="261"/>
        <v>0</v>
      </c>
      <c r="IZ280" s="859">
        <f t="shared" si="261"/>
        <v>0</v>
      </c>
      <c r="JA280" s="859">
        <f t="shared" si="261"/>
        <v>0</v>
      </c>
      <c r="JB280" s="859">
        <f t="shared" si="261"/>
        <v>-5.2297575834900911E-3</v>
      </c>
      <c r="JC280" s="859">
        <f t="shared" si="261"/>
        <v>-5.2297575834900911E-3</v>
      </c>
      <c r="JD280" s="859">
        <f t="shared" si="261"/>
        <v>-5.2297575834900911E-3</v>
      </c>
      <c r="JE280" s="859">
        <f t="shared" si="261"/>
        <v>-5.2297575834900911E-3</v>
      </c>
      <c r="JF280" s="859">
        <f t="shared" si="261"/>
        <v>-4.7035069374494753E-3</v>
      </c>
      <c r="JG280" s="859">
        <f t="shared" si="261"/>
        <v>-4.7035069374494753E-3</v>
      </c>
      <c r="JH280" s="859">
        <f t="shared" si="262"/>
        <v>-4.7035069374494753E-3</v>
      </c>
      <c r="JI280" s="859">
        <f t="shared" si="262"/>
        <v>-4.7035069374494753E-3</v>
      </c>
      <c r="JJ280" s="859">
        <f t="shared" si="262"/>
        <v>-4.7035069374494753E-3</v>
      </c>
      <c r="JK280" s="859">
        <f t="shared" si="262"/>
        <v>-4.7035069374494753E-3</v>
      </c>
      <c r="JL280" s="859">
        <f t="shared" si="262"/>
        <v>-4.7035069374494753E-3</v>
      </c>
      <c r="JM280" s="859">
        <f t="shared" si="262"/>
        <v>-4.7035069374494753E-3</v>
      </c>
      <c r="JN280" s="859">
        <f t="shared" si="262"/>
        <v>0.13585422955742565</v>
      </c>
      <c r="JO280" s="859">
        <f t="shared" si="262"/>
        <v>0.13585422955742565</v>
      </c>
      <c r="JP280" s="859">
        <f t="shared" si="262"/>
        <v>0.13585422955742565</v>
      </c>
      <c r="JQ280" s="859">
        <f t="shared" si="262"/>
        <v>0.13585422955742565</v>
      </c>
      <c r="JR280" s="859">
        <f t="shared" si="262"/>
        <v>0.13585422955742565</v>
      </c>
      <c r="JS280" s="859">
        <f t="shared" si="262"/>
        <v>0.13585422955742565</v>
      </c>
      <c r="JT280" s="859">
        <f t="shared" si="262"/>
        <v>0.13585422955742565</v>
      </c>
      <c r="JU280" s="859">
        <f t="shared" si="262"/>
        <v>0.3287553278530666</v>
      </c>
      <c r="JV280" s="859">
        <f t="shared" si="262"/>
        <v>0.3287553278530666</v>
      </c>
      <c r="JW280" s="859">
        <f t="shared" si="262"/>
        <v>0.3287553278530666</v>
      </c>
      <c r="JX280" s="859">
        <f t="shared" si="262"/>
        <v>0.3287553278530666</v>
      </c>
      <c r="JY280" s="859">
        <f t="shared" si="262"/>
        <v>0.32295750777572607</v>
      </c>
      <c r="JZ280" s="859">
        <f t="shared" si="262"/>
        <v>0.32295750777572607</v>
      </c>
      <c r="KA280" s="859">
        <f t="shared" si="262"/>
        <v>0.26588572463904203</v>
      </c>
      <c r="KB280" s="859">
        <f t="shared" si="262"/>
        <v>0.26588572463904203</v>
      </c>
      <c r="KC280" s="859">
        <f t="shared" si="262"/>
        <v>0.26588572463904203</v>
      </c>
      <c r="KD280" s="859">
        <f t="shared" si="262"/>
        <v>-0.41275425900307461</v>
      </c>
      <c r="KE280" s="859">
        <f t="shared" si="262"/>
        <v>-0.41275425900307461</v>
      </c>
      <c r="KF280" s="859">
        <f t="shared" si="262"/>
        <v>-0.41275425900307461</v>
      </c>
      <c r="KG280" s="859">
        <f t="shared" si="262"/>
        <v>-0.41275425900307461</v>
      </c>
      <c r="KH280" s="859">
        <f t="shared" si="262"/>
        <v>-0.73238074083393379</v>
      </c>
      <c r="KI280" s="859">
        <f t="shared" si="262"/>
        <v>-0.73238074083393379</v>
      </c>
      <c r="KJ280" s="859">
        <f t="shared" si="262"/>
        <v>-0.73238074083393379</v>
      </c>
      <c r="KK280" s="859">
        <f t="shared" si="262"/>
        <v>-0.73238074083393379</v>
      </c>
      <c r="KL280" s="859">
        <f t="shared" si="262"/>
        <v>-0.73238074083393379</v>
      </c>
      <c r="KM280" s="859">
        <f t="shared" si="262"/>
        <v>-0.73238074083393379</v>
      </c>
      <c r="KN280" s="859">
        <f t="shared" si="262"/>
        <v>-0.73238074083393379</v>
      </c>
      <c r="KO280" s="859">
        <f t="shared" si="262"/>
        <v>-0.73238074083393379</v>
      </c>
      <c r="KP280" s="859">
        <f t="shared" si="262"/>
        <v>2.445934491190016E-3</v>
      </c>
      <c r="KQ280" s="859">
        <f t="shared" si="262"/>
        <v>2.445934491190016E-3</v>
      </c>
      <c r="KR280" s="859">
        <f t="shared" si="262"/>
        <v>2.445934491190016E-3</v>
      </c>
      <c r="KS280" s="859">
        <f t="shared" si="262"/>
        <v>2.445934491190016E-3</v>
      </c>
      <c r="KT280" s="859">
        <f t="shared" si="262"/>
        <v>2.445934491190016E-3</v>
      </c>
      <c r="KU280" s="859">
        <f t="shared" si="262"/>
        <v>2.445934491190016E-3</v>
      </c>
      <c r="KV280" s="859">
        <f t="shared" si="262"/>
        <v>2.445934491190016E-3</v>
      </c>
      <c r="KW280" s="859">
        <f t="shared" si="262"/>
        <v>-1.3889487335099204E-3</v>
      </c>
      <c r="KX280" s="859">
        <f t="shared" si="262"/>
        <v>-1.3889487335099204E-3</v>
      </c>
      <c r="KY280" s="859">
        <f t="shared" si="262"/>
        <v>-1.3889487335099204E-3</v>
      </c>
      <c r="KZ280" s="859">
        <f t="shared" si="262"/>
        <v>-1.3889487335099204E-3</v>
      </c>
      <c r="LA280" s="859">
        <f t="shared" si="262"/>
        <v>-1.3889487335099204E-3</v>
      </c>
      <c r="LB280" s="859">
        <f t="shared" si="262"/>
        <v>7.0596859325303463E-2</v>
      </c>
      <c r="LC280" s="859">
        <f t="shared" si="262"/>
        <v>7.0596859325303463E-2</v>
      </c>
      <c r="LD280" s="859">
        <f t="shared" si="262"/>
        <v>7.0596859325303463E-2</v>
      </c>
      <c r="LE280" s="859">
        <f t="shared" si="262"/>
        <v>7.0596859325303463E-2</v>
      </c>
      <c r="LF280" s="859">
        <f t="shared" si="262"/>
        <v>6.1186296310956401E-2</v>
      </c>
      <c r="LG280" s="859">
        <f t="shared" si="262"/>
        <v>6.1186296310956401E-2</v>
      </c>
      <c r="LH280" s="859">
        <f t="shared" si="262"/>
        <v>6.1186296310956401E-2</v>
      </c>
      <c r="LI280" s="859">
        <f t="shared" si="262"/>
        <v>6.1186296310956401E-2</v>
      </c>
      <c r="LJ280" s="859">
        <f t="shared" si="262"/>
        <v>6.1186296310956401E-2</v>
      </c>
      <c r="LK280" s="859">
        <f t="shared" si="262"/>
        <v>6.1186296310956401E-2</v>
      </c>
      <c r="LL280" s="859">
        <f t="shared" si="262"/>
        <v>6.1186296310956401E-2</v>
      </c>
      <c r="LM280" s="859">
        <f t="shared" si="262"/>
        <v>6.1186296310956401E-2</v>
      </c>
      <c r="LN280" s="859">
        <f t="shared" si="262"/>
        <v>0.13585422955742477</v>
      </c>
      <c r="LO280" s="859">
        <f t="shared" si="262"/>
        <v>0.13585422955742477</v>
      </c>
      <c r="LP280" s="859">
        <f t="shared" si="262"/>
        <v>0.13585422955742477</v>
      </c>
      <c r="LQ280" s="859">
        <f t="shared" si="262"/>
        <v>0.13585422955742477</v>
      </c>
      <c r="LR280" s="859">
        <f t="shared" si="262"/>
        <v>0.13585422955742477</v>
      </c>
      <c r="LS280" s="859">
        <f t="shared" si="262"/>
        <v>0.13585422955742477</v>
      </c>
      <c r="LT280" s="859">
        <f t="shared" si="263"/>
        <v>0.13585422955742477</v>
      </c>
      <c r="LU280" s="859">
        <f t="shared" si="263"/>
        <v>0.13947195727099615</v>
      </c>
      <c r="LV280" s="859">
        <f t="shared" si="263"/>
        <v>0.13947195727099615</v>
      </c>
      <c r="LW280" s="859">
        <f t="shared" si="263"/>
        <v>0.13947195727099615</v>
      </c>
      <c r="LX280" s="859">
        <f t="shared" si="263"/>
        <v>0.13947195727099615</v>
      </c>
      <c r="LY280" s="859">
        <f t="shared" si="263"/>
        <v>0.1384103604753113</v>
      </c>
      <c r="LZ280" s="859">
        <f t="shared" si="263"/>
        <v>0.1384103604753113</v>
      </c>
      <c r="MA280" s="859">
        <f t="shared" si="263"/>
        <v>7.8780955448605638E-2</v>
      </c>
      <c r="MB280" s="859">
        <f t="shared" si="263"/>
        <v>7.8780955448605638E-2</v>
      </c>
      <c r="MC280" s="859">
        <f t="shared" si="263"/>
        <v>7.8780955448605638E-2</v>
      </c>
      <c r="MD280" s="859">
        <f t="shared" si="263"/>
        <v>-0.62890744612783411</v>
      </c>
      <c r="ME280" s="859">
        <f t="shared" si="263"/>
        <v>-0.62890744612783411</v>
      </c>
      <c r="MF280" s="859">
        <f t="shared" si="263"/>
        <v>-0.62890744612783411</v>
      </c>
      <c r="MG280" s="859">
        <f t="shared" si="263"/>
        <v>-0.62890744612783411</v>
      </c>
      <c r="MH280" s="859">
        <f t="shared" si="263"/>
        <v>-0.43467532542767451</v>
      </c>
      <c r="MI280" s="859">
        <f t="shared" si="263"/>
        <v>-0.43467532542767451</v>
      </c>
      <c r="MJ280" s="859">
        <f t="shared" si="263"/>
        <v>-0.43467532542767451</v>
      </c>
      <c r="MK280" s="859">
        <f t="shared" si="263"/>
        <v>-0.43467532542767451</v>
      </c>
      <c r="ML280" s="859">
        <f t="shared" si="263"/>
        <v>-0.43467532542767451</v>
      </c>
      <c r="MM280" s="859">
        <f t="shared" si="263"/>
        <v>-0.43467532542767451</v>
      </c>
      <c r="MN280" s="859">
        <f t="shared" si="263"/>
        <v>-0.43467532542767451</v>
      </c>
      <c r="MO280" s="859">
        <f t="shared" si="263"/>
        <v>-0.43467532542767451</v>
      </c>
      <c r="MP280" s="859">
        <f t="shared" si="263"/>
        <v>0</v>
      </c>
      <c r="MQ280" s="859">
        <f t="shared" si="263"/>
        <v>0</v>
      </c>
      <c r="MR280" s="859">
        <f t="shared" si="263"/>
        <v>0</v>
      </c>
      <c r="MS280" s="859">
        <f t="shared" si="263"/>
        <v>0</v>
      </c>
      <c r="MT280" s="859">
        <f t="shared" si="263"/>
        <v>0</v>
      </c>
      <c r="MU280" s="859">
        <f t="shared" si="263"/>
        <v>0</v>
      </c>
      <c r="MV280" s="859">
        <f t="shared" si="263"/>
        <v>0</v>
      </c>
      <c r="MW280" s="859">
        <f t="shared" si="263"/>
        <v>1.3844310920791969E-3</v>
      </c>
      <c r="MX280" s="859">
        <f t="shared" si="263"/>
        <v>1.3844310920791969E-3</v>
      </c>
      <c r="MY280" s="859">
        <f t="shared" si="263"/>
        <v>1.3844310920791969E-3</v>
      </c>
      <c r="MZ280" s="859">
        <f t="shared" si="263"/>
        <v>1.3844310920791969E-3</v>
      </c>
      <c r="NA280" s="859">
        <f t="shared" si="263"/>
        <v>1.3844310920791969E-3</v>
      </c>
      <c r="NB280" s="859">
        <f t="shared" si="263"/>
        <v>0.55387189983141205</v>
      </c>
      <c r="NC280" s="859">
        <f t="shared" si="263"/>
        <v>0.55387189983141205</v>
      </c>
      <c r="ND280" s="859">
        <f t="shared" si="263"/>
        <v>0.55387189983141205</v>
      </c>
      <c r="NE280" s="859">
        <f t="shared" si="263"/>
        <v>0.55387189983141205</v>
      </c>
      <c r="NF280" s="859">
        <f t="shared" si="263"/>
        <v>0.38254899703091905</v>
      </c>
      <c r="NG280" s="859">
        <f t="shared" si="263"/>
        <v>0.37585730846793375</v>
      </c>
      <c r="NH280" s="859">
        <f t="shared" si="263"/>
        <v>0.37585730846793375</v>
      </c>
      <c r="NI280" s="859">
        <f t="shared" si="263"/>
        <v>0.37585730846793375</v>
      </c>
      <c r="NJ280" s="859">
        <f t="shared" si="263"/>
        <v>0.37585730846793375</v>
      </c>
      <c r="NK280" s="859">
        <f t="shared" si="263"/>
        <v>0.37585730846793375</v>
      </c>
      <c r="NL280" s="859">
        <f t="shared" si="263"/>
        <v>0.37585730846793375</v>
      </c>
      <c r="NM280" s="859">
        <f t="shared" si="263"/>
        <v>0.37585730846793375</v>
      </c>
      <c r="NN280" s="859">
        <f t="shared" si="263"/>
        <v>0.13585422955742477</v>
      </c>
      <c r="NO280" s="859">
        <f t="shared" si="263"/>
        <v>0.13585422955742477</v>
      </c>
      <c r="NP280" s="859">
        <f t="shared" si="263"/>
        <v>0.13585422955742477</v>
      </c>
      <c r="NQ280" s="859">
        <f t="shared" si="263"/>
        <v>0.13585422955742477</v>
      </c>
      <c r="NR280" s="859">
        <f t="shared" si="263"/>
        <v>0.13585422955742477</v>
      </c>
      <c r="NS280" s="859">
        <f t="shared" si="263"/>
        <v>0.13585422955742477</v>
      </c>
      <c r="NT280" s="859">
        <f t="shared" si="263"/>
        <v>0.13585422955742477</v>
      </c>
      <c r="NU280" s="859">
        <f t="shared" si="263"/>
        <v>0.13947195727099615</v>
      </c>
      <c r="NV280" s="859">
        <f t="shared" si="263"/>
        <v>0.13947195727099615</v>
      </c>
      <c r="NW280" s="859">
        <f t="shared" si="263"/>
        <v>0.13947195727099615</v>
      </c>
      <c r="NX280" s="859">
        <f t="shared" si="263"/>
        <v>0.13947195727099615</v>
      </c>
      <c r="NY280" s="859">
        <f t="shared" si="263"/>
        <v>0.1384103604753113</v>
      </c>
      <c r="NZ280" s="859">
        <f t="shared" si="263"/>
        <v>0.1384103604753113</v>
      </c>
      <c r="OA280" s="859">
        <f t="shared" si="263"/>
        <v>7.8780955448605638E-2</v>
      </c>
      <c r="OB280" s="859">
        <f t="shared" si="263"/>
        <v>7.8780955448605638E-2</v>
      </c>
      <c r="OC280" s="859">
        <f t="shared" si="263"/>
        <v>7.8780955448605638E-2</v>
      </c>
      <c r="OD280" s="859">
        <f t="shared" si="263"/>
        <v>-0.62890744612783411</v>
      </c>
      <c r="OE280" s="859">
        <f t="shared" si="263"/>
        <v>-0.62890744612783411</v>
      </c>
      <c r="OF280" s="859">
        <f t="shared" si="264"/>
        <v>-0.62890744612783411</v>
      </c>
      <c r="OG280" s="859">
        <f t="shared" si="264"/>
        <v>-0.62890744612783411</v>
      </c>
      <c r="OH280" s="859">
        <f t="shared" si="264"/>
        <v>-0.43467532542767451</v>
      </c>
      <c r="OI280" s="859">
        <f t="shared" si="264"/>
        <v>-0.43467532542767451</v>
      </c>
      <c r="OJ280" s="859">
        <f t="shared" si="264"/>
        <v>-0.43467532542767451</v>
      </c>
      <c r="OK280" s="859">
        <f t="shared" si="264"/>
        <v>-0.43467532542767451</v>
      </c>
      <c r="OL280" s="859">
        <f t="shared" si="264"/>
        <v>-0.43467532542767451</v>
      </c>
      <c r="OM280" s="859">
        <f t="shared" si="264"/>
        <v>-0.43467532542767451</v>
      </c>
      <c r="ON280" s="859">
        <f t="shared" si="264"/>
        <v>-0.43467532542767451</v>
      </c>
      <c r="OO280" s="859">
        <f t="shared" si="264"/>
        <v>-0.43467532542767451</v>
      </c>
      <c r="OP280" s="859">
        <f t="shared" si="264"/>
        <v>0</v>
      </c>
      <c r="OQ280" s="859">
        <f t="shared" si="264"/>
        <v>0</v>
      </c>
      <c r="OR280" s="859">
        <f t="shared" si="264"/>
        <v>0</v>
      </c>
      <c r="OS280" s="859">
        <f t="shared" si="264"/>
        <v>0</v>
      </c>
      <c r="OT280" s="859">
        <f t="shared" si="264"/>
        <v>0</v>
      </c>
      <c r="OU280" s="859">
        <f t="shared" si="264"/>
        <v>0</v>
      </c>
      <c r="OV280" s="859">
        <f t="shared" si="264"/>
        <v>0</v>
      </c>
      <c r="OW280" s="859">
        <f t="shared" si="264"/>
        <v>1.3844310920791969E-3</v>
      </c>
      <c r="OX280" s="859">
        <f t="shared" si="264"/>
        <v>1.3844310920791969E-3</v>
      </c>
      <c r="OY280" s="859">
        <f t="shared" si="264"/>
        <v>1.3844310920791969E-3</v>
      </c>
      <c r="OZ280" s="859">
        <f t="shared" si="264"/>
        <v>1.3844310920791969E-3</v>
      </c>
      <c r="PA280" s="859">
        <f t="shared" si="264"/>
        <v>1.3844310920791969E-3</v>
      </c>
      <c r="PB280" s="859">
        <f t="shared" si="264"/>
        <v>0.55387189983141205</v>
      </c>
      <c r="PC280" s="859">
        <f t="shared" si="264"/>
        <v>0.55387189983141205</v>
      </c>
      <c r="PD280" s="859">
        <f t="shared" si="264"/>
        <v>0.55387189983141205</v>
      </c>
      <c r="PE280" s="859">
        <f t="shared" si="264"/>
        <v>0.55387189983141205</v>
      </c>
      <c r="PF280" s="859">
        <f t="shared" si="264"/>
        <v>0.38254899703091905</v>
      </c>
      <c r="PG280" s="859">
        <f t="shared" si="264"/>
        <v>0.37585730846793375</v>
      </c>
      <c r="PH280" s="859">
        <f t="shared" si="264"/>
        <v>0.37585730846793375</v>
      </c>
      <c r="PI280" s="859">
        <f t="shared" si="264"/>
        <v>0.37585730846793375</v>
      </c>
      <c r="PJ280" s="859">
        <f t="shared" si="264"/>
        <v>0.37585730846793375</v>
      </c>
      <c r="PK280" s="859">
        <f t="shared" si="264"/>
        <v>0.37585730846793375</v>
      </c>
      <c r="PL280" s="859">
        <f t="shared" si="264"/>
        <v>0.37585730846793375</v>
      </c>
      <c r="PM280" s="859">
        <f t="shared" si="264"/>
        <v>0.37585730846793375</v>
      </c>
      <c r="PN280" s="859">
        <f t="shared" si="264"/>
        <v>0.13585422955742477</v>
      </c>
      <c r="PO280" s="859">
        <f t="shared" si="264"/>
        <v>0.13585422955742477</v>
      </c>
      <c r="PP280" s="859">
        <f t="shared" si="264"/>
        <v>0.13585422955742477</v>
      </c>
      <c r="PQ280" s="859">
        <f t="shared" si="264"/>
        <v>0.13585422955742477</v>
      </c>
      <c r="PR280" s="859">
        <f t="shared" si="264"/>
        <v>0.13585422955742477</v>
      </c>
      <c r="PS280" s="859">
        <f t="shared" si="264"/>
        <v>0.13585422955742477</v>
      </c>
      <c r="PT280" s="859">
        <f t="shared" si="264"/>
        <v>0.13585422955742477</v>
      </c>
      <c r="PU280" s="859">
        <f t="shared" si="264"/>
        <v>0.13947195727099615</v>
      </c>
      <c r="PV280" s="859">
        <f t="shared" si="264"/>
        <v>0.13947195727099615</v>
      </c>
      <c r="PW280" s="859">
        <f t="shared" si="264"/>
        <v>0.13947195727099615</v>
      </c>
      <c r="PX280" s="859">
        <f t="shared" si="264"/>
        <v>0.13947195727099615</v>
      </c>
      <c r="PY280" s="859">
        <f t="shared" si="264"/>
        <v>0.1384103604753113</v>
      </c>
      <c r="PZ280" s="859">
        <f t="shared" si="264"/>
        <v>0.1384103604753113</v>
      </c>
      <c r="QA280" s="859">
        <f t="shared" si="264"/>
        <v>7.8780955448605638E-2</v>
      </c>
      <c r="QB280" s="859">
        <f t="shared" si="264"/>
        <v>7.8780955448605638E-2</v>
      </c>
      <c r="QC280" s="859">
        <f t="shared" si="264"/>
        <v>7.8780955448605638E-2</v>
      </c>
      <c r="QD280" s="859">
        <f t="shared" si="264"/>
        <v>-0.62890744612783411</v>
      </c>
      <c r="QE280" s="859">
        <f t="shared" si="264"/>
        <v>-0.62890744612783411</v>
      </c>
      <c r="QF280" s="859">
        <f t="shared" si="264"/>
        <v>-0.62890744612783411</v>
      </c>
      <c r="QG280" s="859">
        <f t="shared" si="264"/>
        <v>-0.62890744612783411</v>
      </c>
      <c r="QH280" s="859">
        <f t="shared" si="264"/>
        <v>-0.43467532542767451</v>
      </c>
      <c r="QI280" s="859">
        <f t="shared" si="264"/>
        <v>-0.43467532542767451</v>
      </c>
      <c r="QJ280" s="859">
        <f t="shared" si="264"/>
        <v>-0.43467532542767451</v>
      </c>
      <c r="QK280" s="859">
        <f t="shared" si="264"/>
        <v>-0.43467532542767451</v>
      </c>
      <c r="QL280" s="859">
        <f t="shared" si="264"/>
        <v>-0.43467532542767451</v>
      </c>
      <c r="QM280" s="859">
        <f t="shared" si="264"/>
        <v>-0.43467532542767451</v>
      </c>
      <c r="QN280" s="859">
        <f t="shared" si="264"/>
        <v>-0.43467532542767451</v>
      </c>
      <c r="QO280" s="859">
        <f t="shared" si="264"/>
        <v>-0.43467532542767451</v>
      </c>
      <c r="QP280" s="859">
        <f t="shared" si="264"/>
        <v>0</v>
      </c>
      <c r="QQ280" s="859">
        <f t="shared" si="264"/>
        <v>0</v>
      </c>
      <c r="QR280" s="859">
        <f t="shared" si="265"/>
        <v>0</v>
      </c>
      <c r="QS280" s="859">
        <f t="shared" si="265"/>
        <v>0</v>
      </c>
      <c r="QT280" s="859">
        <f t="shared" si="265"/>
        <v>0</v>
      </c>
      <c r="QU280" s="859">
        <f t="shared" si="265"/>
        <v>0</v>
      </c>
      <c r="QV280" s="859">
        <f t="shared" si="265"/>
        <v>0</v>
      </c>
      <c r="QW280" s="859">
        <f t="shared" si="265"/>
        <v>1.3844310920791969E-3</v>
      </c>
      <c r="QX280" s="859">
        <f t="shared" si="265"/>
        <v>1.3844310920791969E-3</v>
      </c>
      <c r="QY280" s="859">
        <f t="shared" si="265"/>
        <v>1.3844310920791969E-3</v>
      </c>
      <c r="QZ280" s="859">
        <f t="shared" si="265"/>
        <v>1.3844310920791969E-3</v>
      </c>
      <c r="RA280" s="859">
        <f t="shared" si="265"/>
        <v>1.3844310920791969E-3</v>
      </c>
      <c r="RB280" s="859">
        <f t="shared" si="265"/>
        <v>0.55387189983141205</v>
      </c>
      <c r="RC280" s="859">
        <f t="shared" si="265"/>
        <v>0.55387189983141205</v>
      </c>
      <c r="RD280" s="859">
        <f t="shared" si="265"/>
        <v>0.55387189983141205</v>
      </c>
      <c r="RE280" s="859">
        <f t="shared" si="265"/>
        <v>0.55387189983141205</v>
      </c>
      <c r="RF280" s="859">
        <f t="shared" si="265"/>
        <v>0.38254899703091905</v>
      </c>
      <c r="RG280" s="859">
        <f t="shared" si="265"/>
        <v>0.37585730846793375</v>
      </c>
      <c r="RH280" s="859">
        <f t="shared" si="265"/>
        <v>0.37585730846793375</v>
      </c>
      <c r="RI280" s="859">
        <f t="shared" si="265"/>
        <v>0.37585730846793375</v>
      </c>
      <c r="RJ280" s="859">
        <f t="shared" si="265"/>
        <v>0.37585730846793375</v>
      </c>
      <c r="RK280" s="859">
        <f t="shared" si="265"/>
        <v>0.37585730846793375</v>
      </c>
      <c r="RL280" s="859">
        <f t="shared" si="265"/>
        <v>0.37585730846793375</v>
      </c>
      <c r="RM280" s="859">
        <f t="shared" si="265"/>
        <v>0.37585730846793375</v>
      </c>
      <c r="RN280" s="859">
        <f t="shared" si="265"/>
        <v>0.13585422955742477</v>
      </c>
      <c r="RO280" s="859">
        <f t="shared" si="265"/>
        <v>0.13585422955742477</v>
      </c>
      <c r="RP280" s="859">
        <f t="shared" si="265"/>
        <v>0.13585422955742477</v>
      </c>
      <c r="RQ280" s="859">
        <f t="shared" si="265"/>
        <v>0.13585422955742477</v>
      </c>
      <c r="RR280" s="859">
        <f t="shared" si="265"/>
        <v>0.13585422955742477</v>
      </c>
      <c r="RS280" s="859">
        <f t="shared" si="265"/>
        <v>0.13585422955742477</v>
      </c>
      <c r="RT280" s="859">
        <f t="shared" si="265"/>
        <v>0.13585422955742477</v>
      </c>
      <c r="RU280" s="859">
        <f t="shared" si="265"/>
        <v>0.13947195727099615</v>
      </c>
      <c r="RV280" s="859">
        <f t="shared" si="265"/>
        <v>0.13947195727099615</v>
      </c>
      <c r="RW280" s="859">
        <f t="shared" si="265"/>
        <v>0.13947195727099615</v>
      </c>
      <c r="RX280" s="859">
        <f t="shared" si="265"/>
        <v>0.13947195727099615</v>
      </c>
      <c r="RY280" s="859">
        <f t="shared" si="265"/>
        <v>0.1384103604753113</v>
      </c>
      <c r="RZ280" s="859">
        <f t="shared" si="265"/>
        <v>0.1384103604753113</v>
      </c>
      <c r="SA280" s="859">
        <f t="shared" si="265"/>
        <v>7.8780955448605638E-2</v>
      </c>
      <c r="SB280" s="859">
        <f t="shared" si="265"/>
        <v>7.8780955448605638E-2</v>
      </c>
      <c r="SC280" s="859">
        <f t="shared" si="265"/>
        <v>7.8780955448605638E-2</v>
      </c>
      <c r="SD280" s="859">
        <f t="shared" si="265"/>
        <v>-0.62890744612783411</v>
      </c>
      <c r="SE280" s="859">
        <f t="shared" si="265"/>
        <v>-0.62890744612783411</v>
      </c>
      <c r="SF280" s="859">
        <f t="shared" si="265"/>
        <v>-0.62890744612783411</v>
      </c>
      <c r="SG280" s="859">
        <f t="shared" si="265"/>
        <v>-0.62890744612783411</v>
      </c>
      <c r="SH280" s="859">
        <f t="shared" si="265"/>
        <v>-0.43467532542767451</v>
      </c>
      <c r="SI280" s="859">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891</v>
      </c>
      <c r="J281" s="558"/>
      <c r="K281" s="859">
        <f t="shared" si="266"/>
        <v>0</v>
      </c>
      <c r="L281" s="859">
        <f t="shared" si="266"/>
        <v>0</v>
      </c>
      <c r="M281" s="859">
        <f t="shared" si="266"/>
        <v>0</v>
      </c>
      <c r="N281" s="859">
        <f t="shared" si="266"/>
        <v>0</v>
      </c>
      <c r="O281" s="859">
        <f t="shared" si="266"/>
        <v>0</v>
      </c>
      <c r="P281" s="859">
        <f t="shared" si="266"/>
        <v>0</v>
      </c>
      <c r="Q281" s="859">
        <f t="shared" si="266"/>
        <v>0</v>
      </c>
      <c r="R281" s="859">
        <f t="shared" si="266"/>
        <v>0</v>
      </c>
      <c r="S281" s="859">
        <f t="shared" si="266"/>
        <v>0</v>
      </c>
      <c r="T281" s="859">
        <f t="shared" si="266"/>
        <v>0</v>
      </c>
      <c r="U281" s="859">
        <f t="shared" si="266"/>
        <v>0</v>
      </c>
      <c r="V281" s="859">
        <f t="shared" si="266"/>
        <v>0</v>
      </c>
      <c r="W281" s="859">
        <f t="shared" si="266"/>
        <v>0</v>
      </c>
      <c r="X281" s="859">
        <f t="shared" si="266"/>
        <v>0</v>
      </c>
      <c r="Y281" s="859">
        <f t="shared" si="266"/>
        <v>0</v>
      </c>
      <c r="Z281" s="859">
        <f t="shared" si="266"/>
        <v>0</v>
      </c>
      <c r="AA281" s="859">
        <f t="shared" si="258"/>
        <v>0</v>
      </c>
      <c r="AB281" s="859">
        <f t="shared" si="258"/>
        <v>0</v>
      </c>
      <c r="AC281" s="859">
        <f t="shared" si="258"/>
        <v>0</v>
      </c>
      <c r="AD281" s="859">
        <f t="shared" si="258"/>
        <v>0</v>
      </c>
      <c r="AE281" s="859">
        <f t="shared" si="258"/>
        <v>0</v>
      </c>
      <c r="AF281" s="859">
        <f t="shared" si="258"/>
        <v>0</v>
      </c>
      <c r="AG281" s="859">
        <f t="shared" si="258"/>
        <v>0</v>
      </c>
      <c r="AH281" s="859">
        <f t="shared" si="258"/>
        <v>0</v>
      </c>
      <c r="AI281" s="859">
        <f t="shared" si="258"/>
        <v>0</v>
      </c>
      <c r="AJ281" s="859">
        <f t="shared" si="258"/>
        <v>0</v>
      </c>
      <c r="AK281" s="859">
        <f t="shared" si="258"/>
        <v>0</v>
      </c>
      <c r="AL281" s="859">
        <f t="shared" si="258"/>
        <v>0</v>
      </c>
      <c r="AM281" s="859">
        <f t="shared" si="258"/>
        <v>0</v>
      </c>
      <c r="AN281" s="859">
        <f t="shared" si="258"/>
        <v>0</v>
      </c>
      <c r="AO281" s="859">
        <f t="shared" si="258"/>
        <v>0</v>
      </c>
      <c r="AP281" s="859">
        <f t="shared" si="258"/>
        <v>0</v>
      </c>
      <c r="AQ281" s="859">
        <f t="shared" si="258"/>
        <v>0</v>
      </c>
      <c r="AR281" s="859">
        <f t="shared" si="258"/>
        <v>0</v>
      </c>
      <c r="AS281" s="859">
        <f t="shared" si="258"/>
        <v>0</v>
      </c>
      <c r="AT281" s="859">
        <f t="shared" si="258"/>
        <v>0</v>
      </c>
      <c r="AU281" s="859">
        <f t="shared" si="258"/>
        <v>0</v>
      </c>
      <c r="AV281" s="859">
        <f t="shared" si="258"/>
        <v>0</v>
      </c>
      <c r="AW281" s="859">
        <f t="shared" si="258"/>
        <v>0</v>
      </c>
      <c r="AX281" s="859">
        <f t="shared" si="258"/>
        <v>0</v>
      </c>
      <c r="AY281" s="859">
        <f t="shared" si="258"/>
        <v>0</v>
      </c>
      <c r="AZ281" s="859">
        <f t="shared" si="258"/>
        <v>0</v>
      </c>
      <c r="BA281" s="859">
        <f t="shared" si="258"/>
        <v>0</v>
      </c>
      <c r="BB281" s="859">
        <f t="shared" si="258"/>
        <v>0</v>
      </c>
      <c r="BC281" s="859">
        <f t="shared" si="258"/>
        <v>0</v>
      </c>
      <c r="BD281" s="859">
        <f t="shared" si="258"/>
        <v>0</v>
      </c>
      <c r="BE281" s="859">
        <f t="shared" si="258"/>
        <v>0</v>
      </c>
      <c r="BF281" s="859">
        <f t="shared" si="258"/>
        <v>0</v>
      </c>
      <c r="BG281" s="859">
        <f t="shared" si="258"/>
        <v>0</v>
      </c>
      <c r="BH281" s="859">
        <f t="shared" si="258"/>
        <v>0</v>
      </c>
      <c r="BI281" s="859">
        <f t="shared" si="258"/>
        <v>0</v>
      </c>
      <c r="BJ281" s="859">
        <f t="shared" si="258"/>
        <v>0</v>
      </c>
      <c r="BK281" s="859">
        <f t="shared" si="258"/>
        <v>0</v>
      </c>
      <c r="BL281" s="859">
        <f t="shared" si="258"/>
        <v>0</v>
      </c>
      <c r="BM281" s="859">
        <f t="shared" si="258"/>
        <v>0</v>
      </c>
      <c r="BN281" s="859">
        <f t="shared" si="258"/>
        <v>0</v>
      </c>
      <c r="BO281" s="859">
        <f t="shared" si="258"/>
        <v>0</v>
      </c>
      <c r="BP281" s="859">
        <f t="shared" si="258"/>
        <v>0</v>
      </c>
      <c r="BQ281" s="859">
        <f t="shared" si="258"/>
        <v>0</v>
      </c>
      <c r="BR281" s="859">
        <f t="shared" si="258"/>
        <v>0</v>
      </c>
      <c r="BS281" s="859">
        <f t="shared" si="258"/>
        <v>0</v>
      </c>
      <c r="BT281" s="859">
        <f t="shared" si="258"/>
        <v>0</v>
      </c>
      <c r="BU281" s="859">
        <f t="shared" si="258"/>
        <v>0</v>
      </c>
      <c r="BV281" s="859">
        <f t="shared" si="258"/>
        <v>0</v>
      </c>
      <c r="BW281" s="859">
        <f t="shared" si="258"/>
        <v>0</v>
      </c>
      <c r="BX281" s="859">
        <f t="shared" si="259"/>
        <v>0</v>
      </c>
      <c r="BY281" s="859">
        <f t="shared" si="259"/>
        <v>0</v>
      </c>
      <c r="BZ281" s="859">
        <f t="shared" si="259"/>
        <v>0</v>
      </c>
      <c r="CA281" s="859">
        <f t="shared" si="259"/>
        <v>0</v>
      </c>
      <c r="CB281" s="859">
        <f t="shared" si="259"/>
        <v>0</v>
      </c>
      <c r="CC281" s="859">
        <f t="shared" si="259"/>
        <v>0</v>
      </c>
      <c r="CD281" s="859">
        <f t="shared" si="259"/>
        <v>0</v>
      </c>
      <c r="CE281" s="859">
        <f t="shared" si="259"/>
        <v>0</v>
      </c>
      <c r="CF281" s="859">
        <f t="shared" si="259"/>
        <v>0</v>
      </c>
      <c r="CG281" s="859">
        <f t="shared" si="259"/>
        <v>0</v>
      </c>
      <c r="CH281" s="859">
        <f t="shared" si="259"/>
        <v>0</v>
      </c>
      <c r="CI281" s="859">
        <f t="shared" si="259"/>
        <v>0</v>
      </c>
      <c r="CJ281" s="859">
        <f t="shared" si="259"/>
        <v>0</v>
      </c>
      <c r="CK281" s="859">
        <f t="shared" si="259"/>
        <v>0</v>
      </c>
      <c r="CL281" s="859">
        <f t="shared" si="259"/>
        <v>0</v>
      </c>
      <c r="CM281" s="859">
        <f t="shared" si="259"/>
        <v>0</v>
      </c>
      <c r="CN281" s="859">
        <f t="shared" si="259"/>
        <v>0</v>
      </c>
      <c r="CO281" s="859">
        <f t="shared" si="259"/>
        <v>0</v>
      </c>
      <c r="CP281" s="859">
        <f t="shared" si="259"/>
        <v>0</v>
      </c>
      <c r="CQ281" s="859">
        <f t="shared" si="259"/>
        <v>0</v>
      </c>
      <c r="CR281" s="859">
        <f t="shared" si="259"/>
        <v>0</v>
      </c>
      <c r="CS281" s="859">
        <f t="shared" si="259"/>
        <v>0</v>
      </c>
      <c r="CT281" s="859">
        <f t="shared" si="259"/>
        <v>0</v>
      </c>
      <c r="CU281" s="859">
        <f t="shared" si="259"/>
        <v>0</v>
      </c>
      <c r="CV281" s="859">
        <f t="shared" si="259"/>
        <v>0</v>
      </c>
      <c r="CW281" s="859">
        <f t="shared" si="259"/>
        <v>0</v>
      </c>
      <c r="CX281" s="859">
        <f t="shared" si="259"/>
        <v>0</v>
      </c>
      <c r="CY281" s="859">
        <f t="shared" si="259"/>
        <v>0</v>
      </c>
      <c r="CZ281" s="859">
        <f t="shared" si="259"/>
        <v>0</v>
      </c>
      <c r="DA281" s="859">
        <f t="shared" si="259"/>
        <v>0</v>
      </c>
      <c r="DB281" s="859">
        <f t="shared" si="259"/>
        <v>0</v>
      </c>
      <c r="DC281" s="859">
        <f t="shared" si="259"/>
        <v>0</v>
      </c>
      <c r="DD281" s="859">
        <f t="shared" si="259"/>
        <v>0</v>
      </c>
      <c r="DE281" s="859">
        <f t="shared" si="259"/>
        <v>0</v>
      </c>
      <c r="DF281" s="859">
        <f t="shared" si="259"/>
        <v>0</v>
      </c>
      <c r="DG281" s="859">
        <f t="shared" si="259"/>
        <v>0</v>
      </c>
      <c r="DH281" s="859">
        <f t="shared" si="259"/>
        <v>0</v>
      </c>
      <c r="DI281" s="859">
        <f t="shared" si="259"/>
        <v>0</v>
      </c>
      <c r="DJ281" s="859">
        <f t="shared" si="259"/>
        <v>0</v>
      </c>
      <c r="DK281" s="859">
        <f t="shared" si="259"/>
        <v>0</v>
      </c>
      <c r="DL281" s="859">
        <f t="shared" si="259"/>
        <v>0</v>
      </c>
      <c r="DM281" s="859">
        <f t="shared" si="259"/>
        <v>0</v>
      </c>
      <c r="DN281" s="859">
        <f t="shared" si="259"/>
        <v>0.41605357801961684</v>
      </c>
      <c r="DO281" s="859">
        <f t="shared" si="259"/>
        <v>0.41605357801961684</v>
      </c>
      <c r="DP281" s="859">
        <f t="shared" si="259"/>
        <v>0.41605357801961684</v>
      </c>
      <c r="DQ281" s="859">
        <f t="shared" si="259"/>
        <v>0.41605357801961684</v>
      </c>
      <c r="DR281" s="859">
        <f t="shared" si="259"/>
        <v>0.41605357801961684</v>
      </c>
      <c r="DS281" s="859">
        <f t="shared" si="259"/>
        <v>0.41605357801961684</v>
      </c>
      <c r="DT281" s="859">
        <f t="shared" si="259"/>
        <v>0.41605357801961684</v>
      </c>
      <c r="DU281" s="859">
        <f t="shared" si="259"/>
        <v>0.40845358915077945</v>
      </c>
      <c r="DV281" s="859">
        <f t="shared" si="259"/>
        <v>0.40845358915077945</v>
      </c>
      <c r="DW281" s="859">
        <f t="shared" si="259"/>
        <v>0.40845358915077945</v>
      </c>
      <c r="DX281" s="859">
        <f t="shared" si="259"/>
        <v>0.40845358915077945</v>
      </c>
      <c r="DY281" s="859">
        <f t="shared" si="259"/>
        <v>0.42676527813221021</v>
      </c>
      <c r="DZ281" s="859">
        <f t="shared" si="259"/>
        <v>0.42676527813221021</v>
      </c>
      <c r="EA281" s="859">
        <f t="shared" si="259"/>
        <v>0.33481906065657796</v>
      </c>
      <c r="EB281" s="859">
        <f t="shared" si="259"/>
        <v>0.33481906065657796</v>
      </c>
      <c r="EC281" s="859">
        <f t="shared" si="259"/>
        <v>0.33481906065657796</v>
      </c>
      <c r="ED281" s="859">
        <f t="shared" si="259"/>
        <v>0.35242166353677895</v>
      </c>
      <c r="EE281" s="859">
        <f t="shared" si="259"/>
        <v>0.35242166353677895</v>
      </c>
      <c r="EF281" s="859">
        <f t="shared" si="259"/>
        <v>0.35242166353677895</v>
      </c>
      <c r="EG281" s="859">
        <f t="shared" si="259"/>
        <v>0.35242166353677895</v>
      </c>
      <c r="EH281" s="859">
        <f t="shared" si="259"/>
        <v>0.31777029465403928</v>
      </c>
      <c r="EI281" s="859">
        <f t="shared" si="259"/>
        <v>0.31777029465403928</v>
      </c>
      <c r="EJ281" s="859">
        <f t="shared" si="260"/>
        <v>0.31777029465403928</v>
      </c>
      <c r="EK281" s="859">
        <f t="shared" si="260"/>
        <v>0.31777029465403928</v>
      </c>
      <c r="EL281" s="859">
        <f t="shared" si="260"/>
        <v>0.31777029465403928</v>
      </c>
      <c r="EM281" s="859">
        <f t="shared" si="260"/>
        <v>0.31777029465403928</v>
      </c>
      <c r="EN281" s="859">
        <f t="shared" si="260"/>
        <v>0.31777029465403928</v>
      </c>
      <c r="EO281" s="859">
        <f t="shared" si="260"/>
        <v>0.31777029465403928</v>
      </c>
      <c r="EP281" s="859">
        <f t="shared" si="260"/>
        <v>0</v>
      </c>
      <c r="EQ281" s="859">
        <f t="shared" si="260"/>
        <v>0</v>
      </c>
      <c r="ER281" s="859">
        <f t="shared" si="260"/>
        <v>0</v>
      </c>
      <c r="ES281" s="859">
        <f t="shared" si="260"/>
        <v>0</v>
      </c>
      <c r="ET281" s="859">
        <f t="shared" si="260"/>
        <v>0</v>
      </c>
      <c r="EU281" s="859">
        <f t="shared" si="260"/>
        <v>0</v>
      </c>
      <c r="EV281" s="859">
        <f t="shared" si="260"/>
        <v>0</v>
      </c>
      <c r="EW281" s="859">
        <f t="shared" si="260"/>
        <v>0</v>
      </c>
      <c r="EX281" s="859">
        <f t="shared" si="260"/>
        <v>0</v>
      </c>
      <c r="EY281" s="859">
        <f t="shared" si="260"/>
        <v>0</v>
      </c>
      <c r="EZ281" s="859">
        <f t="shared" si="260"/>
        <v>0</v>
      </c>
      <c r="FA281" s="859">
        <f t="shared" si="260"/>
        <v>0</v>
      </c>
      <c r="FB281" s="859">
        <f t="shared" si="260"/>
        <v>0</v>
      </c>
      <c r="FC281" s="859">
        <f t="shared" si="260"/>
        <v>0</v>
      </c>
      <c r="FD281" s="859">
        <f t="shared" si="260"/>
        <v>0</v>
      </c>
      <c r="FE281" s="859">
        <f t="shared" si="260"/>
        <v>0</v>
      </c>
      <c r="FF281" s="859">
        <f t="shared" si="260"/>
        <v>0</v>
      </c>
      <c r="FG281" s="859">
        <f t="shared" si="260"/>
        <v>0</v>
      </c>
      <c r="FH281" s="859">
        <f t="shared" si="260"/>
        <v>0</v>
      </c>
      <c r="FI281" s="859">
        <f t="shared" si="260"/>
        <v>0</v>
      </c>
      <c r="FJ281" s="859">
        <f t="shared" si="260"/>
        <v>0</v>
      </c>
      <c r="FK281" s="859">
        <f t="shared" si="260"/>
        <v>0</v>
      </c>
      <c r="FL281" s="859">
        <f t="shared" si="260"/>
        <v>0</v>
      </c>
      <c r="FM281" s="859">
        <f t="shared" si="260"/>
        <v>0</v>
      </c>
      <c r="FN281" s="859">
        <f t="shared" si="260"/>
        <v>0.26321756976751409</v>
      </c>
      <c r="FO281" s="859">
        <f t="shared" si="260"/>
        <v>0.26321756976751409</v>
      </c>
      <c r="FP281" s="859">
        <f t="shared" si="260"/>
        <v>0.26321756976751409</v>
      </c>
      <c r="FQ281" s="859">
        <f t="shared" si="260"/>
        <v>0.26321756976751409</v>
      </c>
      <c r="FR281" s="859">
        <f t="shared" si="260"/>
        <v>0.26321756976751409</v>
      </c>
      <c r="FS281" s="859">
        <f t="shared" si="260"/>
        <v>0.26321756976751409</v>
      </c>
      <c r="FT281" s="859">
        <f t="shared" si="260"/>
        <v>0.26321756976751409</v>
      </c>
      <c r="FU281" s="859">
        <f t="shared" si="260"/>
        <v>0.26898163187977797</v>
      </c>
      <c r="FV281" s="859">
        <f t="shared" si="260"/>
        <v>0.26898163187977797</v>
      </c>
      <c r="FW281" s="859">
        <f t="shared" si="260"/>
        <v>0.26898163187977797</v>
      </c>
      <c r="FX281" s="859">
        <f t="shared" si="260"/>
        <v>0.26898163187977797</v>
      </c>
      <c r="FY281" s="859">
        <f t="shared" si="260"/>
        <v>0.24221813083179455</v>
      </c>
      <c r="FZ281" s="859">
        <f t="shared" si="260"/>
        <v>0.24221813083179455</v>
      </c>
      <c r="GA281" s="859">
        <f t="shared" si="260"/>
        <v>0.30527620236335107</v>
      </c>
      <c r="GB281" s="859">
        <f t="shared" si="260"/>
        <v>0.30527620236335107</v>
      </c>
      <c r="GC281" s="859">
        <f t="shared" si="260"/>
        <v>0.30527620236335107</v>
      </c>
      <c r="GD281" s="859">
        <f t="shared" si="260"/>
        <v>1.2760532276179566</v>
      </c>
      <c r="GE281" s="859">
        <f t="shared" si="260"/>
        <v>1.2760532276179566</v>
      </c>
      <c r="GF281" s="859">
        <f t="shared" si="260"/>
        <v>1.2760532276179566</v>
      </c>
      <c r="GG281" s="859">
        <f t="shared" si="260"/>
        <v>1.2760532276179566</v>
      </c>
      <c r="GH281" s="859">
        <f t="shared" si="260"/>
        <v>1.1121960312891392</v>
      </c>
      <c r="GI281" s="859">
        <f t="shared" si="260"/>
        <v>1.1121960312891392</v>
      </c>
      <c r="GJ281" s="859">
        <f t="shared" si="260"/>
        <v>1.1121960312891392</v>
      </c>
      <c r="GK281" s="859">
        <f t="shared" si="260"/>
        <v>1.1121960312891392</v>
      </c>
      <c r="GL281" s="859">
        <f t="shared" si="260"/>
        <v>1.1121960312891392</v>
      </c>
      <c r="GM281" s="859">
        <f t="shared" si="260"/>
        <v>1.1121960312891392</v>
      </c>
      <c r="GN281" s="859">
        <f t="shared" si="260"/>
        <v>1.1121960312891392</v>
      </c>
      <c r="GO281" s="859">
        <f t="shared" si="260"/>
        <v>1.1121960312891392</v>
      </c>
      <c r="GP281" s="859">
        <f t="shared" si="260"/>
        <v>-2.445934491190016E-3</v>
      </c>
      <c r="GQ281" s="859">
        <f t="shared" si="260"/>
        <v>-2.445934491190016E-3</v>
      </c>
      <c r="GR281" s="859">
        <f t="shared" si="260"/>
        <v>-2.445934491190016E-3</v>
      </c>
      <c r="GS281" s="859">
        <f t="shared" si="260"/>
        <v>-2.445934491190016E-3</v>
      </c>
      <c r="GT281" s="859">
        <f t="shared" si="260"/>
        <v>-2.445934491190016E-3</v>
      </c>
      <c r="GU281" s="859">
        <f t="shared" si="260"/>
        <v>-2.445934491190016E-3</v>
      </c>
      <c r="GV281" s="859">
        <f t="shared" si="261"/>
        <v>-2.445934491190016E-3</v>
      </c>
      <c r="GW281" s="859">
        <f t="shared" si="261"/>
        <v>0</v>
      </c>
      <c r="GX281" s="859">
        <f t="shared" si="261"/>
        <v>0</v>
      </c>
      <c r="GY281" s="859">
        <f t="shared" si="261"/>
        <v>0</v>
      </c>
      <c r="GZ281" s="859">
        <f t="shared" si="261"/>
        <v>0</v>
      </c>
      <c r="HA281" s="859">
        <f t="shared" si="261"/>
        <v>0</v>
      </c>
      <c r="HB281" s="859">
        <f t="shared" si="261"/>
        <v>0</v>
      </c>
      <c r="HC281" s="859">
        <f t="shared" si="261"/>
        <v>0</v>
      </c>
      <c r="HD281" s="859">
        <f t="shared" si="261"/>
        <v>0</v>
      </c>
      <c r="HE281" s="859">
        <f t="shared" si="261"/>
        <v>0</v>
      </c>
      <c r="HF281" s="859">
        <f t="shared" si="261"/>
        <v>0</v>
      </c>
      <c r="HG281" s="859">
        <f t="shared" si="261"/>
        <v>0</v>
      </c>
      <c r="HH281" s="859">
        <f t="shared" si="261"/>
        <v>0</v>
      </c>
      <c r="HI281" s="859">
        <f t="shared" si="261"/>
        <v>0</v>
      </c>
      <c r="HJ281" s="859">
        <f t="shared" si="261"/>
        <v>0</v>
      </c>
      <c r="HK281" s="859">
        <f t="shared" si="261"/>
        <v>0</v>
      </c>
      <c r="HL281" s="859">
        <f t="shared" si="261"/>
        <v>0</v>
      </c>
      <c r="HM281" s="859">
        <f t="shared" si="261"/>
        <v>0</v>
      </c>
      <c r="HN281" s="859">
        <f t="shared" si="261"/>
        <v>1.6981778694678873E-2</v>
      </c>
      <c r="HO281" s="859">
        <f t="shared" si="261"/>
        <v>1.6981778694678873E-2</v>
      </c>
      <c r="HP281" s="859">
        <f t="shared" si="261"/>
        <v>1.6981778694678873E-2</v>
      </c>
      <c r="HQ281" s="859">
        <f t="shared" si="261"/>
        <v>1.6981778694678873E-2</v>
      </c>
      <c r="HR281" s="859">
        <f t="shared" si="261"/>
        <v>1.6981778694678873E-2</v>
      </c>
      <c r="HS281" s="859">
        <f t="shared" si="261"/>
        <v>1.6981778694678873E-2</v>
      </c>
      <c r="HT281" s="859">
        <f t="shared" si="261"/>
        <v>1.6981778694678873E-2</v>
      </c>
      <c r="HU281" s="859">
        <f t="shared" si="261"/>
        <v>3.9849130648855535E-2</v>
      </c>
      <c r="HV281" s="859">
        <f t="shared" si="261"/>
        <v>3.9849130648855535E-2</v>
      </c>
      <c r="HW281" s="859">
        <f t="shared" si="261"/>
        <v>3.9849130648855535E-2</v>
      </c>
      <c r="HX281" s="859">
        <f t="shared" si="261"/>
        <v>3.9849130648855535E-2</v>
      </c>
      <c r="HY281" s="859">
        <f t="shared" si="261"/>
        <v>4.6136786825103471E-2</v>
      </c>
      <c r="HZ281" s="859">
        <f t="shared" si="261"/>
        <v>4.6136786825103471E-2</v>
      </c>
      <c r="IA281" s="859">
        <f t="shared" si="261"/>
        <v>2.9542858293228669E-2</v>
      </c>
      <c r="IB281" s="859">
        <f t="shared" si="261"/>
        <v>2.9542858293228669E-2</v>
      </c>
      <c r="IC281" s="859">
        <f t="shared" si="261"/>
        <v>2.9542858293228669E-2</v>
      </c>
      <c r="ID281" s="859">
        <f t="shared" si="261"/>
        <v>0.64420311079590675</v>
      </c>
      <c r="IE281" s="859">
        <f t="shared" si="261"/>
        <v>0.64420311079590675</v>
      </c>
      <c r="IF281" s="859">
        <f t="shared" si="261"/>
        <v>0.64420311079590675</v>
      </c>
      <c r="IG281" s="859">
        <f t="shared" si="261"/>
        <v>0.64420311079590675</v>
      </c>
      <c r="IH281" s="859">
        <f t="shared" si="261"/>
        <v>0.55794551735767861</v>
      </c>
      <c r="II281" s="859">
        <f t="shared" si="261"/>
        <v>0.55794551735767861</v>
      </c>
      <c r="IJ281" s="859">
        <f t="shared" si="261"/>
        <v>0.55794551735767861</v>
      </c>
      <c r="IK281" s="859">
        <f t="shared" si="261"/>
        <v>0.55794551735767861</v>
      </c>
      <c r="IL281" s="859">
        <f t="shared" si="261"/>
        <v>0.55794551735767861</v>
      </c>
      <c r="IM281" s="859">
        <f t="shared" si="261"/>
        <v>0.55794551735767861</v>
      </c>
      <c r="IN281" s="859">
        <f t="shared" si="261"/>
        <v>0.55794551735767861</v>
      </c>
      <c r="IO281" s="859">
        <f t="shared" si="261"/>
        <v>0.55794551735767861</v>
      </c>
      <c r="IP281" s="859">
        <f t="shared" si="261"/>
        <v>-4.8918689823800321E-3</v>
      </c>
      <c r="IQ281" s="859">
        <f t="shared" si="261"/>
        <v>-4.8918689823800321E-3</v>
      </c>
      <c r="IR281" s="859">
        <f t="shared" si="261"/>
        <v>-4.8918689823800321E-3</v>
      </c>
      <c r="IS281" s="859">
        <f t="shared" si="261"/>
        <v>-4.8918689823800321E-3</v>
      </c>
      <c r="IT281" s="859">
        <f t="shared" si="261"/>
        <v>-4.8918689823800321E-3</v>
      </c>
      <c r="IU281" s="859">
        <f t="shared" si="261"/>
        <v>-4.8918689823800321E-3</v>
      </c>
      <c r="IV281" s="859">
        <f t="shared" si="261"/>
        <v>-4.8918689823800321E-3</v>
      </c>
      <c r="IW281" s="859">
        <f t="shared" si="261"/>
        <v>-1.3934858573705355E-3</v>
      </c>
      <c r="IX281" s="859">
        <f t="shared" si="261"/>
        <v>-1.3934858573705355E-3</v>
      </c>
      <c r="IY281" s="859">
        <f t="shared" si="261"/>
        <v>-1.3934858573705355E-3</v>
      </c>
      <c r="IZ281" s="859">
        <f t="shared" si="261"/>
        <v>-1.3934858573705355E-3</v>
      </c>
      <c r="JA281" s="859">
        <f t="shared" si="261"/>
        <v>-1.3934858573705355E-3</v>
      </c>
      <c r="JB281" s="859">
        <f t="shared" si="261"/>
        <v>-5.2297575834900911E-3</v>
      </c>
      <c r="JC281" s="859">
        <f t="shared" si="261"/>
        <v>-5.2297575834900911E-3</v>
      </c>
      <c r="JD281" s="859">
        <f t="shared" si="261"/>
        <v>-5.2297575834900911E-3</v>
      </c>
      <c r="JE281" s="859">
        <f t="shared" si="261"/>
        <v>-5.2297575834900911E-3</v>
      </c>
      <c r="JF281" s="859">
        <f t="shared" si="261"/>
        <v>-4.7035069374494753E-3</v>
      </c>
      <c r="JG281" s="859">
        <f t="shared" si="261"/>
        <v>-4.7035069374494753E-3</v>
      </c>
      <c r="JH281" s="859">
        <f t="shared" si="262"/>
        <v>-4.7035069374494753E-3</v>
      </c>
      <c r="JI281" s="859">
        <f t="shared" si="262"/>
        <v>-4.7035069374494753E-3</v>
      </c>
      <c r="JJ281" s="859">
        <f t="shared" si="262"/>
        <v>-4.7035069374494753E-3</v>
      </c>
      <c r="JK281" s="859">
        <f t="shared" si="262"/>
        <v>-4.7035069374494753E-3</v>
      </c>
      <c r="JL281" s="859">
        <f t="shared" si="262"/>
        <v>-4.7035069374494753E-3</v>
      </c>
      <c r="JM281" s="859">
        <f t="shared" si="262"/>
        <v>-4.7035069374494753E-3</v>
      </c>
      <c r="JN281" s="859">
        <f t="shared" si="262"/>
        <v>0.13585422955742565</v>
      </c>
      <c r="JO281" s="859">
        <f t="shared" si="262"/>
        <v>0.13585422955742565</v>
      </c>
      <c r="JP281" s="859">
        <f t="shared" si="262"/>
        <v>0.13585422955742565</v>
      </c>
      <c r="JQ281" s="859">
        <f t="shared" si="262"/>
        <v>0.13585422955742565</v>
      </c>
      <c r="JR281" s="859">
        <f t="shared" si="262"/>
        <v>0.13585422955742565</v>
      </c>
      <c r="JS281" s="859">
        <f t="shared" si="262"/>
        <v>0.13585422955742565</v>
      </c>
      <c r="JT281" s="859">
        <f t="shared" si="262"/>
        <v>0.13585422955742565</v>
      </c>
      <c r="JU281" s="859">
        <f t="shared" si="262"/>
        <v>0.3287553278530666</v>
      </c>
      <c r="JV281" s="859">
        <f t="shared" si="262"/>
        <v>0.3287553278530666</v>
      </c>
      <c r="JW281" s="859">
        <f t="shared" si="262"/>
        <v>0.3287553278530666</v>
      </c>
      <c r="JX281" s="859">
        <f t="shared" si="262"/>
        <v>0.3287553278530666</v>
      </c>
      <c r="JY281" s="859">
        <f t="shared" si="262"/>
        <v>0.32295750777572607</v>
      </c>
      <c r="JZ281" s="859">
        <f t="shared" si="262"/>
        <v>0.32295750777572607</v>
      </c>
      <c r="KA281" s="859">
        <f t="shared" si="262"/>
        <v>0.26588572463904203</v>
      </c>
      <c r="KB281" s="859">
        <f t="shared" si="262"/>
        <v>0.26588572463904203</v>
      </c>
      <c r="KC281" s="859">
        <f t="shared" si="262"/>
        <v>0.26588572463904203</v>
      </c>
      <c r="KD281" s="859">
        <f t="shared" si="262"/>
        <v>0.88236038826644148</v>
      </c>
      <c r="KE281" s="859">
        <f t="shared" si="262"/>
        <v>0.88236038826644148</v>
      </c>
      <c r="KF281" s="859">
        <f t="shared" si="262"/>
        <v>0.88236038826644148</v>
      </c>
      <c r="KG281" s="859">
        <f t="shared" si="262"/>
        <v>0.88236038826644148</v>
      </c>
      <c r="KH281" s="859">
        <f t="shared" si="262"/>
        <v>0.96809089766696488</v>
      </c>
      <c r="KI281" s="859">
        <f t="shared" si="262"/>
        <v>0.96809089766696488</v>
      </c>
      <c r="KJ281" s="859">
        <f t="shared" si="262"/>
        <v>0.96809089766696488</v>
      </c>
      <c r="KK281" s="859">
        <f t="shared" si="262"/>
        <v>0.96809089766696488</v>
      </c>
      <c r="KL281" s="859">
        <f t="shared" si="262"/>
        <v>0.96809089766696488</v>
      </c>
      <c r="KM281" s="859">
        <f t="shared" si="262"/>
        <v>0.96809089766696488</v>
      </c>
      <c r="KN281" s="859">
        <f t="shared" si="262"/>
        <v>0.96809089766696488</v>
      </c>
      <c r="KO281" s="859">
        <f t="shared" si="262"/>
        <v>0.96809089766696488</v>
      </c>
      <c r="KP281" s="859">
        <f t="shared" si="262"/>
        <v>0.17121541438336152</v>
      </c>
      <c r="KQ281" s="859">
        <f t="shared" si="262"/>
        <v>0.17121541438336152</v>
      </c>
      <c r="KR281" s="859">
        <f t="shared" si="262"/>
        <v>0.17121541438336152</v>
      </c>
      <c r="KS281" s="859">
        <f t="shared" si="262"/>
        <v>0.17121541438336152</v>
      </c>
      <c r="KT281" s="859">
        <f t="shared" si="262"/>
        <v>0.17121541438336152</v>
      </c>
      <c r="KU281" s="859">
        <f t="shared" si="262"/>
        <v>0.17121541438336152</v>
      </c>
      <c r="KV281" s="859">
        <f t="shared" si="262"/>
        <v>0.17121541438336152</v>
      </c>
      <c r="KW281" s="859">
        <f t="shared" si="262"/>
        <v>4.2164113932528835E-2</v>
      </c>
      <c r="KX281" s="859">
        <f t="shared" si="262"/>
        <v>4.2164113932528835E-2</v>
      </c>
      <c r="KY281" s="859">
        <f t="shared" si="262"/>
        <v>4.2164113932528835E-2</v>
      </c>
      <c r="KZ281" s="859">
        <f t="shared" si="262"/>
        <v>4.2164113932528835E-2</v>
      </c>
      <c r="LA281" s="859">
        <f t="shared" si="262"/>
        <v>4.2164113932528835E-2</v>
      </c>
      <c r="LB281" s="859">
        <f t="shared" si="262"/>
        <v>0.10985731948729516</v>
      </c>
      <c r="LC281" s="859">
        <f t="shared" si="262"/>
        <v>0.10985731948729516</v>
      </c>
      <c r="LD281" s="859">
        <f t="shared" si="262"/>
        <v>0.10985731948729516</v>
      </c>
      <c r="LE281" s="859">
        <f t="shared" si="262"/>
        <v>0.10985731948729516</v>
      </c>
      <c r="LF281" s="859">
        <f t="shared" si="262"/>
        <v>9.6518064813422733E-2</v>
      </c>
      <c r="LG281" s="859">
        <f t="shared" si="262"/>
        <v>9.6518064813422733E-2</v>
      </c>
      <c r="LH281" s="859">
        <f t="shared" si="262"/>
        <v>9.6518064813422733E-2</v>
      </c>
      <c r="LI281" s="859">
        <f t="shared" si="262"/>
        <v>9.6518064813422733E-2</v>
      </c>
      <c r="LJ281" s="859">
        <f t="shared" si="262"/>
        <v>9.6518064813422733E-2</v>
      </c>
      <c r="LK281" s="859">
        <f t="shared" si="262"/>
        <v>9.6518064813422733E-2</v>
      </c>
      <c r="LL281" s="859">
        <f t="shared" si="262"/>
        <v>9.6518064813422733E-2</v>
      </c>
      <c r="LM281" s="859">
        <f t="shared" si="262"/>
        <v>9.6518064813422733E-2</v>
      </c>
      <c r="LN281" s="859">
        <f t="shared" si="262"/>
        <v>7.6418004126054484E-2</v>
      </c>
      <c r="LO281" s="859">
        <f t="shared" si="262"/>
        <v>7.6418004126054484E-2</v>
      </c>
      <c r="LP281" s="859">
        <f t="shared" si="262"/>
        <v>7.6418004126054484E-2</v>
      </c>
      <c r="LQ281" s="859">
        <f t="shared" si="262"/>
        <v>7.6418004126054484E-2</v>
      </c>
      <c r="LR281" s="859">
        <f t="shared" si="262"/>
        <v>7.6418004126054484E-2</v>
      </c>
      <c r="LS281" s="859">
        <f t="shared" si="262"/>
        <v>7.6418004126054484E-2</v>
      </c>
      <c r="LT281" s="859">
        <f t="shared" si="263"/>
        <v>7.6418004126054484E-2</v>
      </c>
      <c r="LU281" s="859">
        <f t="shared" si="263"/>
        <v>0.13947195727099615</v>
      </c>
      <c r="LV281" s="859">
        <f t="shared" si="263"/>
        <v>0.13947195727099615</v>
      </c>
      <c r="LW281" s="859">
        <f t="shared" si="263"/>
        <v>0.13947195727099615</v>
      </c>
      <c r="LX281" s="859">
        <f t="shared" si="263"/>
        <v>0.13947195727099615</v>
      </c>
      <c r="LY281" s="859">
        <f t="shared" si="263"/>
        <v>0.1384103604753113</v>
      </c>
      <c r="LZ281" s="859">
        <f t="shared" si="263"/>
        <v>0.1384103604753113</v>
      </c>
      <c r="MA281" s="859">
        <f t="shared" si="263"/>
        <v>7.8780955448605638E-2</v>
      </c>
      <c r="MB281" s="859">
        <f t="shared" si="263"/>
        <v>7.8780955448605638E-2</v>
      </c>
      <c r="MC281" s="859">
        <f t="shared" si="263"/>
        <v>7.8780955448605638E-2</v>
      </c>
      <c r="MD281" s="859">
        <f t="shared" si="263"/>
        <v>0.87755290236498062</v>
      </c>
      <c r="ME281" s="859">
        <f t="shared" si="263"/>
        <v>0.87755290236498062</v>
      </c>
      <c r="MF281" s="859">
        <f t="shared" si="263"/>
        <v>0.87755290236498062</v>
      </c>
      <c r="MG281" s="859">
        <f t="shared" si="263"/>
        <v>0.87755290236498062</v>
      </c>
      <c r="MH281" s="859">
        <f t="shared" si="263"/>
        <v>0.93483586683107411</v>
      </c>
      <c r="MI281" s="859">
        <f t="shared" si="263"/>
        <v>0.93483586683107411</v>
      </c>
      <c r="MJ281" s="859">
        <f t="shared" si="263"/>
        <v>0.93483586683107411</v>
      </c>
      <c r="MK281" s="859">
        <f t="shared" si="263"/>
        <v>0.93483586683107411</v>
      </c>
      <c r="ML281" s="859">
        <f t="shared" si="263"/>
        <v>0.93483586683107411</v>
      </c>
      <c r="MM281" s="859">
        <f t="shared" si="263"/>
        <v>0.93483586683107411</v>
      </c>
      <c r="MN281" s="859">
        <f t="shared" si="263"/>
        <v>0.93483586683107411</v>
      </c>
      <c r="MO281" s="859">
        <f t="shared" si="263"/>
        <v>0.93483586683107411</v>
      </c>
      <c r="MP281" s="859">
        <f t="shared" si="263"/>
        <v>-2.445934491190016E-3</v>
      </c>
      <c r="MQ281" s="859">
        <f t="shared" si="263"/>
        <v>-2.445934491190016E-3</v>
      </c>
      <c r="MR281" s="859">
        <f t="shared" si="263"/>
        <v>-2.445934491190016E-3</v>
      </c>
      <c r="MS281" s="859">
        <f t="shared" si="263"/>
        <v>-2.445934491190016E-3</v>
      </c>
      <c r="MT281" s="859">
        <f t="shared" si="263"/>
        <v>-2.445934491190016E-3</v>
      </c>
      <c r="MU281" s="859">
        <f t="shared" si="263"/>
        <v>-2.445934491190016E-3</v>
      </c>
      <c r="MV281" s="859">
        <f t="shared" si="263"/>
        <v>-2.445934491190016E-3</v>
      </c>
      <c r="MW281" s="859">
        <f t="shared" si="263"/>
        <v>1.3844310920791969E-3</v>
      </c>
      <c r="MX281" s="859">
        <f t="shared" si="263"/>
        <v>1.3844310920791969E-3</v>
      </c>
      <c r="MY281" s="859">
        <f t="shared" si="263"/>
        <v>1.3844310920791969E-3</v>
      </c>
      <c r="MZ281" s="859">
        <f t="shared" si="263"/>
        <v>1.3844310920791969E-3</v>
      </c>
      <c r="NA281" s="859">
        <f t="shared" si="263"/>
        <v>1.3844310920791969E-3</v>
      </c>
      <c r="NB281" s="859">
        <f t="shared" si="263"/>
        <v>0.55942208208571387</v>
      </c>
      <c r="NC281" s="859">
        <f t="shared" si="263"/>
        <v>0.55942208208571387</v>
      </c>
      <c r="ND281" s="859">
        <f t="shared" si="263"/>
        <v>0.55942208208571387</v>
      </c>
      <c r="NE281" s="859">
        <f t="shared" si="263"/>
        <v>0.55942208208571387</v>
      </c>
      <c r="NF281" s="859">
        <f t="shared" si="263"/>
        <v>0.37585730846793375</v>
      </c>
      <c r="NG281" s="859">
        <f t="shared" si="263"/>
        <v>0.37585730846793375</v>
      </c>
      <c r="NH281" s="859">
        <f t="shared" si="263"/>
        <v>0.37585730846793375</v>
      </c>
      <c r="NI281" s="859">
        <f t="shared" si="263"/>
        <v>0.37585730846793375</v>
      </c>
      <c r="NJ281" s="859">
        <f t="shared" si="263"/>
        <v>0.37585730846793375</v>
      </c>
      <c r="NK281" s="859">
        <f t="shared" si="263"/>
        <v>0.37585730846793375</v>
      </c>
      <c r="NL281" s="859">
        <f t="shared" si="263"/>
        <v>0.37585730846793375</v>
      </c>
      <c r="NM281" s="859">
        <f t="shared" si="263"/>
        <v>0.37585730846793375</v>
      </c>
      <c r="NN281" s="859">
        <f t="shared" si="263"/>
        <v>7.6418004126054484E-2</v>
      </c>
      <c r="NO281" s="859">
        <f t="shared" si="263"/>
        <v>7.6418004126054484E-2</v>
      </c>
      <c r="NP281" s="859">
        <f t="shared" si="263"/>
        <v>7.6418004126054484E-2</v>
      </c>
      <c r="NQ281" s="859">
        <f t="shared" si="263"/>
        <v>7.6418004126054484E-2</v>
      </c>
      <c r="NR281" s="859">
        <f t="shared" si="263"/>
        <v>7.6418004126054484E-2</v>
      </c>
      <c r="NS281" s="859">
        <f t="shared" si="263"/>
        <v>7.6418004126054484E-2</v>
      </c>
      <c r="NT281" s="859">
        <f t="shared" si="263"/>
        <v>7.6418004126054484E-2</v>
      </c>
      <c r="NU281" s="859">
        <f t="shared" si="263"/>
        <v>0.13947195727099615</v>
      </c>
      <c r="NV281" s="859">
        <f t="shared" si="263"/>
        <v>0.13947195727099615</v>
      </c>
      <c r="NW281" s="859">
        <f t="shared" si="263"/>
        <v>0.13947195727099615</v>
      </c>
      <c r="NX281" s="859">
        <f t="shared" si="263"/>
        <v>0.13947195727099615</v>
      </c>
      <c r="NY281" s="859">
        <f t="shared" si="263"/>
        <v>0.1384103604753113</v>
      </c>
      <c r="NZ281" s="859">
        <f t="shared" si="263"/>
        <v>0.1384103604753113</v>
      </c>
      <c r="OA281" s="859">
        <f t="shared" si="263"/>
        <v>7.8780955448605638E-2</v>
      </c>
      <c r="OB281" s="859">
        <f t="shared" si="263"/>
        <v>7.8780955448605638E-2</v>
      </c>
      <c r="OC281" s="859">
        <f t="shared" si="263"/>
        <v>7.8780955448605638E-2</v>
      </c>
      <c r="OD281" s="859">
        <f t="shared" si="263"/>
        <v>0.87755290236498062</v>
      </c>
      <c r="OE281" s="859">
        <f t="shared" si="263"/>
        <v>0.87755290236498062</v>
      </c>
      <c r="OF281" s="859">
        <f t="shared" si="264"/>
        <v>0.87755290236498062</v>
      </c>
      <c r="OG281" s="859">
        <f t="shared" si="264"/>
        <v>0.87755290236498062</v>
      </c>
      <c r="OH281" s="859">
        <f t="shared" si="264"/>
        <v>0.93483586683107411</v>
      </c>
      <c r="OI281" s="859">
        <f t="shared" si="264"/>
        <v>0.93483586683107411</v>
      </c>
      <c r="OJ281" s="859">
        <f t="shared" si="264"/>
        <v>0.93483586683107411</v>
      </c>
      <c r="OK281" s="859">
        <f t="shared" si="264"/>
        <v>0.93483586683107411</v>
      </c>
      <c r="OL281" s="859">
        <f t="shared" si="264"/>
        <v>0.93483586683107411</v>
      </c>
      <c r="OM281" s="859">
        <f t="shared" si="264"/>
        <v>0.93483586683107411</v>
      </c>
      <c r="ON281" s="859">
        <f t="shared" si="264"/>
        <v>0.93483586683107411</v>
      </c>
      <c r="OO281" s="859">
        <f t="shared" si="264"/>
        <v>0.93483586683107411</v>
      </c>
      <c r="OP281" s="859">
        <f t="shared" si="264"/>
        <v>-2.445934491190016E-3</v>
      </c>
      <c r="OQ281" s="859">
        <f t="shared" si="264"/>
        <v>-2.445934491190016E-3</v>
      </c>
      <c r="OR281" s="859">
        <f t="shared" si="264"/>
        <v>-2.445934491190016E-3</v>
      </c>
      <c r="OS281" s="859">
        <f t="shared" si="264"/>
        <v>-2.445934491190016E-3</v>
      </c>
      <c r="OT281" s="859">
        <f t="shared" si="264"/>
        <v>-2.445934491190016E-3</v>
      </c>
      <c r="OU281" s="859">
        <f t="shared" si="264"/>
        <v>-2.445934491190016E-3</v>
      </c>
      <c r="OV281" s="859">
        <f t="shared" si="264"/>
        <v>-2.445934491190016E-3</v>
      </c>
      <c r="OW281" s="859">
        <f t="shared" si="264"/>
        <v>1.3844310920791969E-3</v>
      </c>
      <c r="OX281" s="859">
        <f t="shared" si="264"/>
        <v>1.3844310920791969E-3</v>
      </c>
      <c r="OY281" s="859">
        <f t="shared" si="264"/>
        <v>1.3844310920791969E-3</v>
      </c>
      <c r="OZ281" s="859">
        <f t="shared" si="264"/>
        <v>1.3844310920791969E-3</v>
      </c>
      <c r="PA281" s="859">
        <f t="shared" si="264"/>
        <v>1.3844310920791969E-3</v>
      </c>
      <c r="PB281" s="859">
        <f t="shared" si="264"/>
        <v>0.55942208208571387</v>
      </c>
      <c r="PC281" s="859">
        <f t="shared" si="264"/>
        <v>0.55942208208571387</v>
      </c>
      <c r="PD281" s="859">
        <f t="shared" si="264"/>
        <v>0.55942208208571387</v>
      </c>
      <c r="PE281" s="859">
        <f t="shared" si="264"/>
        <v>0.55942208208571387</v>
      </c>
      <c r="PF281" s="859">
        <f t="shared" si="264"/>
        <v>0.37585730846793375</v>
      </c>
      <c r="PG281" s="859">
        <f t="shared" si="264"/>
        <v>0.37585730846793375</v>
      </c>
      <c r="PH281" s="859">
        <f t="shared" si="264"/>
        <v>0.37585730846793375</v>
      </c>
      <c r="PI281" s="859">
        <f t="shared" si="264"/>
        <v>0.37585730846793375</v>
      </c>
      <c r="PJ281" s="859">
        <f t="shared" si="264"/>
        <v>0.37585730846793375</v>
      </c>
      <c r="PK281" s="859">
        <f t="shared" si="264"/>
        <v>0.37585730846793375</v>
      </c>
      <c r="PL281" s="859">
        <f t="shared" si="264"/>
        <v>0.37585730846793375</v>
      </c>
      <c r="PM281" s="859">
        <f t="shared" si="264"/>
        <v>0.37585730846793375</v>
      </c>
      <c r="PN281" s="859">
        <f t="shared" si="264"/>
        <v>7.6418004126054484E-2</v>
      </c>
      <c r="PO281" s="859">
        <f t="shared" si="264"/>
        <v>7.6418004126054484E-2</v>
      </c>
      <c r="PP281" s="859">
        <f t="shared" si="264"/>
        <v>7.6418004126054484E-2</v>
      </c>
      <c r="PQ281" s="859">
        <f t="shared" si="264"/>
        <v>7.6418004126054484E-2</v>
      </c>
      <c r="PR281" s="859">
        <f t="shared" si="264"/>
        <v>7.6418004126054484E-2</v>
      </c>
      <c r="PS281" s="859">
        <f t="shared" si="264"/>
        <v>7.6418004126054484E-2</v>
      </c>
      <c r="PT281" s="859">
        <f t="shared" si="264"/>
        <v>7.6418004126054484E-2</v>
      </c>
      <c r="PU281" s="859">
        <f t="shared" si="264"/>
        <v>0.13947195727099615</v>
      </c>
      <c r="PV281" s="859">
        <f t="shared" si="264"/>
        <v>0.13947195727099615</v>
      </c>
      <c r="PW281" s="859">
        <f t="shared" si="264"/>
        <v>0.13947195727099615</v>
      </c>
      <c r="PX281" s="859">
        <f t="shared" si="264"/>
        <v>0.13947195727099615</v>
      </c>
      <c r="PY281" s="859">
        <f t="shared" si="264"/>
        <v>0.1384103604753113</v>
      </c>
      <c r="PZ281" s="859">
        <f t="shared" si="264"/>
        <v>0.1384103604753113</v>
      </c>
      <c r="QA281" s="859">
        <f t="shared" si="264"/>
        <v>7.8780955448605638E-2</v>
      </c>
      <c r="QB281" s="859">
        <f t="shared" si="264"/>
        <v>7.8780955448605638E-2</v>
      </c>
      <c r="QC281" s="859">
        <f t="shared" si="264"/>
        <v>7.8780955448605638E-2</v>
      </c>
      <c r="QD281" s="859">
        <f t="shared" si="264"/>
        <v>0.87755290236498062</v>
      </c>
      <c r="QE281" s="859">
        <f t="shared" si="264"/>
        <v>0.87755290236498062</v>
      </c>
      <c r="QF281" s="859">
        <f t="shared" si="264"/>
        <v>0.87755290236498062</v>
      </c>
      <c r="QG281" s="859">
        <f t="shared" si="264"/>
        <v>0.87755290236498062</v>
      </c>
      <c r="QH281" s="859">
        <f t="shared" si="264"/>
        <v>0.93483586683107411</v>
      </c>
      <c r="QI281" s="859">
        <f t="shared" si="264"/>
        <v>0.93483586683107411</v>
      </c>
      <c r="QJ281" s="859">
        <f t="shared" si="264"/>
        <v>0.93483586683107411</v>
      </c>
      <c r="QK281" s="859">
        <f t="shared" si="264"/>
        <v>0.93483586683107411</v>
      </c>
      <c r="QL281" s="859">
        <f t="shared" si="264"/>
        <v>0.93483586683107411</v>
      </c>
      <c r="QM281" s="859">
        <f t="shared" si="264"/>
        <v>0.93483586683107411</v>
      </c>
      <c r="QN281" s="859">
        <f t="shared" si="264"/>
        <v>0.93483586683107411</v>
      </c>
      <c r="QO281" s="859">
        <f t="shared" si="264"/>
        <v>0.93483586683107411</v>
      </c>
      <c r="QP281" s="859">
        <f t="shared" si="264"/>
        <v>-2.445934491190016E-3</v>
      </c>
      <c r="QQ281" s="859">
        <f t="shared" si="264"/>
        <v>-2.445934491190016E-3</v>
      </c>
      <c r="QR281" s="859">
        <f t="shared" si="265"/>
        <v>-2.445934491190016E-3</v>
      </c>
      <c r="QS281" s="859">
        <f t="shared" si="265"/>
        <v>-2.445934491190016E-3</v>
      </c>
      <c r="QT281" s="859">
        <f t="shared" si="265"/>
        <v>-2.445934491190016E-3</v>
      </c>
      <c r="QU281" s="859">
        <f t="shared" si="265"/>
        <v>-2.445934491190016E-3</v>
      </c>
      <c r="QV281" s="859">
        <f t="shared" si="265"/>
        <v>-2.445934491190016E-3</v>
      </c>
      <c r="QW281" s="859">
        <f t="shared" si="265"/>
        <v>1.3844310920791969E-3</v>
      </c>
      <c r="QX281" s="859">
        <f t="shared" si="265"/>
        <v>1.3844310920791969E-3</v>
      </c>
      <c r="QY281" s="859">
        <f t="shared" si="265"/>
        <v>1.3844310920791969E-3</v>
      </c>
      <c r="QZ281" s="859">
        <f t="shared" si="265"/>
        <v>1.3844310920791969E-3</v>
      </c>
      <c r="RA281" s="859">
        <f t="shared" si="265"/>
        <v>1.3844310920791969E-3</v>
      </c>
      <c r="RB281" s="859">
        <f t="shared" si="265"/>
        <v>0.55942208208571387</v>
      </c>
      <c r="RC281" s="859">
        <f t="shared" si="265"/>
        <v>0.55942208208571387</v>
      </c>
      <c r="RD281" s="859">
        <f t="shared" si="265"/>
        <v>0.55942208208571387</v>
      </c>
      <c r="RE281" s="859">
        <f t="shared" si="265"/>
        <v>0.55942208208571387</v>
      </c>
      <c r="RF281" s="859">
        <f t="shared" si="265"/>
        <v>0.37585730846793375</v>
      </c>
      <c r="RG281" s="859">
        <f t="shared" si="265"/>
        <v>0.37585730846793375</v>
      </c>
      <c r="RH281" s="859">
        <f t="shared" si="265"/>
        <v>0.37585730846793375</v>
      </c>
      <c r="RI281" s="859">
        <f t="shared" si="265"/>
        <v>0.37585730846793375</v>
      </c>
      <c r="RJ281" s="859">
        <f t="shared" si="265"/>
        <v>0.37585730846793375</v>
      </c>
      <c r="RK281" s="859">
        <f t="shared" si="265"/>
        <v>0.37585730846793375</v>
      </c>
      <c r="RL281" s="859">
        <f t="shared" si="265"/>
        <v>0.37585730846793375</v>
      </c>
      <c r="RM281" s="859">
        <f t="shared" si="265"/>
        <v>0.37585730846793375</v>
      </c>
      <c r="RN281" s="859">
        <f t="shared" si="265"/>
        <v>7.6418004126054484E-2</v>
      </c>
      <c r="RO281" s="859">
        <f t="shared" si="265"/>
        <v>7.6418004126054484E-2</v>
      </c>
      <c r="RP281" s="859">
        <f t="shared" si="265"/>
        <v>7.6418004126054484E-2</v>
      </c>
      <c r="RQ281" s="859">
        <f t="shared" si="265"/>
        <v>7.6418004126054484E-2</v>
      </c>
      <c r="RR281" s="859">
        <f t="shared" si="265"/>
        <v>7.6418004126054484E-2</v>
      </c>
      <c r="RS281" s="859">
        <f t="shared" si="265"/>
        <v>7.6418004126054484E-2</v>
      </c>
      <c r="RT281" s="859">
        <f t="shared" si="265"/>
        <v>7.6418004126054484E-2</v>
      </c>
      <c r="RU281" s="859">
        <f t="shared" si="265"/>
        <v>0.13947195727099615</v>
      </c>
      <c r="RV281" s="859">
        <f t="shared" si="265"/>
        <v>0.13947195727099615</v>
      </c>
      <c r="RW281" s="859">
        <f t="shared" si="265"/>
        <v>0.13947195727099615</v>
      </c>
      <c r="RX281" s="859">
        <f t="shared" si="265"/>
        <v>0.13947195727099615</v>
      </c>
      <c r="RY281" s="859">
        <f t="shared" si="265"/>
        <v>0.1384103604753113</v>
      </c>
      <c r="RZ281" s="859">
        <f t="shared" si="265"/>
        <v>0.1384103604753113</v>
      </c>
      <c r="SA281" s="859">
        <f t="shared" si="265"/>
        <v>7.8780955448605638E-2</v>
      </c>
      <c r="SB281" s="859">
        <f t="shared" si="265"/>
        <v>7.8780955448605638E-2</v>
      </c>
      <c r="SC281" s="859">
        <f t="shared" si="265"/>
        <v>7.8780955448605638E-2</v>
      </c>
      <c r="SD281" s="859">
        <f t="shared" si="265"/>
        <v>0.87755290236498062</v>
      </c>
      <c r="SE281" s="859">
        <f t="shared" si="265"/>
        <v>0.87755290236498062</v>
      </c>
      <c r="SF281" s="859">
        <f t="shared" si="265"/>
        <v>0.87755290236498062</v>
      </c>
      <c r="SG281" s="859">
        <f t="shared" si="265"/>
        <v>0.87755290236498062</v>
      </c>
      <c r="SH281" s="859">
        <f t="shared" si="265"/>
        <v>0.93483586683107411</v>
      </c>
      <c r="SI281" s="859">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892</v>
      </c>
      <c r="J282" s="558"/>
      <c r="K282" s="860">
        <f>K281</f>
        <v>0</v>
      </c>
      <c r="L282" s="860">
        <f t="shared" ref="L282:BW282" si="268">L281</f>
        <v>0</v>
      </c>
      <c r="M282" s="860">
        <f t="shared" si="268"/>
        <v>0</v>
      </c>
      <c r="N282" s="860">
        <f t="shared" si="268"/>
        <v>0</v>
      </c>
      <c r="O282" s="860">
        <f t="shared" si="268"/>
        <v>0</v>
      </c>
      <c r="P282" s="860">
        <f t="shared" si="268"/>
        <v>0</v>
      </c>
      <c r="Q282" s="860">
        <f t="shared" si="268"/>
        <v>0</v>
      </c>
      <c r="R282" s="860">
        <f t="shared" si="268"/>
        <v>0</v>
      </c>
      <c r="S282" s="860">
        <f t="shared" si="268"/>
        <v>0</v>
      </c>
      <c r="T282" s="860">
        <f t="shared" si="268"/>
        <v>0</v>
      </c>
      <c r="U282" s="860">
        <f t="shared" si="268"/>
        <v>0</v>
      </c>
      <c r="V282" s="860">
        <f t="shared" si="268"/>
        <v>0</v>
      </c>
      <c r="W282" s="860">
        <f t="shared" si="268"/>
        <v>0</v>
      </c>
      <c r="X282" s="860">
        <f t="shared" si="268"/>
        <v>0</v>
      </c>
      <c r="Y282" s="860">
        <f t="shared" si="268"/>
        <v>0</v>
      </c>
      <c r="Z282" s="860">
        <f t="shared" si="268"/>
        <v>0</v>
      </c>
      <c r="AA282" s="860">
        <f t="shared" si="268"/>
        <v>0</v>
      </c>
      <c r="AB282" s="860">
        <f t="shared" si="268"/>
        <v>0</v>
      </c>
      <c r="AC282" s="860">
        <f t="shared" si="268"/>
        <v>0</v>
      </c>
      <c r="AD282" s="860">
        <f t="shared" si="268"/>
        <v>0</v>
      </c>
      <c r="AE282" s="860">
        <f t="shared" si="268"/>
        <v>0</v>
      </c>
      <c r="AF282" s="860">
        <f t="shared" si="268"/>
        <v>0</v>
      </c>
      <c r="AG282" s="860">
        <f t="shared" si="268"/>
        <v>0</v>
      </c>
      <c r="AH282" s="860">
        <f t="shared" si="268"/>
        <v>0</v>
      </c>
      <c r="AI282" s="860">
        <f t="shared" si="268"/>
        <v>0</v>
      </c>
      <c r="AJ282" s="860">
        <f t="shared" si="268"/>
        <v>0</v>
      </c>
      <c r="AK282" s="860">
        <f t="shared" si="268"/>
        <v>0</v>
      </c>
      <c r="AL282" s="860">
        <f t="shared" si="268"/>
        <v>0</v>
      </c>
      <c r="AM282" s="860">
        <f t="shared" si="268"/>
        <v>0</v>
      </c>
      <c r="AN282" s="860">
        <f t="shared" si="268"/>
        <v>0</v>
      </c>
      <c r="AO282" s="860">
        <f t="shared" si="268"/>
        <v>0</v>
      </c>
      <c r="AP282" s="860">
        <f t="shared" si="268"/>
        <v>0</v>
      </c>
      <c r="AQ282" s="860">
        <f t="shared" si="268"/>
        <v>0</v>
      </c>
      <c r="AR282" s="860">
        <f t="shared" si="268"/>
        <v>0</v>
      </c>
      <c r="AS282" s="860">
        <f t="shared" si="268"/>
        <v>0</v>
      </c>
      <c r="AT282" s="860">
        <f t="shared" si="268"/>
        <v>0</v>
      </c>
      <c r="AU282" s="860">
        <f t="shared" si="268"/>
        <v>0</v>
      </c>
      <c r="AV282" s="860">
        <f t="shared" si="268"/>
        <v>0</v>
      </c>
      <c r="AW282" s="860">
        <f t="shared" si="268"/>
        <v>0</v>
      </c>
      <c r="AX282" s="860">
        <f t="shared" si="268"/>
        <v>0</v>
      </c>
      <c r="AY282" s="860">
        <f t="shared" si="268"/>
        <v>0</v>
      </c>
      <c r="AZ282" s="860">
        <f t="shared" si="268"/>
        <v>0</v>
      </c>
      <c r="BA282" s="860">
        <f t="shared" si="268"/>
        <v>0</v>
      </c>
      <c r="BB282" s="860">
        <f t="shared" si="268"/>
        <v>0</v>
      </c>
      <c r="BC282" s="860">
        <f t="shared" si="268"/>
        <v>0</v>
      </c>
      <c r="BD282" s="860">
        <f t="shared" si="268"/>
        <v>0</v>
      </c>
      <c r="BE282" s="860">
        <f t="shared" si="268"/>
        <v>0</v>
      </c>
      <c r="BF282" s="860">
        <f t="shared" si="268"/>
        <v>0</v>
      </c>
      <c r="BG282" s="860">
        <f t="shared" si="268"/>
        <v>0</v>
      </c>
      <c r="BH282" s="860">
        <f t="shared" si="268"/>
        <v>0</v>
      </c>
      <c r="BI282" s="860">
        <f t="shared" si="268"/>
        <v>0</v>
      </c>
      <c r="BJ282" s="860">
        <f t="shared" si="268"/>
        <v>0</v>
      </c>
      <c r="BK282" s="860">
        <f t="shared" si="268"/>
        <v>0</v>
      </c>
      <c r="BL282" s="860">
        <f t="shared" si="268"/>
        <v>0</v>
      </c>
      <c r="BM282" s="860">
        <f t="shared" si="268"/>
        <v>0</v>
      </c>
      <c r="BN282" s="860">
        <f t="shared" si="268"/>
        <v>0</v>
      </c>
      <c r="BO282" s="860">
        <f t="shared" si="268"/>
        <v>0</v>
      </c>
      <c r="BP282" s="860">
        <f t="shared" si="268"/>
        <v>0</v>
      </c>
      <c r="BQ282" s="860">
        <f t="shared" si="268"/>
        <v>0</v>
      </c>
      <c r="BR282" s="860">
        <f t="shared" si="268"/>
        <v>0</v>
      </c>
      <c r="BS282" s="860">
        <f t="shared" si="268"/>
        <v>0</v>
      </c>
      <c r="BT282" s="860">
        <f t="shared" si="268"/>
        <v>0</v>
      </c>
      <c r="BU282" s="860">
        <f t="shared" si="268"/>
        <v>0</v>
      </c>
      <c r="BV282" s="860">
        <f t="shared" si="268"/>
        <v>0</v>
      </c>
      <c r="BW282" s="860">
        <f t="shared" si="268"/>
        <v>0</v>
      </c>
      <c r="BX282" s="860">
        <f t="shared" ref="BX282:EI282" si="269">BX281</f>
        <v>0</v>
      </c>
      <c r="BY282" s="860">
        <f t="shared" si="269"/>
        <v>0</v>
      </c>
      <c r="BZ282" s="860">
        <f t="shared" si="269"/>
        <v>0</v>
      </c>
      <c r="CA282" s="860">
        <f t="shared" si="269"/>
        <v>0</v>
      </c>
      <c r="CB282" s="860">
        <f t="shared" si="269"/>
        <v>0</v>
      </c>
      <c r="CC282" s="860">
        <f t="shared" si="269"/>
        <v>0</v>
      </c>
      <c r="CD282" s="860">
        <f t="shared" si="269"/>
        <v>0</v>
      </c>
      <c r="CE282" s="860">
        <f t="shared" si="269"/>
        <v>0</v>
      </c>
      <c r="CF282" s="860">
        <f t="shared" si="269"/>
        <v>0</v>
      </c>
      <c r="CG282" s="860">
        <f t="shared" si="269"/>
        <v>0</v>
      </c>
      <c r="CH282" s="860">
        <f t="shared" si="269"/>
        <v>0</v>
      </c>
      <c r="CI282" s="860">
        <f t="shared" si="269"/>
        <v>0</v>
      </c>
      <c r="CJ282" s="860">
        <f t="shared" si="269"/>
        <v>0</v>
      </c>
      <c r="CK282" s="860">
        <f t="shared" si="269"/>
        <v>0</v>
      </c>
      <c r="CL282" s="860">
        <f t="shared" si="269"/>
        <v>0</v>
      </c>
      <c r="CM282" s="860">
        <f t="shared" si="269"/>
        <v>0</v>
      </c>
      <c r="CN282" s="860">
        <f t="shared" si="269"/>
        <v>0</v>
      </c>
      <c r="CO282" s="860">
        <f t="shared" si="269"/>
        <v>0</v>
      </c>
      <c r="CP282" s="860">
        <f t="shared" si="269"/>
        <v>0</v>
      </c>
      <c r="CQ282" s="860">
        <f t="shared" si="269"/>
        <v>0</v>
      </c>
      <c r="CR282" s="860">
        <f t="shared" si="269"/>
        <v>0</v>
      </c>
      <c r="CS282" s="860">
        <f t="shared" si="269"/>
        <v>0</v>
      </c>
      <c r="CT282" s="860">
        <f t="shared" si="269"/>
        <v>0</v>
      </c>
      <c r="CU282" s="860">
        <f t="shared" si="269"/>
        <v>0</v>
      </c>
      <c r="CV282" s="860">
        <f t="shared" si="269"/>
        <v>0</v>
      </c>
      <c r="CW282" s="860">
        <f t="shared" si="269"/>
        <v>0</v>
      </c>
      <c r="CX282" s="860">
        <f t="shared" si="269"/>
        <v>0</v>
      </c>
      <c r="CY282" s="860">
        <f t="shared" si="269"/>
        <v>0</v>
      </c>
      <c r="CZ282" s="860">
        <f t="shared" si="269"/>
        <v>0</v>
      </c>
      <c r="DA282" s="860">
        <f t="shared" si="269"/>
        <v>0</v>
      </c>
      <c r="DB282" s="860">
        <f t="shared" si="269"/>
        <v>0</v>
      </c>
      <c r="DC282" s="860">
        <f t="shared" si="269"/>
        <v>0</v>
      </c>
      <c r="DD282" s="860">
        <f t="shared" si="269"/>
        <v>0</v>
      </c>
      <c r="DE282" s="860">
        <f t="shared" si="269"/>
        <v>0</v>
      </c>
      <c r="DF282" s="860">
        <f t="shared" si="269"/>
        <v>0</v>
      </c>
      <c r="DG282" s="860">
        <f t="shared" si="269"/>
        <v>0</v>
      </c>
      <c r="DH282" s="860">
        <f t="shared" si="269"/>
        <v>0</v>
      </c>
      <c r="DI282" s="860">
        <f t="shared" si="269"/>
        <v>0</v>
      </c>
      <c r="DJ282" s="860">
        <f t="shared" si="269"/>
        <v>0</v>
      </c>
      <c r="DK282" s="860">
        <f t="shared" si="269"/>
        <v>0</v>
      </c>
      <c r="DL282" s="860">
        <f t="shared" si="269"/>
        <v>0</v>
      </c>
      <c r="DM282" s="860">
        <f t="shared" si="269"/>
        <v>0</v>
      </c>
      <c r="DN282" s="860">
        <f t="shared" si="269"/>
        <v>0.41605357801961684</v>
      </c>
      <c r="DO282" s="860">
        <f t="shared" si="269"/>
        <v>0.41605357801961684</v>
      </c>
      <c r="DP282" s="860">
        <f t="shared" si="269"/>
        <v>0.41605357801961684</v>
      </c>
      <c r="DQ282" s="860">
        <f t="shared" si="269"/>
        <v>0.41605357801961684</v>
      </c>
      <c r="DR282" s="860">
        <f t="shared" si="269"/>
        <v>0.41605357801961684</v>
      </c>
      <c r="DS282" s="860">
        <f t="shared" si="269"/>
        <v>0.41605357801961684</v>
      </c>
      <c r="DT282" s="860">
        <f t="shared" si="269"/>
        <v>0.41605357801961684</v>
      </c>
      <c r="DU282" s="860">
        <f t="shared" si="269"/>
        <v>0.40845358915077945</v>
      </c>
      <c r="DV282" s="860">
        <f t="shared" si="269"/>
        <v>0.40845358915077945</v>
      </c>
      <c r="DW282" s="860">
        <f t="shared" si="269"/>
        <v>0.40845358915077945</v>
      </c>
      <c r="DX282" s="860">
        <f t="shared" si="269"/>
        <v>0.40845358915077945</v>
      </c>
      <c r="DY282" s="860">
        <f t="shared" si="269"/>
        <v>0.42676527813221021</v>
      </c>
      <c r="DZ282" s="860">
        <f t="shared" si="269"/>
        <v>0.42676527813221021</v>
      </c>
      <c r="EA282" s="860">
        <f t="shared" si="269"/>
        <v>0.33481906065657796</v>
      </c>
      <c r="EB282" s="860">
        <f t="shared" si="269"/>
        <v>0.33481906065657796</v>
      </c>
      <c r="EC282" s="860">
        <f t="shared" si="269"/>
        <v>0.33481906065657796</v>
      </c>
      <c r="ED282" s="860">
        <f t="shared" si="269"/>
        <v>0.35242166353677895</v>
      </c>
      <c r="EE282" s="860">
        <f t="shared" si="269"/>
        <v>0.35242166353677895</v>
      </c>
      <c r="EF282" s="860">
        <f t="shared" si="269"/>
        <v>0.35242166353677895</v>
      </c>
      <c r="EG282" s="860">
        <f t="shared" si="269"/>
        <v>0.35242166353677895</v>
      </c>
      <c r="EH282" s="860">
        <f t="shared" si="269"/>
        <v>0.31777029465403928</v>
      </c>
      <c r="EI282" s="860">
        <f t="shared" si="269"/>
        <v>0.31777029465403928</v>
      </c>
      <c r="EJ282" s="860">
        <f t="shared" ref="EJ282:GU282" si="270">EJ281</f>
        <v>0.31777029465403928</v>
      </c>
      <c r="EK282" s="860">
        <f t="shared" si="270"/>
        <v>0.31777029465403928</v>
      </c>
      <c r="EL282" s="860">
        <f t="shared" si="270"/>
        <v>0.31777029465403928</v>
      </c>
      <c r="EM282" s="860">
        <f t="shared" si="270"/>
        <v>0.31777029465403928</v>
      </c>
      <c r="EN282" s="860">
        <f t="shared" si="270"/>
        <v>0.31777029465403928</v>
      </c>
      <c r="EO282" s="860">
        <f t="shared" si="270"/>
        <v>0.31777029465403928</v>
      </c>
      <c r="EP282" s="860">
        <f t="shared" si="270"/>
        <v>0</v>
      </c>
      <c r="EQ282" s="860">
        <f t="shared" si="270"/>
        <v>0</v>
      </c>
      <c r="ER282" s="860">
        <f t="shared" si="270"/>
        <v>0</v>
      </c>
      <c r="ES282" s="860">
        <f t="shared" si="270"/>
        <v>0</v>
      </c>
      <c r="ET282" s="860">
        <f t="shared" si="270"/>
        <v>0</v>
      </c>
      <c r="EU282" s="860">
        <f t="shared" si="270"/>
        <v>0</v>
      </c>
      <c r="EV282" s="860">
        <f t="shared" si="270"/>
        <v>0</v>
      </c>
      <c r="EW282" s="860">
        <f t="shared" si="270"/>
        <v>0</v>
      </c>
      <c r="EX282" s="860">
        <f t="shared" si="270"/>
        <v>0</v>
      </c>
      <c r="EY282" s="860">
        <f t="shared" si="270"/>
        <v>0</v>
      </c>
      <c r="EZ282" s="860">
        <f t="shared" si="270"/>
        <v>0</v>
      </c>
      <c r="FA282" s="860">
        <f t="shared" si="270"/>
        <v>0</v>
      </c>
      <c r="FB282" s="860">
        <f t="shared" si="270"/>
        <v>0</v>
      </c>
      <c r="FC282" s="860">
        <f t="shared" si="270"/>
        <v>0</v>
      </c>
      <c r="FD282" s="860">
        <f t="shared" si="270"/>
        <v>0</v>
      </c>
      <c r="FE282" s="860">
        <f t="shared" si="270"/>
        <v>0</v>
      </c>
      <c r="FF282" s="860">
        <f t="shared" si="270"/>
        <v>0</v>
      </c>
      <c r="FG282" s="860">
        <f t="shared" si="270"/>
        <v>0</v>
      </c>
      <c r="FH282" s="860">
        <f t="shared" si="270"/>
        <v>0</v>
      </c>
      <c r="FI282" s="860">
        <f t="shared" si="270"/>
        <v>0</v>
      </c>
      <c r="FJ282" s="860">
        <f t="shared" si="270"/>
        <v>0</v>
      </c>
      <c r="FK282" s="860">
        <f t="shared" si="270"/>
        <v>0</v>
      </c>
      <c r="FL282" s="860">
        <f t="shared" si="270"/>
        <v>0</v>
      </c>
      <c r="FM282" s="860">
        <f t="shared" si="270"/>
        <v>0</v>
      </c>
      <c r="FN282" s="860">
        <f t="shared" si="270"/>
        <v>0.26321756976751409</v>
      </c>
      <c r="FO282" s="860">
        <f t="shared" si="270"/>
        <v>0.26321756976751409</v>
      </c>
      <c r="FP282" s="860">
        <f t="shared" si="270"/>
        <v>0.26321756976751409</v>
      </c>
      <c r="FQ282" s="860">
        <f t="shared" si="270"/>
        <v>0.26321756976751409</v>
      </c>
      <c r="FR282" s="860">
        <f t="shared" si="270"/>
        <v>0.26321756976751409</v>
      </c>
      <c r="FS282" s="860">
        <f t="shared" si="270"/>
        <v>0.26321756976751409</v>
      </c>
      <c r="FT282" s="860">
        <f t="shared" si="270"/>
        <v>0.26321756976751409</v>
      </c>
      <c r="FU282" s="860">
        <f t="shared" si="270"/>
        <v>0.26898163187977797</v>
      </c>
      <c r="FV282" s="860">
        <f t="shared" si="270"/>
        <v>0.26898163187977797</v>
      </c>
      <c r="FW282" s="860">
        <f t="shared" si="270"/>
        <v>0.26898163187977797</v>
      </c>
      <c r="FX282" s="860">
        <f t="shared" si="270"/>
        <v>0.26898163187977797</v>
      </c>
      <c r="FY282" s="860">
        <f t="shared" si="270"/>
        <v>0.24221813083179455</v>
      </c>
      <c r="FZ282" s="860">
        <f t="shared" si="270"/>
        <v>0.24221813083179455</v>
      </c>
      <c r="GA282" s="860">
        <f t="shared" si="270"/>
        <v>0.30527620236335107</v>
      </c>
      <c r="GB282" s="860">
        <f t="shared" si="270"/>
        <v>0.30527620236335107</v>
      </c>
      <c r="GC282" s="860">
        <f t="shared" si="270"/>
        <v>0.30527620236335107</v>
      </c>
      <c r="GD282" s="860">
        <f t="shared" si="270"/>
        <v>1.2760532276179566</v>
      </c>
      <c r="GE282" s="860">
        <f t="shared" si="270"/>
        <v>1.2760532276179566</v>
      </c>
      <c r="GF282" s="860">
        <f t="shared" si="270"/>
        <v>1.2760532276179566</v>
      </c>
      <c r="GG282" s="860">
        <f t="shared" si="270"/>
        <v>1.2760532276179566</v>
      </c>
      <c r="GH282" s="860">
        <f t="shared" si="270"/>
        <v>1.1121960312891392</v>
      </c>
      <c r="GI282" s="860">
        <f t="shared" si="270"/>
        <v>1.1121960312891392</v>
      </c>
      <c r="GJ282" s="860">
        <f t="shared" si="270"/>
        <v>1.1121960312891392</v>
      </c>
      <c r="GK282" s="860">
        <f t="shared" si="270"/>
        <v>1.1121960312891392</v>
      </c>
      <c r="GL282" s="860">
        <f t="shared" si="270"/>
        <v>1.1121960312891392</v>
      </c>
      <c r="GM282" s="860">
        <f t="shared" si="270"/>
        <v>1.1121960312891392</v>
      </c>
      <c r="GN282" s="860">
        <f t="shared" si="270"/>
        <v>1.1121960312891392</v>
      </c>
      <c r="GO282" s="860">
        <f t="shared" si="270"/>
        <v>1.1121960312891392</v>
      </c>
      <c r="GP282" s="860">
        <f t="shared" si="270"/>
        <v>-2.445934491190016E-3</v>
      </c>
      <c r="GQ282" s="860">
        <f t="shared" si="270"/>
        <v>-2.445934491190016E-3</v>
      </c>
      <c r="GR282" s="860">
        <f t="shared" si="270"/>
        <v>-2.445934491190016E-3</v>
      </c>
      <c r="GS282" s="860">
        <f t="shared" si="270"/>
        <v>-2.445934491190016E-3</v>
      </c>
      <c r="GT282" s="860">
        <f t="shared" si="270"/>
        <v>-2.445934491190016E-3</v>
      </c>
      <c r="GU282" s="860">
        <f t="shared" si="270"/>
        <v>-2.445934491190016E-3</v>
      </c>
      <c r="GV282" s="860">
        <f t="shared" ref="GV282:JG282" si="271">GV281</f>
        <v>-2.445934491190016E-3</v>
      </c>
      <c r="GW282" s="860">
        <f t="shared" si="271"/>
        <v>0</v>
      </c>
      <c r="GX282" s="860">
        <f t="shared" si="271"/>
        <v>0</v>
      </c>
      <c r="GY282" s="860">
        <f t="shared" si="271"/>
        <v>0</v>
      </c>
      <c r="GZ282" s="860">
        <f t="shared" si="271"/>
        <v>0</v>
      </c>
      <c r="HA282" s="860">
        <f t="shared" si="271"/>
        <v>0</v>
      </c>
      <c r="HB282" s="860">
        <f t="shared" si="271"/>
        <v>0</v>
      </c>
      <c r="HC282" s="860">
        <f t="shared" si="271"/>
        <v>0</v>
      </c>
      <c r="HD282" s="860">
        <f t="shared" si="271"/>
        <v>0</v>
      </c>
      <c r="HE282" s="860">
        <f t="shared" si="271"/>
        <v>0</v>
      </c>
      <c r="HF282" s="860">
        <f t="shared" si="271"/>
        <v>0</v>
      </c>
      <c r="HG282" s="860">
        <f t="shared" si="271"/>
        <v>0</v>
      </c>
      <c r="HH282" s="860">
        <f t="shared" si="271"/>
        <v>0</v>
      </c>
      <c r="HI282" s="860">
        <f t="shared" si="271"/>
        <v>0</v>
      </c>
      <c r="HJ282" s="860">
        <f t="shared" si="271"/>
        <v>0</v>
      </c>
      <c r="HK282" s="860">
        <f t="shared" si="271"/>
        <v>0</v>
      </c>
      <c r="HL282" s="860">
        <f t="shared" si="271"/>
        <v>0</v>
      </c>
      <c r="HM282" s="860">
        <f t="shared" si="271"/>
        <v>0</v>
      </c>
      <c r="HN282" s="860">
        <f t="shared" si="271"/>
        <v>1.6981778694678873E-2</v>
      </c>
      <c r="HO282" s="860">
        <f t="shared" si="271"/>
        <v>1.6981778694678873E-2</v>
      </c>
      <c r="HP282" s="860">
        <f t="shared" si="271"/>
        <v>1.6981778694678873E-2</v>
      </c>
      <c r="HQ282" s="860">
        <f t="shared" si="271"/>
        <v>1.6981778694678873E-2</v>
      </c>
      <c r="HR282" s="860">
        <f t="shared" si="271"/>
        <v>1.6981778694678873E-2</v>
      </c>
      <c r="HS282" s="860">
        <f t="shared" si="271"/>
        <v>1.6981778694678873E-2</v>
      </c>
      <c r="HT282" s="860">
        <f t="shared" si="271"/>
        <v>1.6981778694678873E-2</v>
      </c>
      <c r="HU282" s="860">
        <f t="shared" si="271"/>
        <v>3.9849130648855535E-2</v>
      </c>
      <c r="HV282" s="860">
        <f t="shared" si="271"/>
        <v>3.9849130648855535E-2</v>
      </c>
      <c r="HW282" s="860">
        <f t="shared" si="271"/>
        <v>3.9849130648855535E-2</v>
      </c>
      <c r="HX282" s="860">
        <f t="shared" si="271"/>
        <v>3.9849130648855535E-2</v>
      </c>
      <c r="HY282" s="860">
        <f t="shared" si="271"/>
        <v>4.6136786825103471E-2</v>
      </c>
      <c r="HZ282" s="860">
        <f t="shared" si="271"/>
        <v>4.6136786825103471E-2</v>
      </c>
      <c r="IA282" s="860">
        <f t="shared" si="271"/>
        <v>2.9542858293228669E-2</v>
      </c>
      <c r="IB282" s="860">
        <f t="shared" si="271"/>
        <v>2.9542858293228669E-2</v>
      </c>
      <c r="IC282" s="860">
        <f t="shared" si="271"/>
        <v>2.9542858293228669E-2</v>
      </c>
      <c r="ID282" s="860">
        <f t="shared" si="271"/>
        <v>0.64420311079590675</v>
      </c>
      <c r="IE282" s="860">
        <f t="shared" si="271"/>
        <v>0.64420311079590675</v>
      </c>
      <c r="IF282" s="860">
        <f t="shared" si="271"/>
        <v>0.64420311079590675</v>
      </c>
      <c r="IG282" s="860">
        <f t="shared" si="271"/>
        <v>0.64420311079590675</v>
      </c>
      <c r="IH282" s="860">
        <f t="shared" si="271"/>
        <v>0.55794551735767861</v>
      </c>
      <c r="II282" s="860">
        <f t="shared" si="271"/>
        <v>0.55794551735767861</v>
      </c>
      <c r="IJ282" s="860">
        <f t="shared" si="271"/>
        <v>0.55794551735767861</v>
      </c>
      <c r="IK282" s="860">
        <f t="shared" si="271"/>
        <v>0.55794551735767861</v>
      </c>
      <c r="IL282" s="860">
        <f t="shared" si="271"/>
        <v>0.55794551735767861</v>
      </c>
      <c r="IM282" s="860">
        <f t="shared" si="271"/>
        <v>0.55794551735767861</v>
      </c>
      <c r="IN282" s="860">
        <f t="shared" si="271"/>
        <v>0.55794551735767861</v>
      </c>
      <c r="IO282" s="860">
        <f t="shared" si="271"/>
        <v>0.55794551735767861</v>
      </c>
      <c r="IP282" s="860">
        <f t="shared" si="271"/>
        <v>-4.8918689823800321E-3</v>
      </c>
      <c r="IQ282" s="860">
        <f t="shared" si="271"/>
        <v>-4.8918689823800321E-3</v>
      </c>
      <c r="IR282" s="860">
        <f t="shared" si="271"/>
        <v>-4.8918689823800321E-3</v>
      </c>
      <c r="IS282" s="860">
        <f t="shared" si="271"/>
        <v>-4.8918689823800321E-3</v>
      </c>
      <c r="IT282" s="860">
        <f t="shared" si="271"/>
        <v>-4.8918689823800321E-3</v>
      </c>
      <c r="IU282" s="860">
        <f t="shared" si="271"/>
        <v>-4.8918689823800321E-3</v>
      </c>
      <c r="IV282" s="860">
        <f t="shared" si="271"/>
        <v>-4.8918689823800321E-3</v>
      </c>
      <c r="IW282" s="860">
        <f t="shared" si="271"/>
        <v>-1.3934858573705355E-3</v>
      </c>
      <c r="IX282" s="860">
        <f t="shared" si="271"/>
        <v>-1.3934858573705355E-3</v>
      </c>
      <c r="IY282" s="860">
        <f t="shared" si="271"/>
        <v>-1.3934858573705355E-3</v>
      </c>
      <c r="IZ282" s="860">
        <f t="shared" si="271"/>
        <v>-1.3934858573705355E-3</v>
      </c>
      <c r="JA282" s="860">
        <f t="shared" si="271"/>
        <v>-1.3934858573705355E-3</v>
      </c>
      <c r="JB282" s="860">
        <f t="shared" si="271"/>
        <v>-5.2297575834900911E-3</v>
      </c>
      <c r="JC282" s="860">
        <f t="shared" si="271"/>
        <v>-5.2297575834900911E-3</v>
      </c>
      <c r="JD282" s="860">
        <f t="shared" si="271"/>
        <v>-5.2297575834900911E-3</v>
      </c>
      <c r="JE282" s="860">
        <f t="shared" si="271"/>
        <v>-5.2297575834900911E-3</v>
      </c>
      <c r="JF282" s="860">
        <f t="shared" si="271"/>
        <v>-4.7035069374494753E-3</v>
      </c>
      <c r="JG282" s="860">
        <f t="shared" si="271"/>
        <v>-4.7035069374494753E-3</v>
      </c>
      <c r="JH282" s="860">
        <f t="shared" ref="JH282:LS282" si="272">JH281</f>
        <v>-4.7035069374494753E-3</v>
      </c>
      <c r="JI282" s="860">
        <f t="shared" si="272"/>
        <v>-4.7035069374494753E-3</v>
      </c>
      <c r="JJ282" s="860">
        <f t="shared" si="272"/>
        <v>-4.7035069374494753E-3</v>
      </c>
      <c r="JK282" s="860">
        <f t="shared" si="272"/>
        <v>-4.7035069374494753E-3</v>
      </c>
      <c r="JL282" s="860">
        <f t="shared" si="272"/>
        <v>-4.7035069374494753E-3</v>
      </c>
      <c r="JM282" s="860">
        <f t="shared" si="272"/>
        <v>-4.7035069374494753E-3</v>
      </c>
      <c r="JN282" s="860">
        <f t="shared" si="272"/>
        <v>0.13585422955742565</v>
      </c>
      <c r="JO282" s="860">
        <f t="shared" si="272"/>
        <v>0.13585422955742565</v>
      </c>
      <c r="JP282" s="860">
        <f t="shared" si="272"/>
        <v>0.13585422955742565</v>
      </c>
      <c r="JQ282" s="860">
        <f t="shared" si="272"/>
        <v>0.13585422955742565</v>
      </c>
      <c r="JR282" s="860">
        <f t="shared" si="272"/>
        <v>0.13585422955742565</v>
      </c>
      <c r="JS282" s="860">
        <f t="shared" si="272"/>
        <v>0.13585422955742565</v>
      </c>
      <c r="JT282" s="860">
        <f t="shared" si="272"/>
        <v>0.13585422955742565</v>
      </c>
      <c r="JU282" s="860">
        <f t="shared" si="272"/>
        <v>0.3287553278530666</v>
      </c>
      <c r="JV282" s="860">
        <f t="shared" si="272"/>
        <v>0.3287553278530666</v>
      </c>
      <c r="JW282" s="860">
        <f t="shared" si="272"/>
        <v>0.3287553278530666</v>
      </c>
      <c r="JX282" s="860">
        <f t="shared" si="272"/>
        <v>0.3287553278530666</v>
      </c>
      <c r="JY282" s="860">
        <f t="shared" si="272"/>
        <v>0.32295750777572607</v>
      </c>
      <c r="JZ282" s="860">
        <f t="shared" si="272"/>
        <v>0.32295750777572607</v>
      </c>
      <c r="KA282" s="860">
        <f t="shared" si="272"/>
        <v>0.26588572463904203</v>
      </c>
      <c r="KB282" s="860">
        <f t="shared" si="272"/>
        <v>0.26588572463904203</v>
      </c>
      <c r="KC282" s="860">
        <f t="shared" si="272"/>
        <v>0.26588572463904203</v>
      </c>
      <c r="KD282" s="860">
        <f t="shared" si="272"/>
        <v>0.88236038826644148</v>
      </c>
      <c r="KE282" s="860">
        <f t="shared" si="272"/>
        <v>0.88236038826644148</v>
      </c>
      <c r="KF282" s="860">
        <f t="shared" si="272"/>
        <v>0.88236038826644148</v>
      </c>
      <c r="KG282" s="860">
        <f t="shared" si="272"/>
        <v>0.88236038826644148</v>
      </c>
      <c r="KH282" s="860">
        <f t="shared" si="272"/>
        <v>0.96809089766696488</v>
      </c>
      <c r="KI282" s="860">
        <f t="shared" si="272"/>
        <v>0.96809089766696488</v>
      </c>
      <c r="KJ282" s="860">
        <f t="shared" si="272"/>
        <v>0.96809089766696488</v>
      </c>
      <c r="KK282" s="860">
        <f t="shared" si="272"/>
        <v>0.96809089766696488</v>
      </c>
      <c r="KL282" s="860">
        <f t="shared" si="272"/>
        <v>0.96809089766696488</v>
      </c>
      <c r="KM282" s="860">
        <f t="shared" si="272"/>
        <v>0.96809089766696488</v>
      </c>
      <c r="KN282" s="860">
        <f t="shared" si="272"/>
        <v>0.96809089766696488</v>
      </c>
      <c r="KO282" s="860">
        <f t="shared" si="272"/>
        <v>0.96809089766696488</v>
      </c>
      <c r="KP282" s="860">
        <f t="shared" si="272"/>
        <v>0.17121541438336152</v>
      </c>
      <c r="KQ282" s="860">
        <f t="shared" si="272"/>
        <v>0.17121541438336152</v>
      </c>
      <c r="KR282" s="860">
        <f t="shared" si="272"/>
        <v>0.17121541438336152</v>
      </c>
      <c r="KS282" s="860">
        <f t="shared" si="272"/>
        <v>0.17121541438336152</v>
      </c>
      <c r="KT282" s="860">
        <f t="shared" si="272"/>
        <v>0.17121541438336152</v>
      </c>
      <c r="KU282" s="860">
        <f t="shared" si="272"/>
        <v>0.17121541438336152</v>
      </c>
      <c r="KV282" s="860">
        <f t="shared" si="272"/>
        <v>0.17121541438336152</v>
      </c>
      <c r="KW282" s="860">
        <f t="shared" si="272"/>
        <v>4.2164113932528835E-2</v>
      </c>
      <c r="KX282" s="860">
        <f t="shared" si="272"/>
        <v>4.2164113932528835E-2</v>
      </c>
      <c r="KY282" s="860">
        <f t="shared" si="272"/>
        <v>4.2164113932528835E-2</v>
      </c>
      <c r="KZ282" s="860">
        <f t="shared" si="272"/>
        <v>4.2164113932528835E-2</v>
      </c>
      <c r="LA282" s="860">
        <f t="shared" si="272"/>
        <v>4.2164113932528835E-2</v>
      </c>
      <c r="LB282" s="860">
        <f t="shared" si="272"/>
        <v>0.10985731948729516</v>
      </c>
      <c r="LC282" s="860">
        <f t="shared" si="272"/>
        <v>0.10985731948729516</v>
      </c>
      <c r="LD282" s="860">
        <f t="shared" si="272"/>
        <v>0.10985731948729516</v>
      </c>
      <c r="LE282" s="860">
        <f t="shared" si="272"/>
        <v>0.10985731948729516</v>
      </c>
      <c r="LF282" s="860">
        <f t="shared" si="272"/>
        <v>9.6518064813422733E-2</v>
      </c>
      <c r="LG282" s="860">
        <f t="shared" si="272"/>
        <v>9.6518064813422733E-2</v>
      </c>
      <c r="LH282" s="860">
        <f t="shared" si="272"/>
        <v>9.6518064813422733E-2</v>
      </c>
      <c r="LI282" s="860">
        <f t="shared" si="272"/>
        <v>9.6518064813422733E-2</v>
      </c>
      <c r="LJ282" s="860">
        <f t="shared" si="272"/>
        <v>9.6518064813422733E-2</v>
      </c>
      <c r="LK282" s="860">
        <f t="shared" si="272"/>
        <v>9.6518064813422733E-2</v>
      </c>
      <c r="LL282" s="860">
        <f t="shared" si="272"/>
        <v>9.6518064813422733E-2</v>
      </c>
      <c r="LM282" s="860">
        <f t="shared" si="272"/>
        <v>9.6518064813422733E-2</v>
      </c>
      <c r="LN282" s="860">
        <f t="shared" si="272"/>
        <v>7.6418004126054484E-2</v>
      </c>
      <c r="LO282" s="860">
        <f t="shared" si="272"/>
        <v>7.6418004126054484E-2</v>
      </c>
      <c r="LP282" s="860">
        <f t="shared" si="272"/>
        <v>7.6418004126054484E-2</v>
      </c>
      <c r="LQ282" s="860">
        <f t="shared" si="272"/>
        <v>7.6418004126054484E-2</v>
      </c>
      <c r="LR282" s="860">
        <f t="shared" si="272"/>
        <v>7.6418004126054484E-2</v>
      </c>
      <c r="LS282" s="860">
        <f t="shared" si="272"/>
        <v>7.6418004126054484E-2</v>
      </c>
      <c r="LT282" s="860">
        <f t="shared" ref="LT282:OE282" si="273">LT281</f>
        <v>7.6418004126054484E-2</v>
      </c>
      <c r="LU282" s="860">
        <f t="shared" si="273"/>
        <v>0.13947195727099615</v>
      </c>
      <c r="LV282" s="860">
        <f t="shared" si="273"/>
        <v>0.13947195727099615</v>
      </c>
      <c r="LW282" s="860">
        <f t="shared" si="273"/>
        <v>0.13947195727099615</v>
      </c>
      <c r="LX282" s="860">
        <f t="shared" si="273"/>
        <v>0.13947195727099615</v>
      </c>
      <c r="LY282" s="860">
        <f t="shared" si="273"/>
        <v>0.1384103604753113</v>
      </c>
      <c r="LZ282" s="860">
        <f t="shared" si="273"/>
        <v>0.1384103604753113</v>
      </c>
      <c r="MA282" s="860">
        <f t="shared" si="273"/>
        <v>7.8780955448605638E-2</v>
      </c>
      <c r="MB282" s="860">
        <f t="shared" si="273"/>
        <v>7.8780955448605638E-2</v>
      </c>
      <c r="MC282" s="860">
        <f t="shared" si="273"/>
        <v>7.8780955448605638E-2</v>
      </c>
      <c r="MD282" s="860">
        <f t="shared" si="273"/>
        <v>0.87755290236498062</v>
      </c>
      <c r="ME282" s="860">
        <f t="shared" si="273"/>
        <v>0.87755290236498062</v>
      </c>
      <c r="MF282" s="860">
        <f t="shared" si="273"/>
        <v>0.87755290236498062</v>
      </c>
      <c r="MG282" s="860">
        <f t="shared" si="273"/>
        <v>0.87755290236498062</v>
      </c>
      <c r="MH282" s="860">
        <f t="shared" si="273"/>
        <v>0.93483586683107411</v>
      </c>
      <c r="MI282" s="860">
        <f t="shared" si="273"/>
        <v>0.93483586683107411</v>
      </c>
      <c r="MJ282" s="860">
        <f t="shared" si="273"/>
        <v>0.93483586683107411</v>
      </c>
      <c r="MK282" s="860">
        <f t="shared" si="273"/>
        <v>0.93483586683107411</v>
      </c>
      <c r="ML282" s="860">
        <f t="shared" si="273"/>
        <v>0.93483586683107411</v>
      </c>
      <c r="MM282" s="860">
        <f t="shared" si="273"/>
        <v>0.93483586683107411</v>
      </c>
      <c r="MN282" s="860">
        <f t="shared" si="273"/>
        <v>0.93483586683107411</v>
      </c>
      <c r="MO282" s="860">
        <f t="shared" si="273"/>
        <v>0.93483586683107411</v>
      </c>
      <c r="MP282" s="860">
        <f t="shared" si="273"/>
        <v>-2.445934491190016E-3</v>
      </c>
      <c r="MQ282" s="860">
        <f t="shared" si="273"/>
        <v>-2.445934491190016E-3</v>
      </c>
      <c r="MR282" s="860">
        <f t="shared" si="273"/>
        <v>-2.445934491190016E-3</v>
      </c>
      <c r="MS282" s="860">
        <f t="shared" si="273"/>
        <v>-2.445934491190016E-3</v>
      </c>
      <c r="MT282" s="860">
        <f t="shared" si="273"/>
        <v>-2.445934491190016E-3</v>
      </c>
      <c r="MU282" s="860">
        <f t="shared" si="273"/>
        <v>-2.445934491190016E-3</v>
      </c>
      <c r="MV282" s="860">
        <f t="shared" si="273"/>
        <v>-2.445934491190016E-3</v>
      </c>
      <c r="MW282" s="860">
        <f t="shared" si="273"/>
        <v>1.3844310920791969E-3</v>
      </c>
      <c r="MX282" s="860">
        <f t="shared" si="273"/>
        <v>1.3844310920791969E-3</v>
      </c>
      <c r="MY282" s="860">
        <f t="shared" si="273"/>
        <v>1.3844310920791969E-3</v>
      </c>
      <c r="MZ282" s="860">
        <f t="shared" si="273"/>
        <v>1.3844310920791969E-3</v>
      </c>
      <c r="NA282" s="860">
        <f t="shared" si="273"/>
        <v>1.3844310920791969E-3</v>
      </c>
      <c r="NB282" s="860">
        <f t="shared" si="273"/>
        <v>0.55942208208571387</v>
      </c>
      <c r="NC282" s="860">
        <f t="shared" si="273"/>
        <v>0.55942208208571387</v>
      </c>
      <c r="ND282" s="860">
        <f t="shared" si="273"/>
        <v>0.55942208208571387</v>
      </c>
      <c r="NE282" s="860">
        <f t="shared" si="273"/>
        <v>0.55942208208571387</v>
      </c>
      <c r="NF282" s="860">
        <f t="shared" si="273"/>
        <v>0.37585730846793375</v>
      </c>
      <c r="NG282" s="860">
        <f t="shared" si="273"/>
        <v>0.37585730846793375</v>
      </c>
      <c r="NH282" s="860">
        <f t="shared" si="273"/>
        <v>0.37585730846793375</v>
      </c>
      <c r="NI282" s="860">
        <f t="shared" si="273"/>
        <v>0.37585730846793375</v>
      </c>
      <c r="NJ282" s="860">
        <f t="shared" si="273"/>
        <v>0.37585730846793375</v>
      </c>
      <c r="NK282" s="860">
        <f t="shared" si="273"/>
        <v>0.37585730846793375</v>
      </c>
      <c r="NL282" s="860">
        <f t="shared" si="273"/>
        <v>0.37585730846793375</v>
      </c>
      <c r="NM282" s="860">
        <f t="shared" si="273"/>
        <v>0.37585730846793375</v>
      </c>
      <c r="NN282" s="860">
        <f t="shared" si="273"/>
        <v>7.6418004126054484E-2</v>
      </c>
      <c r="NO282" s="860">
        <f t="shared" si="273"/>
        <v>7.6418004126054484E-2</v>
      </c>
      <c r="NP282" s="860">
        <f t="shared" si="273"/>
        <v>7.6418004126054484E-2</v>
      </c>
      <c r="NQ282" s="860">
        <f t="shared" si="273"/>
        <v>7.6418004126054484E-2</v>
      </c>
      <c r="NR282" s="860">
        <f t="shared" si="273"/>
        <v>7.6418004126054484E-2</v>
      </c>
      <c r="NS282" s="860">
        <f t="shared" si="273"/>
        <v>7.6418004126054484E-2</v>
      </c>
      <c r="NT282" s="860">
        <f t="shared" si="273"/>
        <v>7.6418004126054484E-2</v>
      </c>
      <c r="NU282" s="860">
        <f t="shared" si="273"/>
        <v>0.13947195727099615</v>
      </c>
      <c r="NV282" s="860">
        <f t="shared" si="273"/>
        <v>0.13947195727099615</v>
      </c>
      <c r="NW282" s="860">
        <f t="shared" si="273"/>
        <v>0.13947195727099615</v>
      </c>
      <c r="NX282" s="860">
        <f t="shared" si="273"/>
        <v>0.13947195727099615</v>
      </c>
      <c r="NY282" s="860">
        <f t="shared" si="273"/>
        <v>0.1384103604753113</v>
      </c>
      <c r="NZ282" s="860">
        <f t="shared" si="273"/>
        <v>0.1384103604753113</v>
      </c>
      <c r="OA282" s="860">
        <f t="shared" si="273"/>
        <v>7.8780955448605638E-2</v>
      </c>
      <c r="OB282" s="860">
        <f t="shared" si="273"/>
        <v>7.8780955448605638E-2</v>
      </c>
      <c r="OC282" s="860">
        <f t="shared" si="273"/>
        <v>7.8780955448605638E-2</v>
      </c>
      <c r="OD282" s="860">
        <f t="shared" si="273"/>
        <v>0.87755290236498062</v>
      </c>
      <c r="OE282" s="860">
        <f t="shared" si="273"/>
        <v>0.87755290236498062</v>
      </c>
      <c r="OF282" s="860">
        <f t="shared" ref="OF282:QQ282" si="274">OF281</f>
        <v>0.87755290236498062</v>
      </c>
      <c r="OG282" s="860">
        <f t="shared" si="274"/>
        <v>0.87755290236498062</v>
      </c>
      <c r="OH282" s="860">
        <f t="shared" si="274"/>
        <v>0.93483586683107411</v>
      </c>
      <c r="OI282" s="860">
        <f t="shared" si="274"/>
        <v>0.93483586683107411</v>
      </c>
      <c r="OJ282" s="860">
        <f t="shared" si="274"/>
        <v>0.93483586683107411</v>
      </c>
      <c r="OK282" s="860">
        <f t="shared" si="274"/>
        <v>0.93483586683107411</v>
      </c>
      <c r="OL282" s="860">
        <f t="shared" si="274"/>
        <v>0.93483586683107411</v>
      </c>
      <c r="OM282" s="860">
        <f t="shared" si="274"/>
        <v>0.93483586683107411</v>
      </c>
      <c r="ON282" s="860">
        <f t="shared" si="274"/>
        <v>0.93483586683107411</v>
      </c>
      <c r="OO282" s="860">
        <f t="shared" si="274"/>
        <v>0.93483586683107411</v>
      </c>
      <c r="OP282" s="860">
        <f t="shared" si="274"/>
        <v>-2.445934491190016E-3</v>
      </c>
      <c r="OQ282" s="860">
        <f t="shared" si="274"/>
        <v>-2.445934491190016E-3</v>
      </c>
      <c r="OR282" s="860">
        <f t="shared" si="274"/>
        <v>-2.445934491190016E-3</v>
      </c>
      <c r="OS282" s="860">
        <f t="shared" si="274"/>
        <v>-2.445934491190016E-3</v>
      </c>
      <c r="OT282" s="860">
        <f t="shared" si="274"/>
        <v>-2.445934491190016E-3</v>
      </c>
      <c r="OU282" s="860">
        <f t="shared" si="274"/>
        <v>-2.445934491190016E-3</v>
      </c>
      <c r="OV282" s="860">
        <f t="shared" si="274"/>
        <v>-2.445934491190016E-3</v>
      </c>
      <c r="OW282" s="860">
        <f t="shared" si="274"/>
        <v>1.3844310920791969E-3</v>
      </c>
      <c r="OX282" s="860">
        <f t="shared" si="274"/>
        <v>1.3844310920791969E-3</v>
      </c>
      <c r="OY282" s="860">
        <f t="shared" si="274"/>
        <v>1.3844310920791969E-3</v>
      </c>
      <c r="OZ282" s="860">
        <f t="shared" si="274"/>
        <v>1.3844310920791969E-3</v>
      </c>
      <c r="PA282" s="860">
        <f t="shared" si="274"/>
        <v>1.3844310920791969E-3</v>
      </c>
      <c r="PB282" s="860">
        <f t="shared" si="274"/>
        <v>0.55942208208571387</v>
      </c>
      <c r="PC282" s="860">
        <f t="shared" si="274"/>
        <v>0.55942208208571387</v>
      </c>
      <c r="PD282" s="860">
        <f t="shared" si="274"/>
        <v>0.55942208208571387</v>
      </c>
      <c r="PE282" s="860">
        <f t="shared" si="274"/>
        <v>0.55942208208571387</v>
      </c>
      <c r="PF282" s="860">
        <f t="shared" si="274"/>
        <v>0.37585730846793375</v>
      </c>
      <c r="PG282" s="860">
        <f t="shared" si="274"/>
        <v>0.37585730846793375</v>
      </c>
      <c r="PH282" s="860">
        <f t="shared" si="274"/>
        <v>0.37585730846793375</v>
      </c>
      <c r="PI282" s="860">
        <f t="shared" si="274"/>
        <v>0.37585730846793375</v>
      </c>
      <c r="PJ282" s="860">
        <f t="shared" si="274"/>
        <v>0.37585730846793375</v>
      </c>
      <c r="PK282" s="860">
        <f t="shared" si="274"/>
        <v>0.37585730846793375</v>
      </c>
      <c r="PL282" s="860">
        <f t="shared" si="274"/>
        <v>0.37585730846793375</v>
      </c>
      <c r="PM282" s="860">
        <f t="shared" si="274"/>
        <v>0.37585730846793375</v>
      </c>
      <c r="PN282" s="860">
        <f t="shared" si="274"/>
        <v>7.6418004126054484E-2</v>
      </c>
      <c r="PO282" s="860">
        <f t="shared" si="274"/>
        <v>7.6418004126054484E-2</v>
      </c>
      <c r="PP282" s="860">
        <f t="shared" si="274"/>
        <v>7.6418004126054484E-2</v>
      </c>
      <c r="PQ282" s="860">
        <f t="shared" si="274"/>
        <v>7.6418004126054484E-2</v>
      </c>
      <c r="PR282" s="860">
        <f t="shared" si="274"/>
        <v>7.6418004126054484E-2</v>
      </c>
      <c r="PS282" s="860">
        <f t="shared" si="274"/>
        <v>7.6418004126054484E-2</v>
      </c>
      <c r="PT282" s="860">
        <f t="shared" si="274"/>
        <v>7.6418004126054484E-2</v>
      </c>
      <c r="PU282" s="860">
        <f t="shared" si="274"/>
        <v>0.13947195727099615</v>
      </c>
      <c r="PV282" s="860">
        <f t="shared" si="274"/>
        <v>0.13947195727099615</v>
      </c>
      <c r="PW282" s="860">
        <f t="shared" si="274"/>
        <v>0.13947195727099615</v>
      </c>
      <c r="PX282" s="860">
        <f t="shared" si="274"/>
        <v>0.13947195727099615</v>
      </c>
      <c r="PY282" s="860">
        <f t="shared" si="274"/>
        <v>0.1384103604753113</v>
      </c>
      <c r="PZ282" s="860">
        <f t="shared" si="274"/>
        <v>0.1384103604753113</v>
      </c>
      <c r="QA282" s="860">
        <f t="shared" si="274"/>
        <v>7.8780955448605638E-2</v>
      </c>
      <c r="QB282" s="860">
        <f t="shared" si="274"/>
        <v>7.8780955448605638E-2</v>
      </c>
      <c r="QC282" s="860">
        <f t="shared" si="274"/>
        <v>7.8780955448605638E-2</v>
      </c>
      <c r="QD282" s="860">
        <f t="shared" si="274"/>
        <v>0.87755290236498062</v>
      </c>
      <c r="QE282" s="860">
        <f t="shared" si="274"/>
        <v>0.87755290236498062</v>
      </c>
      <c r="QF282" s="860">
        <f t="shared" si="274"/>
        <v>0.87755290236498062</v>
      </c>
      <c r="QG282" s="860">
        <f t="shared" si="274"/>
        <v>0.87755290236498062</v>
      </c>
      <c r="QH282" s="860">
        <f t="shared" si="274"/>
        <v>0.93483586683107411</v>
      </c>
      <c r="QI282" s="860">
        <f t="shared" si="274"/>
        <v>0.93483586683107411</v>
      </c>
      <c r="QJ282" s="860">
        <f t="shared" si="274"/>
        <v>0.93483586683107411</v>
      </c>
      <c r="QK282" s="860">
        <f t="shared" si="274"/>
        <v>0.93483586683107411</v>
      </c>
      <c r="QL282" s="860">
        <f t="shared" si="274"/>
        <v>0.93483586683107411</v>
      </c>
      <c r="QM282" s="860">
        <f t="shared" si="274"/>
        <v>0.93483586683107411</v>
      </c>
      <c r="QN282" s="860">
        <f t="shared" si="274"/>
        <v>0.93483586683107411</v>
      </c>
      <c r="QO282" s="860">
        <f t="shared" si="274"/>
        <v>0.93483586683107411</v>
      </c>
      <c r="QP282" s="860">
        <f t="shared" si="274"/>
        <v>-2.445934491190016E-3</v>
      </c>
      <c r="QQ282" s="860">
        <f t="shared" si="274"/>
        <v>-2.445934491190016E-3</v>
      </c>
      <c r="QR282" s="860">
        <f t="shared" ref="QR282:SI282" si="275">QR281</f>
        <v>-2.445934491190016E-3</v>
      </c>
      <c r="QS282" s="860">
        <f t="shared" si="275"/>
        <v>-2.445934491190016E-3</v>
      </c>
      <c r="QT282" s="860">
        <f t="shared" si="275"/>
        <v>-2.445934491190016E-3</v>
      </c>
      <c r="QU282" s="860">
        <f t="shared" si="275"/>
        <v>-2.445934491190016E-3</v>
      </c>
      <c r="QV282" s="860">
        <f t="shared" si="275"/>
        <v>-2.445934491190016E-3</v>
      </c>
      <c r="QW282" s="860">
        <f t="shared" si="275"/>
        <v>1.3844310920791969E-3</v>
      </c>
      <c r="QX282" s="860">
        <f t="shared" si="275"/>
        <v>1.3844310920791969E-3</v>
      </c>
      <c r="QY282" s="860">
        <f t="shared" si="275"/>
        <v>1.3844310920791969E-3</v>
      </c>
      <c r="QZ282" s="860">
        <f t="shared" si="275"/>
        <v>1.3844310920791969E-3</v>
      </c>
      <c r="RA282" s="860">
        <f t="shared" si="275"/>
        <v>1.3844310920791969E-3</v>
      </c>
      <c r="RB282" s="860">
        <f t="shared" si="275"/>
        <v>0.55942208208571387</v>
      </c>
      <c r="RC282" s="860">
        <f t="shared" si="275"/>
        <v>0.55942208208571387</v>
      </c>
      <c r="RD282" s="860">
        <f t="shared" si="275"/>
        <v>0.55942208208571387</v>
      </c>
      <c r="RE282" s="860">
        <f t="shared" si="275"/>
        <v>0.55942208208571387</v>
      </c>
      <c r="RF282" s="860">
        <f t="shared" si="275"/>
        <v>0.37585730846793375</v>
      </c>
      <c r="RG282" s="860">
        <f t="shared" si="275"/>
        <v>0.37585730846793375</v>
      </c>
      <c r="RH282" s="860">
        <f t="shared" si="275"/>
        <v>0.37585730846793375</v>
      </c>
      <c r="RI282" s="860">
        <f t="shared" si="275"/>
        <v>0.37585730846793375</v>
      </c>
      <c r="RJ282" s="860">
        <f t="shared" si="275"/>
        <v>0.37585730846793375</v>
      </c>
      <c r="RK282" s="860">
        <f t="shared" si="275"/>
        <v>0.37585730846793375</v>
      </c>
      <c r="RL282" s="860">
        <f t="shared" si="275"/>
        <v>0.37585730846793375</v>
      </c>
      <c r="RM282" s="860">
        <f t="shared" si="275"/>
        <v>0.37585730846793375</v>
      </c>
      <c r="RN282" s="860">
        <f t="shared" si="275"/>
        <v>7.6418004126054484E-2</v>
      </c>
      <c r="RO282" s="860">
        <f t="shared" si="275"/>
        <v>7.6418004126054484E-2</v>
      </c>
      <c r="RP282" s="860">
        <f t="shared" si="275"/>
        <v>7.6418004126054484E-2</v>
      </c>
      <c r="RQ282" s="860">
        <f t="shared" si="275"/>
        <v>7.6418004126054484E-2</v>
      </c>
      <c r="RR282" s="860">
        <f t="shared" si="275"/>
        <v>7.6418004126054484E-2</v>
      </c>
      <c r="RS282" s="860">
        <f t="shared" si="275"/>
        <v>7.6418004126054484E-2</v>
      </c>
      <c r="RT282" s="860">
        <f t="shared" si="275"/>
        <v>7.6418004126054484E-2</v>
      </c>
      <c r="RU282" s="860">
        <f t="shared" si="275"/>
        <v>0.13947195727099615</v>
      </c>
      <c r="RV282" s="860">
        <f t="shared" si="275"/>
        <v>0.13947195727099615</v>
      </c>
      <c r="RW282" s="860">
        <f t="shared" si="275"/>
        <v>0.13947195727099615</v>
      </c>
      <c r="RX282" s="860">
        <f t="shared" si="275"/>
        <v>0.13947195727099615</v>
      </c>
      <c r="RY282" s="860">
        <f t="shared" si="275"/>
        <v>0.1384103604753113</v>
      </c>
      <c r="RZ282" s="860">
        <f t="shared" si="275"/>
        <v>0.1384103604753113</v>
      </c>
      <c r="SA282" s="860">
        <f t="shared" si="275"/>
        <v>7.8780955448605638E-2</v>
      </c>
      <c r="SB282" s="860">
        <f t="shared" si="275"/>
        <v>7.8780955448605638E-2</v>
      </c>
      <c r="SC282" s="860">
        <f t="shared" si="275"/>
        <v>7.8780955448605638E-2</v>
      </c>
      <c r="SD282" s="860">
        <f t="shared" si="275"/>
        <v>0.87755290236498062</v>
      </c>
      <c r="SE282" s="860">
        <f t="shared" si="275"/>
        <v>0.87755290236498062</v>
      </c>
      <c r="SF282" s="860">
        <f t="shared" si="275"/>
        <v>0.87755290236498062</v>
      </c>
      <c r="SG282" s="860">
        <f t="shared" si="275"/>
        <v>0.87755290236498062</v>
      </c>
      <c r="SH282" s="860">
        <f t="shared" si="275"/>
        <v>0.93483586683107411</v>
      </c>
      <c r="SI282" s="860">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898</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890</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891</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892</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588</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589</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590</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721</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722</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723</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724</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725</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726</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727</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Sheep!$H$251&amp;" Maternal"</f>
        <v>Aut Maternal</v>
      </c>
      <c r="I297" s="555" t="s">
        <v>886</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887</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889</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888</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890</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893</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894</v>
      </c>
      <c r="J303" s="558"/>
      <c r="K303" s="859">
        <f>K300</f>
        <v>0</v>
      </c>
      <c r="L303" s="859">
        <f t="shared" ref="L303:BW305" si="279">L300</f>
        <v>0</v>
      </c>
      <c r="M303" s="859">
        <f t="shared" si="279"/>
        <v>0</v>
      </c>
      <c r="N303" s="859">
        <f t="shared" si="279"/>
        <v>0</v>
      </c>
      <c r="O303" s="859">
        <f t="shared" si="279"/>
        <v>0</v>
      </c>
      <c r="P303" s="859">
        <f t="shared" si="279"/>
        <v>0</v>
      </c>
      <c r="Q303" s="859">
        <f t="shared" si="279"/>
        <v>0</v>
      </c>
      <c r="R303" s="859">
        <f t="shared" si="279"/>
        <v>0</v>
      </c>
      <c r="S303" s="859">
        <f t="shared" si="279"/>
        <v>0</v>
      </c>
      <c r="T303" s="859">
        <f t="shared" si="279"/>
        <v>0</v>
      </c>
      <c r="U303" s="859">
        <f t="shared" si="279"/>
        <v>0</v>
      </c>
      <c r="V303" s="859">
        <f t="shared" si="279"/>
        <v>0</v>
      </c>
      <c r="W303" s="859">
        <f t="shared" si="279"/>
        <v>0</v>
      </c>
      <c r="X303" s="859">
        <f t="shared" si="279"/>
        <v>0</v>
      </c>
      <c r="Y303" s="859">
        <f t="shared" si="279"/>
        <v>0</v>
      </c>
      <c r="Z303" s="859">
        <f t="shared" si="279"/>
        <v>0</v>
      </c>
      <c r="AA303" s="859">
        <f t="shared" si="279"/>
        <v>0</v>
      </c>
      <c r="AB303" s="859">
        <f t="shared" si="279"/>
        <v>0</v>
      </c>
      <c r="AC303" s="859">
        <f t="shared" si="279"/>
        <v>0</v>
      </c>
      <c r="AD303" s="859">
        <f t="shared" si="279"/>
        <v>0</v>
      </c>
      <c r="AE303" s="859">
        <f t="shared" si="279"/>
        <v>0</v>
      </c>
      <c r="AF303" s="859">
        <f t="shared" si="279"/>
        <v>0</v>
      </c>
      <c r="AG303" s="859">
        <f t="shared" si="279"/>
        <v>0</v>
      </c>
      <c r="AH303" s="859">
        <f t="shared" si="279"/>
        <v>0</v>
      </c>
      <c r="AI303" s="859">
        <f t="shared" si="279"/>
        <v>0</v>
      </c>
      <c r="AJ303" s="859">
        <f t="shared" si="279"/>
        <v>0</v>
      </c>
      <c r="AK303" s="859">
        <f t="shared" si="279"/>
        <v>0</v>
      </c>
      <c r="AL303" s="859">
        <f t="shared" si="279"/>
        <v>0</v>
      </c>
      <c r="AM303" s="859">
        <f t="shared" si="279"/>
        <v>0</v>
      </c>
      <c r="AN303" s="859">
        <f t="shared" si="279"/>
        <v>0</v>
      </c>
      <c r="AO303" s="859">
        <f t="shared" si="279"/>
        <v>0</v>
      </c>
      <c r="AP303" s="859">
        <f t="shared" si="279"/>
        <v>0</v>
      </c>
      <c r="AQ303" s="859">
        <f t="shared" si="279"/>
        <v>0</v>
      </c>
      <c r="AR303" s="859">
        <f t="shared" si="279"/>
        <v>0</v>
      </c>
      <c r="AS303" s="859">
        <f t="shared" si="279"/>
        <v>0</v>
      </c>
      <c r="AT303" s="859">
        <f t="shared" si="279"/>
        <v>0</v>
      </c>
      <c r="AU303" s="859">
        <f t="shared" si="279"/>
        <v>0</v>
      </c>
      <c r="AV303" s="859">
        <f t="shared" si="279"/>
        <v>0</v>
      </c>
      <c r="AW303" s="859">
        <f t="shared" si="279"/>
        <v>0</v>
      </c>
      <c r="AX303" s="859">
        <f t="shared" si="279"/>
        <v>0</v>
      </c>
      <c r="AY303" s="859">
        <f t="shared" si="279"/>
        <v>0</v>
      </c>
      <c r="AZ303" s="859">
        <f t="shared" si="279"/>
        <v>0</v>
      </c>
      <c r="BA303" s="859">
        <f t="shared" si="279"/>
        <v>0</v>
      </c>
      <c r="BB303" s="859">
        <f t="shared" si="279"/>
        <v>0</v>
      </c>
      <c r="BC303" s="859">
        <f t="shared" si="279"/>
        <v>0</v>
      </c>
      <c r="BD303" s="859">
        <f t="shared" si="279"/>
        <v>0</v>
      </c>
      <c r="BE303" s="859">
        <f t="shared" si="279"/>
        <v>0</v>
      </c>
      <c r="BF303" s="859">
        <f t="shared" si="279"/>
        <v>0</v>
      </c>
      <c r="BG303" s="859">
        <f t="shared" si="279"/>
        <v>0</v>
      </c>
      <c r="BH303" s="859">
        <f t="shared" si="279"/>
        <v>0</v>
      </c>
      <c r="BI303" s="859">
        <f t="shared" si="279"/>
        <v>0</v>
      </c>
      <c r="BJ303" s="859">
        <f t="shared" si="279"/>
        <v>0</v>
      </c>
      <c r="BK303" s="859">
        <f t="shared" si="279"/>
        <v>0</v>
      </c>
      <c r="BL303" s="859">
        <f t="shared" si="279"/>
        <v>0</v>
      </c>
      <c r="BM303" s="859">
        <f t="shared" si="279"/>
        <v>0</v>
      </c>
      <c r="BN303" s="859">
        <f t="shared" si="279"/>
        <v>-0.41605357801961595</v>
      </c>
      <c r="BO303" s="859">
        <f t="shared" si="279"/>
        <v>-0.41605357801961595</v>
      </c>
      <c r="BP303" s="859">
        <f t="shared" si="279"/>
        <v>-0.41605357801961595</v>
      </c>
      <c r="BQ303" s="859">
        <f t="shared" si="279"/>
        <v>-0.41605357801961595</v>
      </c>
      <c r="BR303" s="859">
        <f t="shared" si="279"/>
        <v>-0.41605357801961595</v>
      </c>
      <c r="BS303" s="859">
        <f t="shared" si="279"/>
        <v>-0.41605357801961595</v>
      </c>
      <c r="BT303" s="859">
        <f t="shared" si="279"/>
        <v>-0.41605357801961595</v>
      </c>
      <c r="BU303" s="859">
        <f t="shared" si="279"/>
        <v>-0.25901934921756631</v>
      </c>
      <c r="BV303" s="859">
        <f t="shared" si="279"/>
        <v>-0.25901934921756631</v>
      </c>
      <c r="BW303" s="859">
        <f t="shared" si="279"/>
        <v>-0.25901934921756631</v>
      </c>
      <c r="BX303" s="859">
        <f t="shared" ref="BX303:EI305" si="280">BX300</f>
        <v>-0.25901934921756631</v>
      </c>
      <c r="BY303" s="859">
        <f t="shared" si="280"/>
        <v>-1.1534196706273647E-2</v>
      </c>
      <c r="BZ303" s="859">
        <f t="shared" si="280"/>
        <v>-1.1534196706273647E-2</v>
      </c>
      <c r="CA303" s="859">
        <f t="shared" si="280"/>
        <v>-1.969523886215363E-2</v>
      </c>
      <c r="CB303" s="859">
        <f t="shared" si="280"/>
        <v>-1.969523886215363E-2</v>
      </c>
      <c r="CC303" s="859">
        <f t="shared" si="280"/>
        <v>-1.969523886215363E-2</v>
      </c>
      <c r="CD303" s="859">
        <f t="shared" si="280"/>
        <v>-2.3811764307810308</v>
      </c>
      <c r="CE303" s="859">
        <f t="shared" si="280"/>
        <v>-2.3811764307810308</v>
      </c>
      <c r="CF303" s="859">
        <f t="shared" si="280"/>
        <v>-2.3811764307810308</v>
      </c>
      <c r="CG303" s="859">
        <f t="shared" si="280"/>
        <v>-2.3811764307810308</v>
      </c>
      <c r="CH303" s="859">
        <f t="shared" si="280"/>
        <v>-2.6771387478258832</v>
      </c>
      <c r="CI303" s="859">
        <f t="shared" si="280"/>
        <v>-2.6872023611512645</v>
      </c>
      <c r="CJ303" s="859">
        <f t="shared" si="280"/>
        <v>-2.6872023611512645</v>
      </c>
      <c r="CK303" s="859">
        <f t="shared" si="280"/>
        <v>-2.6872023611512645</v>
      </c>
      <c r="CL303" s="859">
        <f t="shared" si="280"/>
        <v>-2.6872023611512645</v>
      </c>
      <c r="CM303" s="859">
        <f t="shared" si="280"/>
        <v>-2.6872023611512645</v>
      </c>
      <c r="CN303" s="859">
        <f t="shared" si="280"/>
        <v>-2.6872023611512645</v>
      </c>
      <c r="CO303" s="859">
        <f t="shared" si="280"/>
        <v>-2.6872023611512645</v>
      </c>
      <c r="CP303" s="859">
        <f t="shared" si="280"/>
        <v>0.17366134887455154</v>
      </c>
      <c r="CQ303" s="859">
        <f t="shared" si="280"/>
        <v>0.17366134887455154</v>
      </c>
      <c r="CR303" s="859">
        <f t="shared" si="280"/>
        <v>0.17366134887455154</v>
      </c>
      <c r="CS303" s="859">
        <f t="shared" si="280"/>
        <v>0.17366134887455154</v>
      </c>
      <c r="CT303" s="859">
        <f t="shared" si="280"/>
        <v>0.17366134887455154</v>
      </c>
      <c r="CU303" s="859">
        <f t="shared" si="280"/>
        <v>0.17366134887455154</v>
      </c>
      <c r="CV303" s="859">
        <f t="shared" si="280"/>
        <v>0.17366134887455154</v>
      </c>
      <c r="CW303" s="859">
        <f t="shared" si="280"/>
        <v>8.2128211045120025E-2</v>
      </c>
      <c r="CX303" s="859">
        <f t="shared" si="280"/>
        <v>8.2128211045120025E-2</v>
      </c>
      <c r="CY303" s="859">
        <f t="shared" si="280"/>
        <v>8.2128211045120025E-2</v>
      </c>
      <c r="CZ303" s="859">
        <f t="shared" si="280"/>
        <v>8.2128211045120025E-2</v>
      </c>
      <c r="DA303" s="859">
        <f t="shared" si="280"/>
        <v>8.2128211045120025E-2</v>
      </c>
      <c r="DB303" s="859">
        <f t="shared" si="280"/>
        <v>-0.23865783693496567</v>
      </c>
      <c r="DC303" s="859">
        <f t="shared" si="280"/>
        <v>-0.23865783693496567</v>
      </c>
      <c r="DD303" s="859">
        <f t="shared" si="280"/>
        <v>-0.23865783693496567</v>
      </c>
      <c r="DE303" s="859">
        <f t="shared" si="280"/>
        <v>-0.23865783693496567</v>
      </c>
      <c r="DF303" s="859">
        <f t="shared" si="280"/>
        <v>-4.6841819940902418E-2</v>
      </c>
      <c r="DG303" s="859">
        <f t="shared" si="280"/>
        <v>-3.3458442814930045E-2</v>
      </c>
      <c r="DH303" s="859">
        <f t="shared" si="280"/>
        <v>-3.3458442814930045E-2</v>
      </c>
      <c r="DI303" s="859">
        <f t="shared" si="280"/>
        <v>-3.3458442814930045E-2</v>
      </c>
      <c r="DJ303" s="859">
        <f t="shared" si="280"/>
        <v>-3.3458442814930045E-2</v>
      </c>
      <c r="DK303" s="859">
        <f t="shared" si="280"/>
        <v>-3.3458442814930045E-2</v>
      </c>
      <c r="DL303" s="859">
        <f t="shared" si="280"/>
        <v>-3.3458442814930045E-2</v>
      </c>
      <c r="DM303" s="859">
        <f t="shared" si="280"/>
        <v>-3.3458442814930045E-2</v>
      </c>
      <c r="DN303" s="859">
        <f t="shared" si="280"/>
        <v>0</v>
      </c>
      <c r="DO303" s="859">
        <f t="shared" si="280"/>
        <v>0</v>
      </c>
      <c r="DP303" s="859">
        <f t="shared" si="280"/>
        <v>0</v>
      </c>
      <c r="DQ303" s="859">
        <f t="shared" si="280"/>
        <v>0</v>
      </c>
      <c r="DR303" s="859">
        <f t="shared" si="280"/>
        <v>0</v>
      </c>
      <c r="DS303" s="859">
        <f t="shared" si="280"/>
        <v>0</v>
      </c>
      <c r="DT303" s="859">
        <f t="shared" si="280"/>
        <v>0</v>
      </c>
      <c r="DU303" s="859">
        <f t="shared" si="280"/>
        <v>-0.9563791355725586</v>
      </c>
      <c r="DV303" s="859">
        <f t="shared" si="280"/>
        <v>-0.9563791355725586</v>
      </c>
      <c r="DW303" s="859">
        <f t="shared" si="280"/>
        <v>-0.9563791355725586</v>
      </c>
      <c r="DX303" s="859">
        <f t="shared" si="280"/>
        <v>-0.9563791355725586</v>
      </c>
      <c r="DY303" s="859">
        <f t="shared" si="280"/>
        <v>-1.2687616376903543</v>
      </c>
      <c r="DZ303" s="859">
        <f t="shared" si="280"/>
        <v>-1.2687616376903543</v>
      </c>
      <c r="EA303" s="859">
        <f t="shared" si="280"/>
        <v>-1.6937905421450274</v>
      </c>
      <c r="EB303" s="859">
        <f t="shared" si="280"/>
        <v>-1.6937905421450274</v>
      </c>
      <c r="EC303" s="859">
        <f t="shared" si="280"/>
        <v>-1.6937905421450274</v>
      </c>
      <c r="ED303" s="859">
        <f t="shared" si="280"/>
        <v>-3.6789951952461952</v>
      </c>
      <c r="EE303" s="859">
        <f t="shared" si="280"/>
        <v>-3.6789951952461952</v>
      </c>
      <c r="EF303" s="859">
        <f t="shared" si="280"/>
        <v>-3.6789951952461952</v>
      </c>
      <c r="EG303" s="859">
        <f t="shared" si="280"/>
        <v>-3.6789951952461952</v>
      </c>
      <c r="EH303" s="859">
        <f t="shared" si="280"/>
        <v>-0.54024243691974938</v>
      </c>
      <c r="EI303" s="859">
        <f t="shared" si="280"/>
        <v>-0.54024243691974938</v>
      </c>
      <c r="EJ303" s="859">
        <f t="shared" ref="EJ303:GU305" si="281">EJ300</f>
        <v>-0.54024243691974938</v>
      </c>
      <c r="EK303" s="859">
        <f t="shared" si="281"/>
        <v>-0.54024243691974938</v>
      </c>
      <c r="EL303" s="859">
        <f t="shared" si="281"/>
        <v>-0.54024243691974938</v>
      </c>
      <c r="EM303" s="859">
        <f t="shared" si="281"/>
        <v>-0.54024243691974938</v>
      </c>
      <c r="EN303" s="859">
        <f t="shared" si="281"/>
        <v>-0.54024243691974938</v>
      </c>
      <c r="EO303" s="859">
        <f t="shared" si="281"/>
        <v>-0.54024243691974938</v>
      </c>
      <c r="EP303" s="859">
        <f t="shared" si="281"/>
        <v>-0.19812069378646058</v>
      </c>
      <c r="EQ303" s="859">
        <f t="shared" si="281"/>
        <v>-0.19812069378646058</v>
      </c>
      <c r="ER303" s="859">
        <f t="shared" si="281"/>
        <v>-0.19812069378646058</v>
      </c>
      <c r="ES303" s="859">
        <f t="shared" si="281"/>
        <v>-0.19812069378646058</v>
      </c>
      <c r="ET303" s="859">
        <f t="shared" si="281"/>
        <v>-0.19812069378646058</v>
      </c>
      <c r="EU303" s="859">
        <f t="shared" si="281"/>
        <v>-0.19812069378646058</v>
      </c>
      <c r="EV303" s="859">
        <f t="shared" si="281"/>
        <v>-0.19812069378646058</v>
      </c>
      <c r="EW303" s="859">
        <f t="shared" si="281"/>
        <v>-3.0147139954848967E-2</v>
      </c>
      <c r="EX303" s="859">
        <f t="shared" si="281"/>
        <v>-3.0147139954848967E-2</v>
      </c>
      <c r="EY303" s="859">
        <f t="shared" si="281"/>
        <v>-3.0147139954848967E-2</v>
      </c>
      <c r="EZ303" s="859">
        <f t="shared" si="281"/>
        <v>-3.0147139954848967E-2</v>
      </c>
      <c r="FA303" s="859">
        <f t="shared" si="281"/>
        <v>-3.0147139954848967E-2</v>
      </c>
      <c r="FB303" s="859">
        <f t="shared" si="281"/>
        <v>-4.9385330951330353E-2</v>
      </c>
      <c r="FC303" s="859">
        <f t="shared" si="281"/>
        <v>-4.9385330951330353E-2</v>
      </c>
      <c r="FD303" s="859">
        <f t="shared" si="281"/>
        <v>-4.9385330951330353E-2</v>
      </c>
      <c r="FE303" s="859">
        <f t="shared" si="281"/>
        <v>-4.9385330951330353E-2</v>
      </c>
      <c r="FF303" s="859">
        <f t="shared" si="281"/>
        <v>-6.3636424937017821E-2</v>
      </c>
      <c r="FG303" s="859">
        <f t="shared" si="281"/>
        <v>-5.6569448098543695E-2</v>
      </c>
      <c r="FH303" s="859">
        <f t="shared" si="281"/>
        <v>-5.6569448098543695E-2</v>
      </c>
      <c r="FI303" s="859">
        <f t="shared" si="281"/>
        <v>-5.6569448098543695E-2</v>
      </c>
      <c r="FJ303" s="859">
        <f t="shared" si="281"/>
        <v>-5.6569448098543695E-2</v>
      </c>
      <c r="FK303" s="859">
        <f t="shared" si="281"/>
        <v>-5.6569448098543695E-2</v>
      </c>
      <c r="FL303" s="859">
        <f t="shared" si="281"/>
        <v>-5.6569448098543695E-2</v>
      </c>
      <c r="FM303" s="859">
        <f t="shared" si="281"/>
        <v>-5.6569448098543695E-2</v>
      </c>
      <c r="FN303" s="859">
        <f t="shared" si="281"/>
        <v>0</v>
      </c>
      <c r="FO303" s="859">
        <f t="shared" si="281"/>
        <v>0</v>
      </c>
      <c r="FP303" s="859">
        <f t="shared" si="281"/>
        <v>0</v>
      </c>
      <c r="FQ303" s="859">
        <f t="shared" si="281"/>
        <v>0</v>
      </c>
      <c r="FR303" s="859">
        <f t="shared" si="281"/>
        <v>0</v>
      </c>
      <c r="FS303" s="859">
        <f t="shared" si="281"/>
        <v>0</v>
      </c>
      <c r="FT303" s="859">
        <f t="shared" si="281"/>
        <v>0</v>
      </c>
      <c r="FU303" s="859">
        <f t="shared" si="281"/>
        <v>-1.0858888101813422</v>
      </c>
      <c r="FV303" s="859">
        <f t="shared" si="281"/>
        <v>-1.0858888101813422</v>
      </c>
      <c r="FW303" s="859">
        <f t="shared" si="281"/>
        <v>-1.0858888101813422</v>
      </c>
      <c r="FX303" s="859">
        <f t="shared" si="281"/>
        <v>-1.0858888101813422</v>
      </c>
      <c r="FY303" s="859">
        <f t="shared" si="281"/>
        <v>-2.3068393412551877</v>
      </c>
      <c r="FZ303" s="859">
        <f t="shared" si="281"/>
        <v>-2.3068393412551877</v>
      </c>
      <c r="GA303" s="859">
        <f t="shared" si="281"/>
        <v>-2.117238177681287</v>
      </c>
      <c r="GB303" s="859">
        <f t="shared" si="281"/>
        <v>-2.117238177681287</v>
      </c>
      <c r="GC303" s="859">
        <f t="shared" si="281"/>
        <v>-2.117238177681287</v>
      </c>
      <c r="GD303" s="859">
        <f t="shared" si="281"/>
        <v>-4.0274654829047556</v>
      </c>
      <c r="GE303" s="859">
        <f t="shared" si="281"/>
        <v>-4.0274654829047556</v>
      </c>
      <c r="GF303" s="859">
        <f t="shared" si="281"/>
        <v>-4.0274654829047556</v>
      </c>
      <c r="GG303" s="859">
        <f t="shared" si="281"/>
        <v>-4.0274654829047556</v>
      </c>
      <c r="GH303" s="859">
        <f t="shared" si="281"/>
        <v>0.94892558316297482</v>
      </c>
      <c r="GI303" s="859">
        <f t="shared" si="281"/>
        <v>0.94892558316297482</v>
      </c>
      <c r="GJ303" s="859">
        <f t="shared" si="281"/>
        <v>0.94892558316297482</v>
      </c>
      <c r="GK303" s="859">
        <f t="shared" si="281"/>
        <v>0.94892558316297482</v>
      </c>
      <c r="GL303" s="859">
        <f t="shared" si="281"/>
        <v>0.94892558316297482</v>
      </c>
      <c r="GM303" s="859">
        <f t="shared" si="281"/>
        <v>0.94892558316297482</v>
      </c>
      <c r="GN303" s="859">
        <f t="shared" si="281"/>
        <v>0.94892558316297482</v>
      </c>
      <c r="GO303" s="859">
        <f t="shared" si="281"/>
        <v>0.94892558316297482</v>
      </c>
      <c r="GP303" s="859">
        <f t="shared" si="281"/>
        <v>0.37422797715220035</v>
      </c>
      <c r="GQ303" s="859">
        <f t="shared" si="281"/>
        <v>0.37422797715220035</v>
      </c>
      <c r="GR303" s="859">
        <f t="shared" si="281"/>
        <v>0.37422797715220035</v>
      </c>
      <c r="GS303" s="859">
        <f t="shared" si="281"/>
        <v>0.37422797715220035</v>
      </c>
      <c r="GT303" s="859">
        <f t="shared" si="281"/>
        <v>0.37422797715220035</v>
      </c>
      <c r="GU303" s="859">
        <f t="shared" si="281"/>
        <v>0.37422797715220035</v>
      </c>
      <c r="GV303" s="859">
        <f t="shared" ref="GV303:JG305" si="282">GV300</f>
        <v>0.37422797715220035</v>
      </c>
      <c r="GW303" s="859">
        <f t="shared" si="282"/>
        <v>0.30856227843536921</v>
      </c>
      <c r="GX303" s="859">
        <f t="shared" si="282"/>
        <v>0.30856227843536921</v>
      </c>
      <c r="GY303" s="859">
        <f t="shared" si="282"/>
        <v>0.30856227843536921</v>
      </c>
      <c r="GZ303" s="859">
        <f t="shared" si="282"/>
        <v>0.30856227843536921</v>
      </c>
      <c r="HA303" s="859">
        <f t="shared" si="282"/>
        <v>0.30856227843536921</v>
      </c>
      <c r="HB303" s="859">
        <f t="shared" si="282"/>
        <v>0.74036963365303432</v>
      </c>
      <c r="HC303" s="859">
        <f t="shared" si="282"/>
        <v>0.74036963365303432</v>
      </c>
      <c r="HD303" s="859">
        <f t="shared" si="282"/>
        <v>0.74036963365303432</v>
      </c>
      <c r="HE303" s="859">
        <f t="shared" si="282"/>
        <v>0.74036963365303432</v>
      </c>
      <c r="HF303" s="859">
        <f t="shared" si="282"/>
        <v>0.14139871708496887</v>
      </c>
      <c r="HG303" s="859">
        <f t="shared" si="282"/>
        <v>0.13902674384280544</v>
      </c>
      <c r="HH303" s="859">
        <f t="shared" si="282"/>
        <v>0.13902674384280544</v>
      </c>
      <c r="HI303" s="859">
        <f t="shared" si="282"/>
        <v>0.13902674384280544</v>
      </c>
      <c r="HJ303" s="859">
        <f t="shared" si="282"/>
        <v>0.13902674384280544</v>
      </c>
      <c r="HK303" s="859">
        <f t="shared" si="282"/>
        <v>0.13902674384280544</v>
      </c>
      <c r="HL303" s="859">
        <f t="shared" si="282"/>
        <v>0.13902674384280544</v>
      </c>
      <c r="HM303" s="859">
        <f t="shared" si="282"/>
        <v>0.13902674384280544</v>
      </c>
      <c r="HN303" s="859">
        <f t="shared" si="282"/>
        <v>0.16981778694678251</v>
      </c>
      <c r="HO303" s="859">
        <f t="shared" si="282"/>
        <v>0.16981778694678251</v>
      </c>
      <c r="HP303" s="859">
        <f t="shared" si="282"/>
        <v>0.16981778694678251</v>
      </c>
      <c r="HQ303" s="859">
        <f t="shared" si="282"/>
        <v>0.16981778694678251</v>
      </c>
      <c r="HR303" s="859">
        <f t="shared" si="282"/>
        <v>0.16981778694678251</v>
      </c>
      <c r="HS303" s="859">
        <f t="shared" si="282"/>
        <v>0.16981778694678251</v>
      </c>
      <c r="HT303" s="859">
        <f t="shared" si="282"/>
        <v>0.16981778694678251</v>
      </c>
      <c r="HU303" s="859">
        <f t="shared" si="282"/>
        <v>-1.0560019621946992</v>
      </c>
      <c r="HV303" s="859">
        <f t="shared" si="282"/>
        <v>-1.0560019621946992</v>
      </c>
      <c r="HW303" s="859">
        <f t="shared" si="282"/>
        <v>-1.0560019621946992</v>
      </c>
      <c r="HX303" s="859">
        <f t="shared" si="282"/>
        <v>-1.0560019621946992</v>
      </c>
      <c r="HY303" s="859">
        <f t="shared" si="282"/>
        <v>-1.868539866416703</v>
      </c>
      <c r="HZ303" s="859">
        <f t="shared" si="282"/>
        <v>-1.868539866416703</v>
      </c>
      <c r="IA303" s="859">
        <f t="shared" si="282"/>
        <v>-1.9005905501976192</v>
      </c>
      <c r="IB303" s="859">
        <f t="shared" si="282"/>
        <v>-1.9005905501976192</v>
      </c>
      <c r="IC303" s="859">
        <f t="shared" si="282"/>
        <v>-1.9005905501976192</v>
      </c>
      <c r="ID303" s="859">
        <f t="shared" si="282"/>
        <v>-4.2480913927908546</v>
      </c>
      <c r="IE303" s="859">
        <f t="shared" si="282"/>
        <v>-4.2480913927908546</v>
      </c>
      <c r="IF303" s="859">
        <f t="shared" si="282"/>
        <v>-4.2480913927908546</v>
      </c>
      <c r="IG303" s="859">
        <f t="shared" si="282"/>
        <v>-4.2480913927908546</v>
      </c>
      <c r="IH303" s="859">
        <f t="shared" si="282"/>
        <v>-0.83238667158127022</v>
      </c>
      <c r="II303" s="859">
        <f t="shared" si="282"/>
        <v>-0.83238667158127022</v>
      </c>
      <c r="IJ303" s="859">
        <f t="shared" si="282"/>
        <v>-0.83238667158127022</v>
      </c>
      <c r="IK303" s="859">
        <f t="shared" si="282"/>
        <v>-0.83238667158127022</v>
      </c>
      <c r="IL303" s="859">
        <f t="shared" si="282"/>
        <v>-0.83238667158127022</v>
      </c>
      <c r="IM303" s="859">
        <f t="shared" si="282"/>
        <v>-0.83238667158127022</v>
      </c>
      <c r="IN303" s="859">
        <f t="shared" si="282"/>
        <v>-0.83238667158127022</v>
      </c>
      <c r="IO303" s="859">
        <f t="shared" si="282"/>
        <v>-0.83238667158127022</v>
      </c>
      <c r="IP303" s="859">
        <f t="shared" si="282"/>
        <v>-1.0295752788303094</v>
      </c>
      <c r="IQ303" s="859">
        <f t="shared" si="282"/>
        <v>-1.0295752788303094</v>
      </c>
      <c r="IR303" s="859">
        <f t="shared" si="282"/>
        <v>-1.0295752788303094</v>
      </c>
      <c r="IS303" s="859">
        <f t="shared" si="282"/>
        <v>-1.0295752788303094</v>
      </c>
      <c r="IT303" s="859">
        <f t="shared" si="282"/>
        <v>-1.0295752788303094</v>
      </c>
      <c r="IU303" s="859">
        <f t="shared" si="282"/>
        <v>-1.0295752788303094</v>
      </c>
      <c r="IV303" s="859">
        <f t="shared" si="282"/>
        <v>-1.0295752788303094</v>
      </c>
      <c r="IW303" s="859">
        <f t="shared" si="282"/>
        <v>-7.1955085796739482E-2</v>
      </c>
      <c r="IX303" s="859">
        <f t="shared" si="282"/>
        <v>-7.1955085796739482E-2</v>
      </c>
      <c r="IY303" s="859">
        <f t="shared" si="282"/>
        <v>-7.1955085796739482E-2</v>
      </c>
      <c r="IZ303" s="859">
        <f t="shared" si="282"/>
        <v>-7.1955085796739482E-2</v>
      </c>
      <c r="JA303" s="859">
        <f t="shared" si="282"/>
        <v>-7.1955085796739482E-2</v>
      </c>
      <c r="JB303" s="859">
        <f t="shared" si="282"/>
        <v>-2.8655418431621449E-2</v>
      </c>
      <c r="JC303" s="859">
        <f t="shared" si="282"/>
        <v>-2.8655418431621449E-2</v>
      </c>
      <c r="JD303" s="859">
        <f t="shared" si="282"/>
        <v>-2.8655418431621449E-2</v>
      </c>
      <c r="JE303" s="859">
        <f t="shared" si="282"/>
        <v>-2.8655418431621449E-2</v>
      </c>
      <c r="JF303" s="859">
        <f t="shared" si="282"/>
        <v>4.0012628939918748E-2</v>
      </c>
      <c r="JG303" s="859">
        <f t="shared" si="282"/>
        <v>4.9431733787214327E-2</v>
      </c>
      <c r="JH303" s="859">
        <f t="shared" ref="JH303:LS305" si="283">JH300</f>
        <v>4.9431733787214327E-2</v>
      </c>
      <c r="JI303" s="859">
        <f t="shared" si="283"/>
        <v>4.9431733787214327E-2</v>
      </c>
      <c r="JJ303" s="859">
        <f t="shared" si="283"/>
        <v>4.9431733787214327E-2</v>
      </c>
      <c r="JK303" s="859">
        <f t="shared" si="283"/>
        <v>4.9431733787214327E-2</v>
      </c>
      <c r="JL303" s="859">
        <f t="shared" si="283"/>
        <v>4.9431733787214327E-2</v>
      </c>
      <c r="JM303" s="859">
        <f t="shared" si="283"/>
        <v>4.9431733787214327E-2</v>
      </c>
      <c r="JN303" s="859">
        <f t="shared" si="283"/>
        <v>0.16132689759943819</v>
      </c>
      <c r="JO303" s="859">
        <f t="shared" si="283"/>
        <v>0.16132689759943819</v>
      </c>
      <c r="JP303" s="859">
        <f t="shared" si="283"/>
        <v>0.16132689759943819</v>
      </c>
      <c r="JQ303" s="859">
        <f t="shared" si="283"/>
        <v>0.16132689759943819</v>
      </c>
      <c r="JR303" s="859">
        <f t="shared" si="283"/>
        <v>0.16132689759943819</v>
      </c>
      <c r="JS303" s="859">
        <f t="shared" si="283"/>
        <v>0.16132689759943819</v>
      </c>
      <c r="JT303" s="859">
        <f t="shared" si="283"/>
        <v>0.16132689759943819</v>
      </c>
      <c r="JU303" s="859">
        <f t="shared" si="283"/>
        <v>-0.7969826129771338</v>
      </c>
      <c r="JV303" s="859">
        <f t="shared" si="283"/>
        <v>-0.7969826129771338</v>
      </c>
      <c r="JW303" s="859">
        <f t="shared" si="283"/>
        <v>-0.7969826129771338</v>
      </c>
      <c r="JX303" s="859">
        <f t="shared" si="283"/>
        <v>-0.7969826129771338</v>
      </c>
      <c r="JY303" s="859">
        <f t="shared" si="283"/>
        <v>-2.2837709478426391</v>
      </c>
      <c r="JZ303" s="859">
        <f t="shared" si="283"/>
        <v>-2.2837709478426391</v>
      </c>
      <c r="KA303" s="859">
        <f t="shared" si="283"/>
        <v>-1.9498286473529989</v>
      </c>
      <c r="KB303" s="859">
        <f t="shared" si="283"/>
        <v>-1.9498286473529989</v>
      </c>
      <c r="KC303" s="859">
        <f t="shared" si="283"/>
        <v>-1.9498286473529989</v>
      </c>
      <c r="KD303" s="859">
        <f t="shared" si="283"/>
        <v>-3.9424001866263318</v>
      </c>
      <c r="KE303" s="859">
        <f t="shared" si="283"/>
        <v>-3.9424001866263318</v>
      </c>
      <c r="KF303" s="859">
        <f t="shared" si="283"/>
        <v>-3.9424001866263318</v>
      </c>
      <c r="KG303" s="859">
        <f t="shared" si="283"/>
        <v>-3.9424001866263318</v>
      </c>
      <c r="KH303" s="859">
        <f t="shared" si="283"/>
        <v>0.81509689852154743</v>
      </c>
      <c r="KI303" s="859">
        <f t="shared" si="283"/>
        <v>0.81509689852154743</v>
      </c>
      <c r="KJ303" s="859">
        <f t="shared" si="283"/>
        <v>0.81509689852154743</v>
      </c>
      <c r="KK303" s="859">
        <f t="shared" si="283"/>
        <v>0.81509689852154743</v>
      </c>
      <c r="KL303" s="859">
        <f t="shared" si="283"/>
        <v>0.81509689852154743</v>
      </c>
      <c r="KM303" s="859">
        <f t="shared" si="283"/>
        <v>0.81509689852154743</v>
      </c>
      <c r="KN303" s="859">
        <f t="shared" si="283"/>
        <v>0.81509689852154743</v>
      </c>
      <c r="KO303" s="859">
        <f t="shared" si="283"/>
        <v>0.81509689852154743</v>
      </c>
      <c r="KP303" s="859">
        <f t="shared" si="283"/>
        <v>0.22258003869836074</v>
      </c>
      <c r="KQ303" s="859">
        <f t="shared" si="283"/>
        <v>0.22258003869836074</v>
      </c>
      <c r="KR303" s="859">
        <f t="shared" si="283"/>
        <v>0.22258003869836074</v>
      </c>
      <c r="KS303" s="859">
        <f t="shared" si="283"/>
        <v>0.22258003869836074</v>
      </c>
      <c r="KT303" s="859">
        <f t="shared" si="283"/>
        <v>0.22258003869836074</v>
      </c>
      <c r="KU303" s="859">
        <f t="shared" si="283"/>
        <v>0.22258003869836074</v>
      </c>
      <c r="KV303" s="859">
        <f t="shared" si="283"/>
        <v>0.22258003869836074</v>
      </c>
      <c r="KW303" s="859">
        <f t="shared" si="283"/>
        <v>0.35882035658878131</v>
      </c>
      <c r="KX303" s="859">
        <f t="shared" si="283"/>
        <v>0.35882035658878131</v>
      </c>
      <c r="KY303" s="859">
        <f t="shared" si="283"/>
        <v>0.35882035658878131</v>
      </c>
      <c r="KZ303" s="859">
        <f t="shared" si="283"/>
        <v>0.35882035658878131</v>
      </c>
      <c r="LA303" s="859">
        <f t="shared" si="283"/>
        <v>0.35882035658878131</v>
      </c>
      <c r="LB303" s="859">
        <f t="shared" si="283"/>
        <v>-2.8655418431621449E-2</v>
      </c>
      <c r="LC303" s="859">
        <f t="shared" si="283"/>
        <v>-2.8655418431621449E-2</v>
      </c>
      <c r="LD303" s="859">
        <f t="shared" si="283"/>
        <v>-2.8655418431621449E-2</v>
      </c>
      <c r="LE303" s="859">
        <f t="shared" si="283"/>
        <v>-2.8655418431621449E-2</v>
      </c>
      <c r="LF303" s="859">
        <f t="shared" si="283"/>
        <v>0.22789811462261333</v>
      </c>
      <c r="LG303" s="859">
        <f t="shared" si="283"/>
        <v>0.24669336641934336</v>
      </c>
      <c r="LH303" s="859">
        <f t="shared" si="283"/>
        <v>0.24669336641934336</v>
      </c>
      <c r="LI303" s="859">
        <f t="shared" si="283"/>
        <v>0.24669336641934336</v>
      </c>
      <c r="LJ303" s="859">
        <f t="shared" si="283"/>
        <v>0.24669336641934336</v>
      </c>
      <c r="LK303" s="859">
        <f t="shared" si="283"/>
        <v>0.24669336641934336</v>
      </c>
      <c r="LL303" s="859">
        <f t="shared" si="283"/>
        <v>0.24669336641934336</v>
      </c>
      <c r="LM303" s="859">
        <f t="shared" si="283"/>
        <v>0.24669336641934336</v>
      </c>
      <c r="LN303" s="859">
        <f t="shared" si="283"/>
        <v>0.51794425018768386</v>
      </c>
      <c r="LO303" s="859">
        <f t="shared" si="283"/>
        <v>0.51794425018768386</v>
      </c>
      <c r="LP303" s="859">
        <f t="shared" si="283"/>
        <v>0.51794425018768386</v>
      </c>
      <c r="LQ303" s="859">
        <f t="shared" si="283"/>
        <v>0.51794425018768386</v>
      </c>
      <c r="LR303" s="859">
        <f t="shared" si="283"/>
        <v>0.51794425018768386</v>
      </c>
      <c r="LS303" s="859">
        <f t="shared" si="283"/>
        <v>0.51794425018768386</v>
      </c>
      <c r="LT303" s="859">
        <f t="shared" ref="LT303:OE305" si="284">LT300</f>
        <v>0.51794425018768386</v>
      </c>
      <c r="LU303" s="859">
        <f t="shared" si="284"/>
        <v>-0.73720891700384605</v>
      </c>
      <c r="LV303" s="859">
        <f t="shared" si="284"/>
        <v>-0.73720891700384605</v>
      </c>
      <c r="LW303" s="859">
        <f t="shared" si="284"/>
        <v>-0.73720891700384605</v>
      </c>
      <c r="LX303" s="859">
        <f t="shared" si="284"/>
        <v>-0.73720891700384605</v>
      </c>
      <c r="LY303" s="859">
        <f t="shared" si="284"/>
        <v>-2.2837709478426391</v>
      </c>
      <c r="LZ303" s="859">
        <f t="shared" si="284"/>
        <v>-2.2837709478426391</v>
      </c>
      <c r="MA303" s="859">
        <f t="shared" si="284"/>
        <v>-1.9498286473529989</v>
      </c>
      <c r="MB303" s="859">
        <f t="shared" si="284"/>
        <v>-1.9498286473529989</v>
      </c>
      <c r="MC303" s="859">
        <f t="shared" si="284"/>
        <v>-1.9498286473529989</v>
      </c>
      <c r="MD303" s="859">
        <f t="shared" si="284"/>
        <v>-3.9394311284137511</v>
      </c>
      <c r="ME303" s="859">
        <f t="shared" si="284"/>
        <v>-3.9394311284137511</v>
      </c>
      <c r="MF303" s="859">
        <f t="shared" si="284"/>
        <v>-3.9394311284137511</v>
      </c>
      <c r="MG303" s="859">
        <f t="shared" si="284"/>
        <v>-3.9394311284137511</v>
      </c>
      <c r="MH303" s="859">
        <f t="shared" si="284"/>
        <v>0.81509689852154743</v>
      </c>
      <c r="MI303" s="859">
        <f t="shared" si="284"/>
        <v>0.81509689852154743</v>
      </c>
      <c r="MJ303" s="859">
        <f t="shared" si="284"/>
        <v>0.81509689852154743</v>
      </c>
      <c r="MK303" s="859">
        <f t="shared" si="284"/>
        <v>0.81509689852154743</v>
      </c>
      <c r="ML303" s="859">
        <f t="shared" si="284"/>
        <v>0.81509689852154743</v>
      </c>
      <c r="MM303" s="859">
        <f t="shared" si="284"/>
        <v>0.81509689852154743</v>
      </c>
      <c r="MN303" s="859">
        <f t="shared" si="284"/>
        <v>0.81509689852154743</v>
      </c>
      <c r="MO303" s="859">
        <f t="shared" si="284"/>
        <v>0.81509689852154743</v>
      </c>
      <c r="MP303" s="859">
        <f t="shared" si="284"/>
        <v>-0.44516007739673036</v>
      </c>
      <c r="MQ303" s="859">
        <f t="shared" si="284"/>
        <v>-0.44516007739673036</v>
      </c>
      <c r="MR303" s="859">
        <f t="shared" si="284"/>
        <v>-0.44516007739673036</v>
      </c>
      <c r="MS303" s="859">
        <f t="shared" si="284"/>
        <v>-0.44516007739673036</v>
      </c>
      <c r="MT303" s="859">
        <f t="shared" si="284"/>
        <v>-0.44516007739673036</v>
      </c>
      <c r="MU303" s="859">
        <f t="shared" si="284"/>
        <v>-0.44516007739673036</v>
      </c>
      <c r="MV303" s="859">
        <f t="shared" si="284"/>
        <v>-0.44516007739673036</v>
      </c>
      <c r="MW303" s="859">
        <f t="shared" si="284"/>
        <v>4.7987718622421127E-2</v>
      </c>
      <c r="MX303" s="859">
        <f t="shared" si="284"/>
        <v>4.7987718622421127E-2</v>
      </c>
      <c r="MY303" s="859">
        <f t="shared" si="284"/>
        <v>4.7987718622421127E-2</v>
      </c>
      <c r="MZ303" s="859">
        <f t="shared" si="284"/>
        <v>4.7987718622421127E-2</v>
      </c>
      <c r="NA303" s="859">
        <f t="shared" si="284"/>
        <v>4.7987718622421127E-2</v>
      </c>
      <c r="NB303" s="859">
        <f t="shared" si="284"/>
        <v>-2.8655418431621449E-2</v>
      </c>
      <c r="NC303" s="859">
        <f t="shared" si="284"/>
        <v>-2.8655418431621449E-2</v>
      </c>
      <c r="ND303" s="859">
        <f t="shared" si="284"/>
        <v>-2.8655418431621449E-2</v>
      </c>
      <c r="NE303" s="859">
        <f t="shared" si="284"/>
        <v>-2.8655418431621449E-2</v>
      </c>
      <c r="NF303" s="859">
        <f t="shared" si="284"/>
        <v>0.22789811462261333</v>
      </c>
      <c r="NG303" s="859">
        <f t="shared" si="284"/>
        <v>0.24669336641934336</v>
      </c>
      <c r="NH303" s="859">
        <f t="shared" si="284"/>
        <v>0.24669336641934336</v>
      </c>
      <c r="NI303" s="859">
        <f t="shared" si="284"/>
        <v>0.24669336641934336</v>
      </c>
      <c r="NJ303" s="859">
        <f t="shared" si="284"/>
        <v>0.24669336641934336</v>
      </c>
      <c r="NK303" s="859">
        <f t="shared" si="284"/>
        <v>0.24669336641934336</v>
      </c>
      <c r="NL303" s="859">
        <f t="shared" si="284"/>
        <v>0.24669336641934336</v>
      </c>
      <c r="NM303" s="859">
        <f t="shared" si="284"/>
        <v>0.24669336641934336</v>
      </c>
      <c r="NN303" s="859">
        <f t="shared" si="284"/>
        <v>0.51794425018768386</v>
      </c>
      <c r="NO303" s="859">
        <f t="shared" si="284"/>
        <v>0.51794425018768386</v>
      </c>
      <c r="NP303" s="859">
        <f t="shared" si="284"/>
        <v>0.51794425018768386</v>
      </c>
      <c r="NQ303" s="859">
        <f t="shared" si="284"/>
        <v>0.51794425018768386</v>
      </c>
      <c r="NR303" s="859">
        <f t="shared" si="284"/>
        <v>0.51794425018768386</v>
      </c>
      <c r="NS303" s="859">
        <f t="shared" si="284"/>
        <v>0.51794425018768386</v>
      </c>
      <c r="NT303" s="859">
        <f t="shared" si="284"/>
        <v>0.51794425018768386</v>
      </c>
      <c r="NU303" s="859">
        <f t="shared" si="284"/>
        <v>-0.73720891700384605</v>
      </c>
      <c r="NV303" s="859">
        <f t="shared" si="284"/>
        <v>-0.73720891700384605</v>
      </c>
      <c r="NW303" s="859">
        <f t="shared" si="284"/>
        <v>-0.73720891700384605</v>
      </c>
      <c r="NX303" s="859">
        <f t="shared" si="284"/>
        <v>-0.73720891700384605</v>
      </c>
      <c r="NY303" s="859">
        <f t="shared" si="284"/>
        <v>-2.2837709478426391</v>
      </c>
      <c r="NZ303" s="859">
        <f t="shared" si="284"/>
        <v>-2.2837709478426391</v>
      </c>
      <c r="OA303" s="859">
        <f t="shared" si="284"/>
        <v>-1.9498286473529989</v>
      </c>
      <c r="OB303" s="859">
        <f t="shared" si="284"/>
        <v>-1.9498286473529989</v>
      </c>
      <c r="OC303" s="859">
        <f t="shared" si="284"/>
        <v>-1.9498286473529989</v>
      </c>
      <c r="OD303" s="859">
        <f t="shared" si="284"/>
        <v>-3.9394311284137511</v>
      </c>
      <c r="OE303" s="859">
        <f t="shared" si="284"/>
        <v>-3.9394311284137511</v>
      </c>
      <c r="OF303" s="859">
        <f t="shared" ref="OF303:QQ305" si="285">OF300</f>
        <v>-3.9394311284137511</v>
      </c>
      <c r="OG303" s="859">
        <f t="shared" si="285"/>
        <v>-3.9394311284137511</v>
      </c>
      <c r="OH303" s="859">
        <f t="shared" si="285"/>
        <v>0.81509689852154743</v>
      </c>
      <c r="OI303" s="859">
        <f t="shared" si="285"/>
        <v>0.81509689852154743</v>
      </c>
      <c r="OJ303" s="859">
        <f t="shared" si="285"/>
        <v>0.81509689852154743</v>
      </c>
      <c r="OK303" s="859">
        <f t="shared" si="285"/>
        <v>0.81509689852154743</v>
      </c>
      <c r="OL303" s="859">
        <f t="shared" si="285"/>
        <v>0.81509689852154743</v>
      </c>
      <c r="OM303" s="859">
        <f t="shared" si="285"/>
        <v>0.81509689852154743</v>
      </c>
      <c r="ON303" s="859">
        <f t="shared" si="285"/>
        <v>0.81509689852154743</v>
      </c>
      <c r="OO303" s="859">
        <f t="shared" si="285"/>
        <v>0.81509689852154743</v>
      </c>
      <c r="OP303" s="859">
        <f t="shared" si="285"/>
        <v>-0.44516007739673036</v>
      </c>
      <c r="OQ303" s="859">
        <f t="shared" si="285"/>
        <v>-0.44516007739673036</v>
      </c>
      <c r="OR303" s="859">
        <f t="shared" si="285"/>
        <v>-0.44516007739673036</v>
      </c>
      <c r="OS303" s="859">
        <f t="shared" si="285"/>
        <v>-0.44516007739673036</v>
      </c>
      <c r="OT303" s="859">
        <f t="shared" si="285"/>
        <v>-0.44516007739673036</v>
      </c>
      <c r="OU303" s="859">
        <f t="shared" si="285"/>
        <v>-0.44516007739673036</v>
      </c>
      <c r="OV303" s="859">
        <f t="shared" si="285"/>
        <v>-0.44516007739673036</v>
      </c>
      <c r="OW303" s="859">
        <f t="shared" si="285"/>
        <v>4.7987718622421127E-2</v>
      </c>
      <c r="OX303" s="859">
        <f t="shared" si="285"/>
        <v>4.7987718622421127E-2</v>
      </c>
      <c r="OY303" s="859">
        <f t="shared" si="285"/>
        <v>4.7987718622421127E-2</v>
      </c>
      <c r="OZ303" s="859">
        <f t="shared" si="285"/>
        <v>4.7987718622421127E-2</v>
      </c>
      <c r="PA303" s="859">
        <f t="shared" si="285"/>
        <v>4.7987718622421127E-2</v>
      </c>
      <c r="PB303" s="859">
        <f t="shared" si="285"/>
        <v>-2.8655418431621449E-2</v>
      </c>
      <c r="PC303" s="859">
        <f t="shared" si="285"/>
        <v>-2.8655418431621449E-2</v>
      </c>
      <c r="PD303" s="859">
        <f t="shared" si="285"/>
        <v>-2.8655418431621449E-2</v>
      </c>
      <c r="PE303" s="859">
        <f t="shared" si="285"/>
        <v>-2.8655418431621449E-2</v>
      </c>
      <c r="PF303" s="859">
        <f t="shared" si="285"/>
        <v>0.22789811462261333</v>
      </c>
      <c r="PG303" s="859">
        <f t="shared" si="285"/>
        <v>0.24669336641934336</v>
      </c>
      <c r="PH303" s="859">
        <f t="shared" si="285"/>
        <v>0.24669336641934336</v>
      </c>
      <c r="PI303" s="859">
        <f t="shared" si="285"/>
        <v>0.24669336641934336</v>
      </c>
      <c r="PJ303" s="859">
        <f t="shared" si="285"/>
        <v>0.24669336641934336</v>
      </c>
      <c r="PK303" s="859">
        <f t="shared" si="285"/>
        <v>0.24669336641934336</v>
      </c>
      <c r="PL303" s="859">
        <f t="shared" si="285"/>
        <v>0.24669336641934336</v>
      </c>
      <c r="PM303" s="859">
        <f t="shared" si="285"/>
        <v>0.24669336641934336</v>
      </c>
      <c r="PN303" s="859">
        <f t="shared" si="285"/>
        <v>0.51794425018768386</v>
      </c>
      <c r="PO303" s="859">
        <f t="shared" si="285"/>
        <v>0.51794425018768386</v>
      </c>
      <c r="PP303" s="859">
        <f t="shared" si="285"/>
        <v>0.51794425018768386</v>
      </c>
      <c r="PQ303" s="859">
        <f t="shared" si="285"/>
        <v>0.51794425018768386</v>
      </c>
      <c r="PR303" s="859">
        <f t="shared" si="285"/>
        <v>0.51794425018768386</v>
      </c>
      <c r="PS303" s="859">
        <f t="shared" si="285"/>
        <v>0.51794425018768386</v>
      </c>
      <c r="PT303" s="859">
        <f t="shared" si="285"/>
        <v>0.51794425018768386</v>
      </c>
      <c r="PU303" s="859">
        <f t="shared" si="285"/>
        <v>-0.73720891700384605</v>
      </c>
      <c r="PV303" s="859">
        <f t="shared" si="285"/>
        <v>-0.73720891700384605</v>
      </c>
      <c r="PW303" s="859">
        <f t="shared" si="285"/>
        <v>-0.73720891700384605</v>
      </c>
      <c r="PX303" s="859">
        <f t="shared" si="285"/>
        <v>-0.73720891700384605</v>
      </c>
      <c r="PY303" s="859">
        <f t="shared" si="285"/>
        <v>-2.2837709478426391</v>
      </c>
      <c r="PZ303" s="859">
        <f t="shared" si="285"/>
        <v>-2.2837709478426391</v>
      </c>
      <c r="QA303" s="859">
        <f t="shared" si="285"/>
        <v>-1.9498286473529989</v>
      </c>
      <c r="QB303" s="859">
        <f t="shared" si="285"/>
        <v>-1.9498286473529989</v>
      </c>
      <c r="QC303" s="859">
        <f t="shared" si="285"/>
        <v>-1.9498286473529989</v>
      </c>
      <c r="QD303" s="859">
        <f t="shared" si="285"/>
        <v>-3.9394311284137511</v>
      </c>
      <c r="QE303" s="859">
        <f t="shared" si="285"/>
        <v>-3.9394311284137511</v>
      </c>
      <c r="QF303" s="859">
        <f t="shared" si="285"/>
        <v>-3.9394311284137511</v>
      </c>
      <c r="QG303" s="859">
        <f t="shared" si="285"/>
        <v>-3.9394311284137511</v>
      </c>
      <c r="QH303" s="859">
        <f t="shared" si="285"/>
        <v>0.81509689852154743</v>
      </c>
      <c r="QI303" s="859">
        <f t="shared" si="285"/>
        <v>0.81509689852154743</v>
      </c>
      <c r="QJ303" s="859">
        <f t="shared" si="285"/>
        <v>0.81509689852154743</v>
      </c>
      <c r="QK303" s="859">
        <f t="shared" si="285"/>
        <v>0.81509689852154743</v>
      </c>
      <c r="QL303" s="859">
        <f t="shared" si="285"/>
        <v>0.81509689852154743</v>
      </c>
      <c r="QM303" s="859">
        <f t="shared" si="285"/>
        <v>0.81509689852154743</v>
      </c>
      <c r="QN303" s="859">
        <f t="shared" si="285"/>
        <v>0.81509689852154743</v>
      </c>
      <c r="QO303" s="859">
        <f t="shared" si="285"/>
        <v>0.81509689852154743</v>
      </c>
      <c r="QP303" s="859">
        <f t="shared" si="285"/>
        <v>-0.44516007739673036</v>
      </c>
      <c r="QQ303" s="859">
        <f t="shared" si="285"/>
        <v>-0.44516007739673036</v>
      </c>
      <c r="QR303" s="859">
        <f t="shared" ref="QR303:SI305" si="286">QR300</f>
        <v>-0.44516007739673036</v>
      </c>
      <c r="QS303" s="859">
        <f t="shared" si="286"/>
        <v>-0.44516007739673036</v>
      </c>
      <c r="QT303" s="859">
        <f t="shared" si="286"/>
        <v>-0.44516007739673036</v>
      </c>
      <c r="QU303" s="859">
        <f t="shared" si="286"/>
        <v>-0.44516007739673036</v>
      </c>
      <c r="QV303" s="859">
        <f t="shared" si="286"/>
        <v>-0.44516007739673036</v>
      </c>
      <c r="QW303" s="859">
        <f t="shared" si="286"/>
        <v>4.7987718622421127E-2</v>
      </c>
      <c r="QX303" s="859">
        <f t="shared" si="286"/>
        <v>4.7987718622421127E-2</v>
      </c>
      <c r="QY303" s="859">
        <f t="shared" si="286"/>
        <v>4.7987718622421127E-2</v>
      </c>
      <c r="QZ303" s="859">
        <f t="shared" si="286"/>
        <v>4.7987718622421127E-2</v>
      </c>
      <c r="RA303" s="859">
        <f t="shared" si="286"/>
        <v>4.7987718622421127E-2</v>
      </c>
      <c r="RB303" s="859">
        <f t="shared" si="286"/>
        <v>-2.8655418431621449E-2</v>
      </c>
      <c r="RC303" s="859">
        <f t="shared" si="286"/>
        <v>-2.8655418431621449E-2</v>
      </c>
      <c r="RD303" s="859">
        <f t="shared" si="286"/>
        <v>-2.8655418431621449E-2</v>
      </c>
      <c r="RE303" s="859">
        <f t="shared" si="286"/>
        <v>-2.8655418431621449E-2</v>
      </c>
      <c r="RF303" s="859">
        <f t="shared" si="286"/>
        <v>0.22789811462261333</v>
      </c>
      <c r="RG303" s="859">
        <f t="shared" si="286"/>
        <v>0.24669336641934336</v>
      </c>
      <c r="RH303" s="859">
        <f t="shared" si="286"/>
        <v>0.24669336641934336</v>
      </c>
      <c r="RI303" s="859">
        <f t="shared" si="286"/>
        <v>0.24669336641934336</v>
      </c>
      <c r="RJ303" s="859">
        <f t="shared" si="286"/>
        <v>0.24669336641934336</v>
      </c>
      <c r="RK303" s="859">
        <f t="shared" si="286"/>
        <v>0.24669336641934336</v>
      </c>
      <c r="RL303" s="859">
        <f t="shared" si="286"/>
        <v>0.24669336641934336</v>
      </c>
      <c r="RM303" s="859">
        <f t="shared" si="286"/>
        <v>0.24669336641934336</v>
      </c>
      <c r="RN303" s="859">
        <f t="shared" si="286"/>
        <v>0.51794425018768386</v>
      </c>
      <c r="RO303" s="859">
        <f t="shared" si="286"/>
        <v>0.51794425018768386</v>
      </c>
      <c r="RP303" s="859">
        <f t="shared" si="286"/>
        <v>0.51794425018768386</v>
      </c>
      <c r="RQ303" s="859">
        <f t="shared" si="286"/>
        <v>0.51794425018768386</v>
      </c>
      <c r="RR303" s="859">
        <f t="shared" si="286"/>
        <v>0.51794425018768386</v>
      </c>
      <c r="RS303" s="859">
        <f t="shared" si="286"/>
        <v>0.51794425018768386</v>
      </c>
      <c r="RT303" s="859">
        <f t="shared" si="286"/>
        <v>0.51794425018768386</v>
      </c>
      <c r="RU303" s="859">
        <f t="shared" si="286"/>
        <v>-0.73720891700384605</v>
      </c>
      <c r="RV303" s="859">
        <f t="shared" si="286"/>
        <v>-0.73720891700384605</v>
      </c>
      <c r="RW303" s="859">
        <f t="shared" si="286"/>
        <v>-0.73720891700384605</v>
      </c>
      <c r="RX303" s="859">
        <f t="shared" si="286"/>
        <v>-0.73720891700384605</v>
      </c>
      <c r="RY303" s="859">
        <f t="shared" si="286"/>
        <v>-2.2837709478426391</v>
      </c>
      <c r="RZ303" s="859">
        <f t="shared" si="286"/>
        <v>-2.2837709478426391</v>
      </c>
      <c r="SA303" s="859">
        <f t="shared" si="286"/>
        <v>-1.9498286473529989</v>
      </c>
      <c r="SB303" s="859">
        <f t="shared" si="286"/>
        <v>-1.9498286473529989</v>
      </c>
      <c r="SC303" s="859">
        <f t="shared" si="286"/>
        <v>-1.9498286473529989</v>
      </c>
      <c r="SD303" s="859">
        <f t="shared" si="286"/>
        <v>-3.9394311284137511</v>
      </c>
      <c r="SE303" s="859">
        <f t="shared" si="286"/>
        <v>-3.9394311284137511</v>
      </c>
      <c r="SF303" s="859">
        <f t="shared" si="286"/>
        <v>-3.9394311284137511</v>
      </c>
      <c r="SG303" s="859">
        <f t="shared" si="286"/>
        <v>-3.9394311284137511</v>
      </c>
      <c r="SH303" s="859">
        <f t="shared" si="286"/>
        <v>0.81509689852154743</v>
      </c>
      <c r="SI303" s="859">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890</v>
      </c>
      <c r="J304" s="558"/>
      <c r="K304" s="859">
        <f t="shared" ref="K304:Z305" si="287">K301</f>
        <v>0</v>
      </c>
      <c r="L304" s="859">
        <f t="shared" si="287"/>
        <v>0</v>
      </c>
      <c r="M304" s="859">
        <f t="shared" si="287"/>
        <v>0</v>
      </c>
      <c r="N304" s="859">
        <f t="shared" si="287"/>
        <v>0</v>
      </c>
      <c r="O304" s="859">
        <f t="shared" si="287"/>
        <v>0</v>
      </c>
      <c r="P304" s="859">
        <f t="shared" si="287"/>
        <v>0</v>
      </c>
      <c r="Q304" s="859">
        <f t="shared" si="287"/>
        <v>0</v>
      </c>
      <c r="R304" s="859">
        <f t="shared" si="287"/>
        <v>0</v>
      </c>
      <c r="S304" s="859">
        <f t="shared" si="287"/>
        <v>0</v>
      </c>
      <c r="T304" s="859">
        <f t="shared" si="287"/>
        <v>0</v>
      </c>
      <c r="U304" s="859">
        <f t="shared" si="287"/>
        <v>0</v>
      </c>
      <c r="V304" s="859">
        <f t="shared" si="287"/>
        <v>0</v>
      </c>
      <c r="W304" s="859">
        <f t="shared" si="287"/>
        <v>0</v>
      </c>
      <c r="X304" s="859">
        <f t="shared" si="287"/>
        <v>0</v>
      </c>
      <c r="Y304" s="859">
        <f t="shared" si="287"/>
        <v>0</v>
      </c>
      <c r="Z304" s="859">
        <f t="shared" si="287"/>
        <v>0</v>
      </c>
      <c r="AA304" s="859">
        <f t="shared" si="279"/>
        <v>0</v>
      </c>
      <c r="AB304" s="859">
        <f t="shared" si="279"/>
        <v>0</v>
      </c>
      <c r="AC304" s="859">
        <f t="shared" si="279"/>
        <v>0</v>
      </c>
      <c r="AD304" s="859">
        <f t="shared" si="279"/>
        <v>0</v>
      </c>
      <c r="AE304" s="859">
        <f t="shared" si="279"/>
        <v>0</v>
      </c>
      <c r="AF304" s="859">
        <f t="shared" si="279"/>
        <v>0</v>
      </c>
      <c r="AG304" s="859">
        <f t="shared" si="279"/>
        <v>0</v>
      </c>
      <c r="AH304" s="859">
        <f t="shared" si="279"/>
        <v>0</v>
      </c>
      <c r="AI304" s="859">
        <f t="shared" si="279"/>
        <v>0</v>
      </c>
      <c r="AJ304" s="859">
        <f t="shared" si="279"/>
        <v>0</v>
      </c>
      <c r="AK304" s="859">
        <f t="shared" si="279"/>
        <v>0</v>
      </c>
      <c r="AL304" s="859">
        <f t="shared" si="279"/>
        <v>0</v>
      </c>
      <c r="AM304" s="859">
        <f t="shared" si="279"/>
        <v>0</v>
      </c>
      <c r="AN304" s="859">
        <f t="shared" si="279"/>
        <v>0</v>
      </c>
      <c r="AO304" s="859">
        <f t="shared" si="279"/>
        <v>0</v>
      </c>
      <c r="AP304" s="859">
        <f t="shared" si="279"/>
        <v>0</v>
      </c>
      <c r="AQ304" s="859">
        <f t="shared" si="279"/>
        <v>0</v>
      </c>
      <c r="AR304" s="859">
        <f t="shared" si="279"/>
        <v>0</v>
      </c>
      <c r="AS304" s="859">
        <f t="shared" si="279"/>
        <v>0</v>
      </c>
      <c r="AT304" s="859">
        <f t="shared" si="279"/>
        <v>0</v>
      </c>
      <c r="AU304" s="859">
        <f t="shared" si="279"/>
        <v>0</v>
      </c>
      <c r="AV304" s="859">
        <f t="shared" si="279"/>
        <v>0</v>
      </c>
      <c r="AW304" s="859">
        <f t="shared" si="279"/>
        <v>0</v>
      </c>
      <c r="AX304" s="859">
        <f t="shared" si="279"/>
        <v>0</v>
      </c>
      <c r="AY304" s="859">
        <f t="shared" si="279"/>
        <v>0</v>
      </c>
      <c r="AZ304" s="859">
        <f t="shared" si="279"/>
        <v>0</v>
      </c>
      <c r="BA304" s="859">
        <f t="shared" si="279"/>
        <v>0</v>
      </c>
      <c r="BB304" s="859">
        <f t="shared" si="279"/>
        <v>0</v>
      </c>
      <c r="BC304" s="859">
        <f t="shared" si="279"/>
        <v>0</v>
      </c>
      <c r="BD304" s="859">
        <f t="shared" si="279"/>
        <v>0</v>
      </c>
      <c r="BE304" s="859">
        <f t="shared" si="279"/>
        <v>0</v>
      </c>
      <c r="BF304" s="859">
        <f t="shared" si="279"/>
        <v>0</v>
      </c>
      <c r="BG304" s="859">
        <f t="shared" si="279"/>
        <v>0</v>
      </c>
      <c r="BH304" s="859">
        <f t="shared" si="279"/>
        <v>0</v>
      </c>
      <c r="BI304" s="859">
        <f t="shared" si="279"/>
        <v>0</v>
      </c>
      <c r="BJ304" s="859">
        <f t="shared" si="279"/>
        <v>0</v>
      </c>
      <c r="BK304" s="859">
        <f t="shared" si="279"/>
        <v>0</v>
      </c>
      <c r="BL304" s="859">
        <f t="shared" si="279"/>
        <v>0</v>
      </c>
      <c r="BM304" s="859">
        <f t="shared" si="279"/>
        <v>0</v>
      </c>
      <c r="BN304" s="859">
        <f t="shared" si="279"/>
        <v>-0.38209002063025999</v>
      </c>
      <c r="BO304" s="859">
        <f t="shared" si="279"/>
        <v>-0.38209002063025999</v>
      </c>
      <c r="BP304" s="859">
        <f t="shared" si="279"/>
        <v>-0.38209002063025999</v>
      </c>
      <c r="BQ304" s="859">
        <f t="shared" si="279"/>
        <v>-0.38209002063025999</v>
      </c>
      <c r="BR304" s="859">
        <f t="shared" si="279"/>
        <v>-0.38209002063025999</v>
      </c>
      <c r="BS304" s="859">
        <f t="shared" si="279"/>
        <v>-0.38209002063025999</v>
      </c>
      <c r="BT304" s="859">
        <f t="shared" si="279"/>
        <v>-0.38209002063025999</v>
      </c>
      <c r="BU304" s="859">
        <f t="shared" si="279"/>
        <v>-0.23909478389314121</v>
      </c>
      <c r="BV304" s="859">
        <f t="shared" si="279"/>
        <v>-0.23909478389314121</v>
      </c>
      <c r="BW304" s="859">
        <f t="shared" si="279"/>
        <v>-0.23909478389314121</v>
      </c>
      <c r="BX304" s="859">
        <f t="shared" si="280"/>
        <v>-0.23909478389314121</v>
      </c>
      <c r="BY304" s="859">
        <f t="shared" si="280"/>
        <v>-9.2273573650205165E-2</v>
      </c>
      <c r="BZ304" s="859">
        <f t="shared" si="280"/>
        <v>-9.2273573650205165E-2</v>
      </c>
      <c r="CA304" s="859">
        <f t="shared" si="280"/>
        <v>0</v>
      </c>
      <c r="CB304" s="859">
        <f t="shared" si="280"/>
        <v>0</v>
      </c>
      <c r="CC304" s="859">
        <f t="shared" si="280"/>
        <v>0</v>
      </c>
      <c r="CD304" s="859">
        <f t="shared" si="280"/>
        <v>0</v>
      </c>
      <c r="CE304" s="859">
        <f t="shared" si="280"/>
        <v>0</v>
      </c>
      <c r="CF304" s="859">
        <f t="shared" si="280"/>
        <v>0</v>
      </c>
      <c r="CG304" s="859">
        <f t="shared" si="280"/>
        <v>0</v>
      </c>
      <c r="CH304" s="859">
        <f t="shared" si="280"/>
        <v>5.0340956128387404E-3</v>
      </c>
      <c r="CI304" s="859">
        <f t="shared" si="280"/>
        <v>5.0249409142191226E-3</v>
      </c>
      <c r="CJ304" s="859">
        <f t="shared" si="280"/>
        <v>5.0249409142191226E-3</v>
      </c>
      <c r="CK304" s="859">
        <f t="shared" si="280"/>
        <v>5.0249409142191226E-3</v>
      </c>
      <c r="CL304" s="859">
        <f t="shared" si="280"/>
        <v>5.0249409142191226E-3</v>
      </c>
      <c r="CM304" s="859">
        <f t="shared" si="280"/>
        <v>5.0249409142191226E-3</v>
      </c>
      <c r="CN304" s="859">
        <f t="shared" si="280"/>
        <v>5.0249409142191226E-3</v>
      </c>
      <c r="CO304" s="859">
        <f t="shared" si="280"/>
        <v>5.0249409142191226E-3</v>
      </c>
      <c r="CP304" s="859">
        <f t="shared" si="280"/>
        <v>0</v>
      </c>
      <c r="CQ304" s="859">
        <f t="shared" si="280"/>
        <v>0</v>
      </c>
      <c r="CR304" s="859">
        <f t="shared" si="280"/>
        <v>0</v>
      </c>
      <c r="CS304" s="859">
        <f t="shared" si="280"/>
        <v>0</v>
      </c>
      <c r="CT304" s="859">
        <f t="shared" si="280"/>
        <v>0</v>
      </c>
      <c r="CU304" s="859">
        <f t="shared" si="280"/>
        <v>0</v>
      </c>
      <c r="CV304" s="859">
        <f t="shared" si="280"/>
        <v>0</v>
      </c>
      <c r="CW304" s="859">
        <f t="shared" si="280"/>
        <v>-8.813167494439611E-3</v>
      </c>
      <c r="CX304" s="859">
        <f t="shared" si="280"/>
        <v>-8.813167494439611E-3</v>
      </c>
      <c r="CY304" s="859">
        <f t="shared" si="280"/>
        <v>-8.813167494439611E-3</v>
      </c>
      <c r="CZ304" s="859">
        <f t="shared" si="280"/>
        <v>-8.813167494439611E-3</v>
      </c>
      <c r="DA304" s="859">
        <f t="shared" si="280"/>
        <v>-8.813167494439611E-3</v>
      </c>
      <c r="DB304" s="859">
        <f t="shared" si="280"/>
        <v>-0.15540510312044198</v>
      </c>
      <c r="DC304" s="859">
        <f t="shared" si="280"/>
        <v>-0.15540510312044198</v>
      </c>
      <c r="DD304" s="859">
        <f t="shared" si="280"/>
        <v>-0.15540510312044198</v>
      </c>
      <c r="DE304" s="859">
        <f t="shared" si="280"/>
        <v>-0.15540510312044198</v>
      </c>
      <c r="DF304" s="859">
        <f t="shared" si="280"/>
        <v>-3.345844281493271E-2</v>
      </c>
      <c r="DG304" s="859">
        <f t="shared" si="280"/>
        <v>-2.6766754251942082E-2</v>
      </c>
      <c r="DH304" s="859">
        <f t="shared" si="280"/>
        <v>-2.6766754251942082E-2</v>
      </c>
      <c r="DI304" s="859">
        <f t="shared" si="280"/>
        <v>-2.6766754251942082E-2</v>
      </c>
      <c r="DJ304" s="859">
        <f t="shared" si="280"/>
        <v>-2.6766754251942082E-2</v>
      </c>
      <c r="DK304" s="859">
        <f t="shared" si="280"/>
        <v>-2.6766754251942082E-2</v>
      </c>
      <c r="DL304" s="859">
        <f t="shared" si="280"/>
        <v>-2.6766754251942082E-2</v>
      </c>
      <c r="DM304" s="859">
        <f t="shared" si="280"/>
        <v>-2.6766754251942082E-2</v>
      </c>
      <c r="DN304" s="859">
        <f t="shared" si="280"/>
        <v>0</v>
      </c>
      <c r="DO304" s="859">
        <f t="shared" si="280"/>
        <v>0</v>
      </c>
      <c r="DP304" s="859">
        <f t="shared" si="280"/>
        <v>0</v>
      </c>
      <c r="DQ304" s="859">
        <f t="shared" si="280"/>
        <v>0</v>
      </c>
      <c r="DR304" s="859">
        <f t="shared" si="280"/>
        <v>0</v>
      </c>
      <c r="DS304" s="859">
        <f t="shared" si="280"/>
        <v>0</v>
      </c>
      <c r="DT304" s="859">
        <f t="shared" si="280"/>
        <v>0</v>
      </c>
      <c r="DU304" s="859">
        <f t="shared" si="280"/>
        <v>-0.70732206901720573</v>
      </c>
      <c r="DV304" s="859">
        <f t="shared" si="280"/>
        <v>-0.70732206901720573</v>
      </c>
      <c r="DW304" s="859">
        <f t="shared" si="280"/>
        <v>-0.70732206901720573</v>
      </c>
      <c r="DX304" s="859">
        <f t="shared" si="280"/>
        <v>-0.70732206901720573</v>
      </c>
      <c r="DY304" s="859">
        <f t="shared" si="280"/>
        <v>-1.0034751134460063</v>
      </c>
      <c r="DZ304" s="859">
        <f t="shared" si="280"/>
        <v>-1.0034751134460063</v>
      </c>
      <c r="EA304" s="859">
        <f t="shared" si="280"/>
        <v>-1.0438476596940278</v>
      </c>
      <c r="EB304" s="859">
        <f t="shared" si="280"/>
        <v>-1.0438476596940278</v>
      </c>
      <c r="EC304" s="859">
        <f t="shared" si="280"/>
        <v>-1.0438476596940278</v>
      </c>
      <c r="ED304" s="859">
        <f t="shared" si="280"/>
        <v>-0.71832197627458694</v>
      </c>
      <c r="EE304" s="859">
        <f t="shared" si="280"/>
        <v>-0.71832197627458694</v>
      </c>
      <c r="EF304" s="859">
        <f t="shared" si="280"/>
        <v>-0.71832197627458694</v>
      </c>
      <c r="EG304" s="859">
        <f t="shared" si="280"/>
        <v>-0.71832197627458694</v>
      </c>
      <c r="EH304" s="859">
        <f t="shared" si="280"/>
        <v>0.1827224852254048</v>
      </c>
      <c r="EI304" s="859">
        <f t="shared" si="280"/>
        <v>0.1827224852254048</v>
      </c>
      <c r="EJ304" s="859">
        <f t="shared" si="281"/>
        <v>0.1827224852254048</v>
      </c>
      <c r="EK304" s="859">
        <f t="shared" si="281"/>
        <v>0.1827224852254048</v>
      </c>
      <c r="EL304" s="859">
        <f t="shared" si="281"/>
        <v>0.1827224852254048</v>
      </c>
      <c r="EM304" s="859">
        <f t="shared" si="281"/>
        <v>0.1827224852254048</v>
      </c>
      <c r="EN304" s="859">
        <f t="shared" si="281"/>
        <v>0.1827224852254048</v>
      </c>
      <c r="EO304" s="859">
        <f t="shared" si="281"/>
        <v>0.1827224852254048</v>
      </c>
      <c r="EP304" s="859">
        <f t="shared" si="281"/>
        <v>0.21524223522478891</v>
      </c>
      <c r="EQ304" s="859">
        <f t="shared" si="281"/>
        <v>0.21524223522478891</v>
      </c>
      <c r="ER304" s="859">
        <f t="shared" si="281"/>
        <v>0.21524223522478891</v>
      </c>
      <c r="ES304" s="859">
        <f t="shared" si="281"/>
        <v>0.21524223522478891</v>
      </c>
      <c r="ET304" s="859">
        <f t="shared" si="281"/>
        <v>0.21524223522478891</v>
      </c>
      <c r="EU304" s="859">
        <f t="shared" si="281"/>
        <v>0.21524223522478891</v>
      </c>
      <c r="EV304" s="859">
        <f t="shared" si="281"/>
        <v>0.21524223522478891</v>
      </c>
      <c r="EW304" s="859">
        <f t="shared" si="281"/>
        <v>2.1014590841691216E-2</v>
      </c>
      <c r="EX304" s="859">
        <f t="shared" si="281"/>
        <v>2.1014590841691216E-2</v>
      </c>
      <c r="EY304" s="859">
        <f t="shared" si="281"/>
        <v>2.1014590841691216E-2</v>
      </c>
      <c r="EZ304" s="859">
        <f t="shared" si="281"/>
        <v>2.1014590841691216E-2</v>
      </c>
      <c r="FA304" s="859">
        <f t="shared" si="281"/>
        <v>2.1014590841691216E-2</v>
      </c>
      <c r="FB304" s="859">
        <f t="shared" si="281"/>
        <v>4.4215602950258948E-2</v>
      </c>
      <c r="FC304" s="859">
        <f t="shared" si="281"/>
        <v>4.4215602950258948E-2</v>
      </c>
      <c r="FD304" s="859">
        <f t="shared" si="281"/>
        <v>4.4215602950258948E-2</v>
      </c>
      <c r="FE304" s="859">
        <f t="shared" si="281"/>
        <v>4.4215602950258948E-2</v>
      </c>
      <c r="FF304" s="859">
        <f t="shared" si="281"/>
        <v>-6.8347223722800443E-2</v>
      </c>
      <c r="FG304" s="859">
        <f t="shared" si="281"/>
        <v>-5.8925210856775045E-2</v>
      </c>
      <c r="FH304" s="859">
        <f t="shared" si="281"/>
        <v>-5.8925210856775045E-2</v>
      </c>
      <c r="FI304" s="859">
        <f t="shared" si="281"/>
        <v>-5.8925210856775045E-2</v>
      </c>
      <c r="FJ304" s="859">
        <f t="shared" si="281"/>
        <v>-5.8925210856775045E-2</v>
      </c>
      <c r="FK304" s="859">
        <f t="shared" si="281"/>
        <v>-5.8925210856775045E-2</v>
      </c>
      <c r="FL304" s="859">
        <f t="shared" si="281"/>
        <v>-5.8925210856775045E-2</v>
      </c>
      <c r="FM304" s="859">
        <f t="shared" si="281"/>
        <v>-5.8925210856775045E-2</v>
      </c>
      <c r="FN304" s="859">
        <f t="shared" si="281"/>
        <v>0</v>
      </c>
      <c r="FO304" s="859">
        <f t="shared" si="281"/>
        <v>0</v>
      </c>
      <c r="FP304" s="859">
        <f t="shared" si="281"/>
        <v>0</v>
      </c>
      <c r="FQ304" s="859">
        <f t="shared" si="281"/>
        <v>0</v>
      </c>
      <c r="FR304" s="859">
        <f t="shared" si="281"/>
        <v>0</v>
      </c>
      <c r="FS304" s="859">
        <f t="shared" si="281"/>
        <v>0</v>
      </c>
      <c r="FT304" s="859">
        <f t="shared" si="281"/>
        <v>0</v>
      </c>
      <c r="FU304" s="859">
        <f t="shared" si="281"/>
        <v>-1.4345687033588383</v>
      </c>
      <c r="FV304" s="859">
        <f t="shared" si="281"/>
        <v>-1.4345687033588383</v>
      </c>
      <c r="FW304" s="859">
        <f t="shared" si="281"/>
        <v>-1.4345687033588383</v>
      </c>
      <c r="FX304" s="859">
        <f t="shared" si="281"/>
        <v>-1.4345687033588383</v>
      </c>
      <c r="FY304" s="859">
        <f t="shared" si="281"/>
        <v>-1.4763771784033191</v>
      </c>
      <c r="FZ304" s="859">
        <f t="shared" si="281"/>
        <v>-1.4763771784033191</v>
      </c>
      <c r="GA304" s="859">
        <f t="shared" si="281"/>
        <v>-1.6051619672653468</v>
      </c>
      <c r="GB304" s="859">
        <f t="shared" si="281"/>
        <v>-1.6051619672653468</v>
      </c>
      <c r="GC304" s="859">
        <f t="shared" si="281"/>
        <v>-1.6051619672653468</v>
      </c>
      <c r="GD304" s="859">
        <f t="shared" si="281"/>
        <v>-1.408038880337557</v>
      </c>
      <c r="GE304" s="859">
        <f t="shared" si="281"/>
        <v>-1.408038880337557</v>
      </c>
      <c r="GF304" s="859">
        <f t="shared" si="281"/>
        <v>-1.408038880337557</v>
      </c>
      <c r="GG304" s="859">
        <f t="shared" si="281"/>
        <v>-1.408038880337557</v>
      </c>
      <c r="GH304" s="859">
        <f t="shared" si="281"/>
        <v>-0.13713357808971338</v>
      </c>
      <c r="GI304" s="859">
        <f t="shared" si="281"/>
        <v>-0.13713357808971338</v>
      </c>
      <c r="GJ304" s="859">
        <f t="shared" si="281"/>
        <v>-0.13713357808971338</v>
      </c>
      <c r="GK304" s="859">
        <f t="shared" si="281"/>
        <v>-0.13713357808971338</v>
      </c>
      <c r="GL304" s="859">
        <f t="shared" si="281"/>
        <v>-0.13713357808971338</v>
      </c>
      <c r="GM304" s="859">
        <f t="shared" si="281"/>
        <v>-0.13713357808971338</v>
      </c>
      <c r="GN304" s="859">
        <f t="shared" si="281"/>
        <v>-0.13713357808971338</v>
      </c>
      <c r="GO304" s="859">
        <f t="shared" si="281"/>
        <v>-0.13713357808971338</v>
      </c>
      <c r="GP304" s="859">
        <f t="shared" si="281"/>
        <v>-0.22502597318955964</v>
      </c>
      <c r="GQ304" s="859">
        <f t="shared" si="281"/>
        <v>-0.22502597318955964</v>
      </c>
      <c r="GR304" s="859">
        <f t="shared" si="281"/>
        <v>-0.22502597318955964</v>
      </c>
      <c r="GS304" s="859">
        <f t="shared" si="281"/>
        <v>-0.22502597318955964</v>
      </c>
      <c r="GT304" s="859">
        <f t="shared" si="281"/>
        <v>-0.22502597318955964</v>
      </c>
      <c r="GU304" s="859">
        <f t="shared" si="281"/>
        <v>-0.22502597318955964</v>
      </c>
      <c r="GV304" s="859">
        <f t="shared" si="282"/>
        <v>-0.22502597318955964</v>
      </c>
      <c r="GW304" s="859">
        <f t="shared" si="282"/>
        <v>-7.199820636580867E-3</v>
      </c>
      <c r="GX304" s="859">
        <f t="shared" si="282"/>
        <v>-7.199820636580867E-3</v>
      </c>
      <c r="GY304" s="859">
        <f t="shared" si="282"/>
        <v>-7.199820636580867E-3</v>
      </c>
      <c r="GZ304" s="859">
        <f t="shared" si="282"/>
        <v>-7.199820636580867E-3</v>
      </c>
      <c r="HA304" s="859">
        <f t="shared" si="282"/>
        <v>-7.199820636580867E-3</v>
      </c>
      <c r="HB304" s="859">
        <f t="shared" si="282"/>
        <v>-2.0803891145430242E-2</v>
      </c>
      <c r="HC304" s="859">
        <f t="shared" si="282"/>
        <v>-2.0803891145430242E-2</v>
      </c>
      <c r="HD304" s="859">
        <f t="shared" si="282"/>
        <v>-2.0803891145430242E-2</v>
      </c>
      <c r="HE304" s="859">
        <f t="shared" si="282"/>
        <v>-2.0803891145430242E-2</v>
      </c>
      <c r="HF304" s="859">
        <f t="shared" si="282"/>
        <v>9.4149454834679958E-3</v>
      </c>
      <c r="HG304" s="859">
        <f t="shared" si="282"/>
        <v>2.3538403659626006E-2</v>
      </c>
      <c r="HH304" s="859">
        <f t="shared" si="282"/>
        <v>2.3538403659626006E-2</v>
      </c>
      <c r="HI304" s="859">
        <f t="shared" si="282"/>
        <v>2.3538403659626006E-2</v>
      </c>
      <c r="HJ304" s="859">
        <f t="shared" si="282"/>
        <v>2.3538403659626006E-2</v>
      </c>
      <c r="HK304" s="859">
        <f t="shared" si="282"/>
        <v>2.3538403659626006E-2</v>
      </c>
      <c r="HL304" s="859">
        <f t="shared" si="282"/>
        <v>2.3538403659626006E-2</v>
      </c>
      <c r="HM304" s="859">
        <f t="shared" si="282"/>
        <v>2.3538403659626006E-2</v>
      </c>
      <c r="HN304" s="859">
        <f t="shared" si="282"/>
        <v>0.16981778694678251</v>
      </c>
      <c r="HO304" s="859">
        <f t="shared" si="282"/>
        <v>0.16981778694678251</v>
      </c>
      <c r="HP304" s="859">
        <f t="shared" si="282"/>
        <v>0.16981778694678251</v>
      </c>
      <c r="HQ304" s="859">
        <f t="shared" si="282"/>
        <v>0.16981778694678251</v>
      </c>
      <c r="HR304" s="859">
        <f t="shared" si="282"/>
        <v>0.16981778694678251</v>
      </c>
      <c r="HS304" s="859">
        <f t="shared" si="282"/>
        <v>0.16981778694678251</v>
      </c>
      <c r="HT304" s="859">
        <f t="shared" si="282"/>
        <v>0.16981778694678251</v>
      </c>
      <c r="HU304" s="859">
        <f t="shared" si="282"/>
        <v>-1.0061905488836294</v>
      </c>
      <c r="HV304" s="859">
        <f t="shared" si="282"/>
        <v>-1.0061905488836294</v>
      </c>
      <c r="HW304" s="859">
        <f t="shared" si="282"/>
        <v>-1.0061905488836294</v>
      </c>
      <c r="HX304" s="859">
        <f t="shared" si="282"/>
        <v>-1.0061905488836294</v>
      </c>
      <c r="HY304" s="859">
        <f t="shared" si="282"/>
        <v>-1.2110906541589741</v>
      </c>
      <c r="HZ304" s="859">
        <f t="shared" si="282"/>
        <v>-1.2110906541589741</v>
      </c>
      <c r="IA304" s="859">
        <f t="shared" si="282"/>
        <v>-1.2112571900223195</v>
      </c>
      <c r="IB304" s="859">
        <f t="shared" si="282"/>
        <v>-1.2112571900223195</v>
      </c>
      <c r="IC304" s="859">
        <f t="shared" si="282"/>
        <v>-1.2112571900223195</v>
      </c>
      <c r="ID304" s="859">
        <f t="shared" si="282"/>
        <v>-1.2283732657690427</v>
      </c>
      <c r="IE304" s="859">
        <f t="shared" si="282"/>
        <v>-1.2283732657690427</v>
      </c>
      <c r="IF304" s="859">
        <f t="shared" si="282"/>
        <v>-1.2283732657690427</v>
      </c>
      <c r="IG304" s="859">
        <f t="shared" si="282"/>
        <v>-1.2283732657690427</v>
      </c>
      <c r="IH304" s="859">
        <f t="shared" si="282"/>
        <v>-1.050099674476785</v>
      </c>
      <c r="II304" s="859">
        <f t="shared" si="282"/>
        <v>-1.050099674476785</v>
      </c>
      <c r="IJ304" s="859">
        <f t="shared" si="282"/>
        <v>-1.050099674476785</v>
      </c>
      <c r="IK304" s="859">
        <f t="shared" si="282"/>
        <v>-1.050099674476785</v>
      </c>
      <c r="IL304" s="859">
        <f t="shared" si="282"/>
        <v>-1.050099674476785</v>
      </c>
      <c r="IM304" s="859">
        <f t="shared" si="282"/>
        <v>-1.050099674476785</v>
      </c>
      <c r="IN304" s="859">
        <f t="shared" si="282"/>
        <v>-1.050099674476785</v>
      </c>
      <c r="IO304" s="859">
        <f t="shared" si="282"/>
        <v>-1.050099674476785</v>
      </c>
      <c r="IP304" s="859">
        <f t="shared" si="282"/>
        <v>8.3161772700490744E-2</v>
      </c>
      <c r="IQ304" s="859">
        <f t="shared" si="282"/>
        <v>8.3161772700490744E-2</v>
      </c>
      <c r="IR304" s="859">
        <f t="shared" si="282"/>
        <v>8.3161772700490744E-2</v>
      </c>
      <c r="IS304" s="859">
        <f t="shared" si="282"/>
        <v>8.3161772700490744E-2</v>
      </c>
      <c r="IT304" s="859">
        <f t="shared" si="282"/>
        <v>8.3161772700490744E-2</v>
      </c>
      <c r="IU304" s="859">
        <f t="shared" si="282"/>
        <v>8.3161772700490744E-2</v>
      </c>
      <c r="IV304" s="859">
        <f t="shared" si="282"/>
        <v>8.3161772700490744E-2</v>
      </c>
      <c r="IW304" s="859">
        <f t="shared" si="282"/>
        <v>3.6903151530500722E-2</v>
      </c>
      <c r="IX304" s="859">
        <f t="shared" si="282"/>
        <v>3.6903151530500722E-2</v>
      </c>
      <c r="IY304" s="859">
        <f t="shared" si="282"/>
        <v>3.6903151530500722E-2</v>
      </c>
      <c r="IZ304" s="859">
        <f t="shared" si="282"/>
        <v>3.6903151530500722E-2</v>
      </c>
      <c r="JA304" s="859">
        <f t="shared" si="282"/>
        <v>3.6903151530500722E-2</v>
      </c>
      <c r="JB304" s="859">
        <f t="shared" si="282"/>
        <v>0.11736415948105883</v>
      </c>
      <c r="JC304" s="859">
        <f t="shared" si="282"/>
        <v>0.11736415948105883</v>
      </c>
      <c r="JD304" s="859">
        <f t="shared" si="282"/>
        <v>0.11736415948105883</v>
      </c>
      <c r="JE304" s="859">
        <f t="shared" si="282"/>
        <v>0.11736415948105883</v>
      </c>
      <c r="JF304" s="859">
        <f t="shared" si="282"/>
        <v>5.1786769712919067E-2</v>
      </c>
      <c r="JG304" s="859">
        <f t="shared" si="282"/>
        <v>6.1207951922134463E-2</v>
      </c>
      <c r="JH304" s="859">
        <f t="shared" si="283"/>
        <v>6.1207951922134463E-2</v>
      </c>
      <c r="JI304" s="859">
        <f t="shared" si="283"/>
        <v>6.1207951922134463E-2</v>
      </c>
      <c r="JJ304" s="859">
        <f t="shared" si="283"/>
        <v>6.1207951922134463E-2</v>
      </c>
      <c r="JK304" s="859">
        <f t="shared" si="283"/>
        <v>6.1207951922134463E-2</v>
      </c>
      <c r="JL304" s="859">
        <f t="shared" si="283"/>
        <v>6.1207951922134463E-2</v>
      </c>
      <c r="JM304" s="859">
        <f t="shared" si="283"/>
        <v>6.1207951922134463E-2</v>
      </c>
      <c r="JN304" s="859">
        <f t="shared" si="283"/>
        <v>0.16981778694678074</v>
      </c>
      <c r="JO304" s="859">
        <f t="shared" si="283"/>
        <v>0.16981778694678074</v>
      </c>
      <c r="JP304" s="859">
        <f t="shared" si="283"/>
        <v>0.16981778694678074</v>
      </c>
      <c r="JQ304" s="859">
        <f t="shared" si="283"/>
        <v>0.16981778694678074</v>
      </c>
      <c r="JR304" s="859">
        <f t="shared" si="283"/>
        <v>0.16981778694678074</v>
      </c>
      <c r="JS304" s="859">
        <f t="shared" si="283"/>
        <v>0.16981778694678074</v>
      </c>
      <c r="JT304" s="859">
        <f t="shared" si="283"/>
        <v>0.16981778694678074</v>
      </c>
      <c r="JU304" s="859">
        <f t="shared" si="283"/>
        <v>-0.34867989317749704</v>
      </c>
      <c r="JV304" s="859">
        <f t="shared" si="283"/>
        <v>-0.34867989317749704</v>
      </c>
      <c r="JW304" s="859">
        <f t="shared" si="283"/>
        <v>-0.34867989317749704</v>
      </c>
      <c r="JX304" s="859">
        <f t="shared" si="283"/>
        <v>-0.34867989317749704</v>
      </c>
      <c r="JY304" s="859">
        <f t="shared" si="283"/>
        <v>-1.0957486870962181</v>
      </c>
      <c r="JZ304" s="859">
        <f t="shared" si="283"/>
        <v>-1.0957486870962181</v>
      </c>
      <c r="KA304" s="859">
        <f t="shared" si="283"/>
        <v>-1.2506476677466223</v>
      </c>
      <c r="KB304" s="859">
        <f t="shared" si="283"/>
        <v>-1.2506476677466223</v>
      </c>
      <c r="KC304" s="859">
        <f t="shared" si="283"/>
        <v>-1.2506476677466223</v>
      </c>
      <c r="KD304" s="859">
        <f t="shared" si="283"/>
        <v>-1.3775000705356604</v>
      </c>
      <c r="KE304" s="859">
        <f t="shared" si="283"/>
        <v>-1.3775000705356604</v>
      </c>
      <c r="KF304" s="859">
        <f t="shared" si="283"/>
        <v>-1.3775000705356604</v>
      </c>
      <c r="KG304" s="859">
        <f t="shared" si="283"/>
        <v>-1.3775000705356604</v>
      </c>
      <c r="KH304" s="859">
        <f t="shared" si="283"/>
        <v>7.9725595207808198E-2</v>
      </c>
      <c r="KI304" s="859">
        <f t="shared" si="283"/>
        <v>7.9725595207808198E-2</v>
      </c>
      <c r="KJ304" s="859">
        <f t="shared" si="283"/>
        <v>7.9725595207808198E-2</v>
      </c>
      <c r="KK304" s="859">
        <f t="shared" si="283"/>
        <v>7.9725595207808198E-2</v>
      </c>
      <c r="KL304" s="859">
        <f t="shared" si="283"/>
        <v>7.9725595207808198E-2</v>
      </c>
      <c r="KM304" s="859">
        <f t="shared" si="283"/>
        <v>7.9725595207808198E-2</v>
      </c>
      <c r="KN304" s="859">
        <f t="shared" si="283"/>
        <v>7.9725595207808198E-2</v>
      </c>
      <c r="KO304" s="859">
        <f t="shared" si="283"/>
        <v>7.9725595207808198E-2</v>
      </c>
      <c r="KP304" s="859">
        <f t="shared" si="283"/>
        <v>-0.46228161883506935</v>
      </c>
      <c r="KQ304" s="859">
        <f t="shared" si="283"/>
        <v>-0.46228161883506935</v>
      </c>
      <c r="KR304" s="859">
        <f t="shared" si="283"/>
        <v>-0.46228161883506935</v>
      </c>
      <c r="KS304" s="859">
        <f t="shared" si="283"/>
        <v>-0.46228161883506935</v>
      </c>
      <c r="KT304" s="859">
        <f t="shared" si="283"/>
        <v>-0.46228161883506935</v>
      </c>
      <c r="KU304" s="859">
        <f t="shared" si="283"/>
        <v>-0.46228161883506935</v>
      </c>
      <c r="KV304" s="859">
        <f t="shared" si="283"/>
        <v>-0.46228161883506935</v>
      </c>
      <c r="KW304" s="859">
        <f t="shared" si="283"/>
        <v>-6.4715060773419708E-2</v>
      </c>
      <c r="KX304" s="859">
        <f t="shared" si="283"/>
        <v>-6.4715060773419708E-2</v>
      </c>
      <c r="KY304" s="859">
        <f t="shared" si="283"/>
        <v>-6.4715060773419708E-2</v>
      </c>
      <c r="KZ304" s="859">
        <f t="shared" si="283"/>
        <v>-6.4715060773419708E-2</v>
      </c>
      <c r="LA304" s="859">
        <f t="shared" si="283"/>
        <v>-6.4715060773419708E-2</v>
      </c>
      <c r="LB304" s="859">
        <f t="shared" si="283"/>
        <v>0.11736415948105883</v>
      </c>
      <c r="LC304" s="859">
        <f t="shared" si="283"/>
        <v>0.11736415948105883</v>
      </c>
      <c r="LD304" s="859">
        <f t="shared" si="283"/>
        <v>0.11736415948105883</v>
      </c>
      <c r="LE304" s="859">
        <f t="shared" si="283"/>
        <v>0.11736415948105883</v>
      </c>
      <c r="LF304" s="859">
        <f t="shared" si="283"/>
        <v>0.23967225539561365</v>
      </c>
      <c r="LG304" s="859">
        <f t="shared" si="283"/>
        <v>0.2584695845542635</v>
      </c>
      <c r="LH304" s="859">
        <f t="shared" si="283"/>
        <v>0.2584695845542635</v>
      </c>
      <c r="LI304" s="859">
        <f t="shared" si="283"/>
        <v>0.2584695845542635</v>
      </c>
      <c r="LJ304" s="859">
        <f t="shared" si="283"/>
        <v>0.2584695845542635</v>
      </c>
      <c r="LK304" s="859">
        <f t="shared" si="283"/>
        <v>0.2584695845542635</v>
      </c>
      <c r="LL304" s="859">
        <f t="shared" si="283"/>
        <v>0.2584695845542635</v>
      </c>
      <c r="LM304" s="859">
        <f t="shared" si="283"/>
        <v>0.2584695845542635</v>
      </c>
      <c r="LN304" s="859">
        <f t="shared" si="283"/>
        <v>0.52643513953502641</v>
      </c>
      <c r="LO304" s="859">
        <f t="shared" si="283"/>
        <v>0.52643513953502641</v>
      </c>
      <c r="LP304" s="859">
        <f t="shared" si="283"/>
        <v>0.52643513953502641</v>
      </c>
      <c r="LQ304" s="859">
        <f t="shared" si="283"/>
        <v>0.52643513953502641</v>
      </c>
      <c r="LR304" s="859">
        <f t="shared" si="283"/>
        <v>0.52643513953502641</v>
      </c>
      <c r="LS304" s="859">
        <f t="shared" si="283"/>
        <v>0.52643513953502641</v>
      </c>
      <c r="LT304" s="859">
        <f t="shared" si="284"/>
        <v>0.52643513953502641</v>
      </c>
      <c r="LU304" s="859">
        <f t="shared" si="284"/>
        <v>-0.28890619720420929</v>
      </c>
      <c r="LV304" s="859">
        <f t="shared" si="284"/>
        <v>-0.28890619720420929</v>
      </c>
      <c r="LW304" s="859">
        <f t="shared" si="284"/>
        <v>-0.28890619720420929</v>
      </c>
      <c r="LX304" s="859">
        <f t="shared" si="284"/>
        <v>-0.28890619720420929</v>
      </c>
      <c r="LY304" s="859">
        <f t="shared" si="284"/>
        <v>-1.0957486870962181</v>
      </c>
      <c r="LZ304" s="859">
        <f t="shared" si="284"/>
        <v>-1.0957486870962181</v>
      </c>
      <c r="MA304" s="859">
        <f t="shared" si="284"/>
        <v>-1.2506476677466223</v>
      </c>
      <c r="MB304" s="859">
        <f t="shared" si="284"/>
        <v>-1.2506476677466223</v>
      </c>
      <c r="MC304" s="859">
        <f t="shared" si="284"/>
        <v>-1.2506476677466223</v>
      </c>
      <c r="MD304" s="859">
        <f t="shared" si="284"/>
        <v>-1.3745310123230796</v>
      </c>
      <c r="ME304" s="859">
        <f t="shared" si="284"/>
        <v>-1.3745310123230796</v>
      </c>
      <c r="MF304" s="859">
        <f t="shared" si="284"/>
        <v>-1.3745310123230796</v>
      </c>
      <c r="MG304" s="859">
        <f t="shared" si="284"/>
        <v>-1.3745310123230796</v>
      </c>
      <c r="MH304" s="859">
        <f t="shared" si="284"/>
        <v>7.9725595207808198E-2</v>
      </c>
      <c r="MI304" s="859">
        <f t="shared" si="284"/>
        <v>7.9725595207808198E-2</v>
      </c>
      <c r="MJ304" s="859">
        <f t="shared" si="284"/>
        <v>7.9725595207808198E-2</v>
      </c>
      <c r="MK304" s="859">
        <f t="shared" si="284"/>
        <v>7.9725595207808198E-2</v>
      </c>
      <c r="ML304" s="859">
        <f t="shared" si="284"/>
        <v>7.9725595207808198E-2</v>
      </c>
      <c r="MM304" s="859">
        <f t="shared" si="284"/>
        <v>7.9725595207808198E-2</v>
      </c>
      <c r="MN304" s="859">
        <f t="shared" si="284"/>
        <v>7.9725595207808198E-2</v>
      </c>
      <c r="MO304" s="859">
        <f t="shared" si="284"/>
        <v>7.9725595207808198E-2</v>
      </c>
      <c r="MP304" s="859">
        <f t="shared" si="284"/>
        <v>-1.1275758004389811</v>
      </c>
      <c r="MQ304" s="859">
        <f t="shared" si="284"/>
        <v>-1.1275758004389811</v>
      </c>
      <c r="MR304" s="859">
        <f t="shared" si="284"/>
        <v>-1.1275758004389811</v>
      </c>
      <c r="MS304" s="859">
        <f t="shared" si="284"/>
        <v>-1.1275758004389811</v>
      </c>
      <c r="MT304" s="859">
        <f t="shared" si="284"/>
        <v>-1.1275758004389811</v>
      </c>
      <c r="MU304" s="859">
        <f t="shared" si="284"/>
        <v>-1.1275758004389811</v>
      </c>
      <c r="MV304" s="859">
        <f t="shared" si="284"/>
        <v>-1.1275758004389811</v>
      </c>
      <c r="MW304" s="859">
        <f t="shared" si="284"/>
        <v>-0.37554769873977989</v>
      </c>
      <c r="MX304" s="859">
        <f t="shared" si="284"/>
        <v>-0.37554769873977989</v>
      </c>
      <c r="MY304" s="859">
        <f t="shared" si="284"/>
        <v>-0.37554769873977989</v>
      </c>
      <c r="MZ304" s="859">
        <f t="shared" si="284"/>
        <v>-0.37554769873977989</v>
      </c>
      <c r="NA304" s="859">
        <f t="shared" si="284"/>
        <v>-0.37554769873977989</v>
      </c>
      <c r="NB304" s="859">
        <f t="shared" si="284"/>
        <v>0.11736415948105883</v>
      </c>
      <c r="NC304" s="859">
        <f t="shared" si="284"/>
        <v>0.11736415948105883</v>
      </c>
      <c r="ND304" s="859">
        <f t="shared" si="284"/>
        <v>0.11736415948105883</v>
      </c>
      <c r="NE304" s="859">
        <f t="shared" si="284"/>
        <v>0.11736415948105883</v>
      </c>
      <c r="NF304" s="859">
        <f t="shared" si="284"/>
        <v>0.23967225539561365</v>
      </c>
      <c r="NG304" s="859">
        <f t="shared" si="284"/>
        <v>0.2584695845542635</v>
      </c>
      <c r="NH304" s="859">
        <f t="shared" si="284"/>
        <v>0.2584695845542635</v>
      </c>
      <c r="NI304" s="859">
        <f t="shared" si="284"/>
        <v>0.2584695845542635</v>
      </c>
      <c r="NJ304" s="859">
        <f t="shared" si="284"/>
        <v>0.2584695845542635</v>
      </c>
      <c r="NK304" s="859">
        <f t="shared" si="284"/>
        <v>0.2584695845542635</v>
      </c>
      <c r="NL304" s="859">
        <f t="shared" si="284"/>
        <v>0.2584695845542635</v>
      </c>
      <c r="NM304" s="859">
        <f t="shared" si="284"/>
        <v>0.2584695845542635</v>
      </c>
      <c r="NN304" s="859">
        <f t="shared" si="284"/>
        <v>0.52643513953502641</v>
      </c>
      <c r="NO304" s="859">
        <f t="shared" si="284"/>
        <v>0.52643513953502641</v>
      </c>
      <c r="NP304" s="859">
        <f t="shared" si="284"/>
        <v>0.52643513953502641</v>
      </c>
      <c r="NQ304" s="859">
        <f t="shared" si="284"/>
        <v>0.52643513953502641</v>
      </c>
      <c r="NR304" s="859">
        <f t="shared" si="284"/>
        <v>0.52643513953502641</v>
      </c>
      <c r="NS304" s="859">
        <f t="shared" si="284"/>
        <v>0.52643513953502641</v>
      </c>
      <c r="NT304" s="859">
        <f t="shared" si="284"/>
        <v>0.52643513953502641</v>
      </c>
      <c r="NU304" s="859">
        <f t="shared" si="284"/>
        <v>-0.28890619720420929</v>
      </c>
      <c r="NV304" s="859">
        <f t="shared" si="284"/>
        <v>-0.28890619720420929</v>
      </c>
      <c r="NW304" s="859">
        <f t="shared" si="284"/>
        <v>-0.28890619720420929</v>
      </c>
      <c r="NX304" s="859">
        <f t="shared" si="284"/>
        <v>-0.28890619720420929</v>
      </c>
      <c r="NY304" s="859">
        <f t="shared" si="284"/>
        <v>-1.0957486870962181</v>
      </c>
      <c r="NZ304" s="859">
        <f t="shared" si="284"/>
        <v>-1.0957486870962181</v>
      </c>
      <c r="OA304" s="859">
        <f t="shared" si="284"/>
        <v>-1.2506476677466223</v>
      </c>
      <c r="OB304" s="859">
        <f t="shared" si="284"/>
        <v>-1.2506476677466223</v>
      </c>
      <c r="OC304" s="859">
        <f t="shared" si="284"/>
        <v>-1.2506476677466223</v>
      </c>
      <c r="OD304" s="859">
        <f t="shared" si="284"/>
        <v>-1.3745310123230796</v>
      </c>
      <c r="OE304" s="859">
        <f t="shared" si="284"/>
        <v>-1.3745310123230796</v>
      </c>
      <c r="OF304" s="859">
        <f t="shared" si="285"/>
        <v>-1.3745310123230796</v>
      </c>
      <c r="OG304" s="859">
        <f t="shared" si="285"/>
        <v>-1.3745310123230796</v>
      </c>
      <c r="OH304" s="859">
        <f t="shared" si="285"/>
        <v>7.9725595207808198E-2</v>
      </c>
      <c r="OI304" s="859">
        <f t="shared" si="285"/>
        <v>7.9725595207808198E-2</v>
      </c>
      <c r="OJ304" s="859">
        <f t="shared" si="285"/>
        <v>7.9725595207808198E-2</v>
      </c>
      <c r="OK304" s="859">
        <f t="shared" si="285"/>
        <v>7.9725595207808198E-2</v>
      </c>
      <c r="OL304" s="859">
        <f t="shared" si="285"/>
        <v>7.9725595207808198E-2</v>
      </c>
      <c r="OM304" s="859">
        <f t="shared" si="285"/>
        <v>7.9725595207808198E-2</v>
      </c>
      <c r="ON304" s="859">
        <f t="shared" si="285"/>
        <v>7.9725595207808198E-2</v>
      </c>
      <c r="OO304" s="859">
        <f t="shared" si="285"/>
        <v>7.9725595207808198E-2</v>
      </c>
      <c r="OP304" s="859">
        <f t="shared" si="285"/>
        <v>-1.1275758004389811</v>
      </c>
      <c r="OQ304" s="859">
        <f t="shared" si="285"/>
        <v>-1.1275758004389811</v>
      </c>
      <c r="OR304" s="859">
        <f t="shared" si="285"/>
        <v>-1.1275758004389811</v>
      </c>
      <c r="OS304" s="859">
        <f t="shared" si="285"/>
        <v>-1.1275758004389811</v>
      </c>
      <c r="OT304" s="859">
        <f t="shared" si="285"/>
        <v>-1.1275758004389811</v>
      </c>
      <c r="OU304" s="859">
        <f t="shared" si="285"/>
        <v>-1.1275758004389811</v>
      </c>
      <c r="OV304" s="859">
        <f t="shared" si="285"/>
        <v>-1.1275758004389811</v>
      </c>
      <c r="OW304" s="859">
        <f t="shared" si="285"/>
        <v>-0.37554769873977989</v>
      </c>
      <c r="OX304" s="859">
        <f t="shared" si="285"/>
        <v>-0.37554769873977989</v>
      </c>
      <c r="OY304" s="859">
        <f t="shared" si="285"/>
        <v>-0.37554769873977989</v>
      </c>
      <c r="OZ304" s="859">
        <f t="shared" si="285"/>
        <v>-0.37554769873977989</v>
      </c>
      <c r="PA304" s="859">
        <f t="shared" si="285"/>
        <v>-0.37554769873977989</v>
      </c>
      <c r="PB304" s="859">
        <f t="shared" si="285"/>
        <v>0.11736415948105883</v>
      </c>
      <c r="PC304" s="859">
        <f t="shared" si="285"/>
        <v>0.11736415948105883</v>
      </c>
      <c r="PD304" s="859">
        <f t="shared" si="285"/>
        <v>0.11736415948105883</v>
      </c>
      <c r="PE304" s="859">
        <f t="shared" si="285"/>
        <v>0.11736415948105883</v>
      </c>
      <c r="PF304" s="859">
        <f t="shared" si="285"/>
        <v>0.23967225539561365</v>
      </c>
      <c r="PG304" s="859">
        <f t="shared" si="285"/>
        <v>0.2584695845542635</v>
      </c>
      <c r="PH304" s="859">
        <f t="shared" si="285"/>
        <v>0.2584695845542635</v>
      </c>
      <c r="PI304" s="859">
        <f t="shared" si="285"/>
        <v>0.2584695845542635</v>
      </c>
      <c r="PJ304" s="859">
        <f t="shared" si="285"/>
        <v>0.2584695845542635</v>
      </c>
      <c r="PK304" s="859">
        <f t="shared" si="285"/>
        <v>0.2584695845542635</v>
      </c>
      <c r="PL304" s="859">
        <f t="shared" si="285"/>
        <v>0.2584695845542635</v>
      </c>
      <c r="PM304" s="859">
        <f t="shared" si="285"/>
        <v>0.2584695845542635</v>
      </c>
      <c r="PN304" s="859">
        <f t="shared" si="285"/>
        <v>0.52643513953502641</v>
      </c>
      <c r="PO304" s="859">
        <f t="shared" si="285"/>
        <v>0.52643513953502641</v>
      </c>
      <c r="PP304" s="859">
        <f t="shared" si="285"/>
        <v>0.52643513953502641</v>
      </c>
      <c r="PQ304" s="859">
        <f t="shared" si="285"/>
        <v>0.52643513953502641</v>
      </c>
      <c r="PR304" s="859">
        <f t="shared" si="285"/>
        <v>0.52643513953502641</v>
      </c>
      <c r="PS304" s="859">
        <f t="shared" si="285"/>
        <v>0.52643513953502641</v>
      </c>
      <c r="PT304" s="859">
        <f t="shared" si="285"/>
        <v>0.52643513953502641</v>
      </c>
      <c r="PU304" s="859">
        <f t="shared" si="285"/>
        <v>-0.28890619720420929</v>
      </c>
      <c r="PV304" s="859">
        <f t="shared" si="285"/>
        <v>-0.28890619720420929</v>
      </c>
      <c r="PW304" s="859">
        <f t="shared" si="285"/>
        <v>-0.28890619720420929</v>
      </c>
      <c r="PX304" s="859">
        <f t="shared" si="285"/>
        <v>-0.28890619720420929</v>
      </c>
      <c r="PY304" s="859">
        <f t="shared" si="285"/>
        <v>-1.0957486870962181</v>
      </c>
      <c r="PZ304" s="859">
        <f t="shared" si="285"/>
        <v>-1.0957486870962181</v>
      </c>
      <c r="QA304" s="859">
        <f t="shared" si="285"/>
        <v>-1.2506476677466223</v>
      </c>
      <c r="QB304" s="859">
        <f t="shared" si="285"/>
        <v>-1.2506476677466223</v>
      </c>
      <c r="QC304" s="859">
        <f t="shared" si="285"/>
        <v>-1.2506476677466223</v>
      </c>
      <c r="QD304" s="859">
        <f t="shared" si="285"/>
        <v>-1.3745310123230796</v>
      </c>
      <c r="QE304" s="859">
        <f t="shared" si="285"/>
        <v>-1.3745310123230796</v>
      </c>
      <c r="QF304" s="859">
        <f t="shared" si="285"/>
        <v>-1.3745310123230796</v>
      </c>
      <c r="QG304" s="859">
        <f t="shared" si="285"/>
        <v>-1.3745310123230796</v>
      </c>
      <c r="QH304" s="859">
        <f t="shared" si="285"/>
        <v>7.9725595207808198E-2</v>
      </c>
      <c r="QI304" s="859">
        <f t="shared" si="285"/>
        <v>7.9725595207808198E-2</v>
      </c>
      <c r="QJ304" s="859">
        <f t="shared" si="285"/>
        <v>7.9725595207808198E-2</v>
      </c>
      <c r="QK304" s="859">
        <f t="shared" si="285"/>
        <v>7.9725595207808198E-2</v>
      </c>
      <c r="QL304" s="859">
        <f t="shared" si="285"/>
        <v>7.9725595207808198E-2</v>
      </c>
      <c r="QM304" s="859">
        <f t="shared" si="285"/>
        <v>7.9725595207808198E-2</v>
      </c>
      <c r="QN304" s="859">
        <f t="shared" si="285"/>
        <v>7.9725595207808198E-2</v>
      </c>
      <c r="QO304" s="859">
        <f t="shared" si="285"/>
        <v>7.9725595207808198E-2</v>
      </c>
      <c r="QP304" s="859">
        <f t="shared" si="285"/>
        <v>-1.1275758004389811</v>
      </c>
      <c r="QQ304" s="859">
        <f t="shared" si="285"/>
        <v>-1.1275758004389811</v>
      </c>
      <c r="QR304" s="859">
        <f t="shared" si="286"/>
        <v>-1.1275758004389811</v>
      </c>
      <c r="QS304" s="859">
        <f t="shared" si="286"/>
        <v>-1.1275758004389811</v>
      </c>
      <c r="QT304" s="859">
        <f t="shared" si="286"/>
        <v>-1.1275758004389811</v>
      </c>
      <c r="QU304" s="859">
        <f t="shared" si="286"/>
        <v>-1.1275758004389811</v>
      </c>
      <c r="QV304" s="859">
        <f t="shared" si="286"/>
        <v>-1.1275758004389811</v>
      </c>
      <c r="QW304" s="859">
        <f t="shared" si="286"/>
        <v>-0.37554769873977989</v>
      </c>
      <c r="QX304" s="859">
        <f t="shared" si="286"/>
        <v>-0.37554769873977989</v>
      </c>
      <c r="QY304" s="859">
        <f t="shared" si="286"/>
        <v>-0.37554769873977989</v>
      </c>
      <c r="QZ304" s="859">
        <f t="shared" si="286"/>
        <v>-0.37554769873977989</v>
      </c>
      <c r="RA304" s="859">
        <f t="shared" si="286"/>
        <v>-0.37554769873977989</v>
      </c>
      <c r="RB304" s="859">
        <f t="shared" si="286"/>
        <v>0.11736415948105883</v>
      </c>
      <c r="RC304" s="859">
        <f t="shared" si="286"/>
        <v>0.11736415948105883</v>
      </c>
      <c r="RD304" s="859">
        <f t="shared" si="286"/>
        <v>0.11736415948105883</v>
      </c>
      <c r="RE304" s="859">
        <f t="shared" si="286"/>
        <v>0.11736415948105883</v>
      </c>
      <c r="RF304" s="859">
        <f t="shared" si="286"/>
        <v>0.23967225539561365</v>
      </c>
      <c r="RG304" s="859">
        <f t="shared" si="286"/>
        <v>0.2584695845542635</v>
      </c>
      <c r="RH304" s="859">
        <f t="shared" si="286"/>
        <v>0.2584695845542635</v>
      </c>
      <c r="RI304" s="859">
        <f t="shared" si="286"/>
        <v>0.2584695845542635</v>
      </c>
      <c r="RJ304" s="859">
        <f t="shared" si="286"/>
        <v>0.2584695845542635</v>
      </c>
      <c r="RK304" s="859">
        <f t="shared" si="286"/>
        <v>0.2584695845542635</v>
      </c>
      <c r="RL304" s="859">
        <f t="shared" si="286"/>
        <v>0.2584695845542635</v>
      </c>
      <c r="RM304" s="859">
        <f t="shared" si="286"/>
        <v>0.2584695845542635</v>
      </c>
      <c r="RN304" s="859">
        <f t="shared" si="286"/>
        <v>0.52643513953502641</v>
      </c>
      <c r="RO304" s="859">
        <f t="shared" si="286"/>
        <v>0.52643513953502641</v>
      </c>
      <c r="RP304" s="859">
        <f t="shared" si="286"/>
        <v>0.52643513953502641</v>
      </c>
      <c r="RQ304" s="859">
        <f t="shared" si="286"/>
        <v>0.52643513953502641</v>
      </c>
      <c r="RR304" s="859">
        <f t="shared" si="286"/>
        <v>0.52643513953502641</v>
      </c>
      <c r="RS304" s="859">
        <f t="shared" si="286"/>
        <v>0.52643513953502641</v>
      </c>
      <c r="RT304" s="859">
        <f t="shared" si="286"/>
        <v>0.52643513953502641</v>
      </c>
      <c r="RU304" s="859">
        <f t="shared" si="286"/>
        <v>-0.28890619720420929</v>
      </c>
      <c r="RV304" s="859">
        <f t="shared" si="286"/>
        <v>-0.28890619720420929</v>
      </c>
      <c r="RW304" s="859">
        <f t="shared" si="286"/>
        <v>-0.28890619720420929</v>
      </c>
      <c r="RX304" s="859">
        <f t="shared" si="286"/>
        <v>-0.28890619720420929</v>
      </c>
      <c r="RY304" s="859">
        <f t="shared" si="286"/>
        <v>-1.0957486870962181</v>
      </c>
      <c r="RZ304" s="859">
        <f t="shared" si="286"/>
        <v>-1.0957486870962181</v>
      </c>
      <c r="SA304" s="859">
        <f t="shared" si="286"/>
        <v>-1.2506476677466223</v>
      </c>
      <c r="SB304" s="859">
        <f t="shared" si="286"/>
        <v>-1.2506476677466223</v>
      </c>
      <c r="SC304" s="859">
        <f t="shared" si="286"/>
        <v>-1.2506476677466223</v>
      </c>
      <c r="SD304" s="859">
        <f t="shared" si="286"/>
        <v>-1.3745310123230796</v>
      </c>
      <c r="SE304" s="859">
        <f t="shared" si="286"/>
        <v>-1.3745310123230796</v>
      </c>
      <c r="SF304" s="859">
        <f t="shared" si="286"/>
        <v>-1.3745310123230796</v>
      </c>
      <c r="SG304" s="859">
        <f t="shared" si="286"/>
        <v>-1.3745310123230796</v>
      </c>
      <c r="SH304" s="859">
        <f t="shared" si="286"/>
        <v>7.9725595207808198E-2</v>
      </c>
      <c r="SI304" s="859">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891</v>
      </c>
      <c r="J305" s="558"/>
      <c r="K305" s="859">
        <f t="shared" si="287"/>
        <v>0</v>
      </c>
      <c r="L305" s="859">
        <f t="shared" si="287"/>
        <v>0</v>
      </c>
      <c r="M305" s="859">
        <f t="shared" si="287"/>
        <v>0</v>
      </c>
      <c r="N305" s="859">
        <f t="shared" si="287"/>
        <v>0</v>
      </c>
      <c r="O305" s="859">
        <f t="shared" si="287"/>
        <v>0</v>
      </c>
      <c r="P305" s="859">
        <f t="shared" si="287"/>
        <v>0</v>
      </c>
      <c r="Q305" s="859">
        <f t="shared" si="287"/>
        <v>0</v>
      </c>
      <c r="R305" s="859">
        <f t="shared" si="287"/>
        <v>0</v>
      </c>
      <c r="S305" s="859">
        <f t="shared" si="287"/>
        <v>0</v>
      </c>
      <c r="T305" s="859">
        <f t="shared" si="287"/>
        <v>0</v>
      </c>
      <c r="U305" s="859">
        <f t="shared" si="287"/>
        <v>0</v>
      </c>
      <c r="V305" s="859">
        <f t="shared" si="287"/>
        <v>0</v>
      </c>
      <c r="W305" s="859">
        <f t="shared" si="287"/>
        <v>0</v>
      </c>
      <c r="X305" s="859">
        <f t="shared" si="287"/>
        <v>0</v>
      </c>
      <c r="Y305" s="859">
        <f t="shared" si="287"/>
        <v>0</v>
      </c>
      <c r="Z305" s="859">
        <f t="shared" si="287"/>
        <v>0</v>
      </c>
      <c r="AA305" s="859">
        <f t="shared" si="279"/>
        <v>0</v>
      </c>
      <c r="AB305" s="859">
        <f t="shared" si="279"/>
        <v>0</v>
      </c>
      <c r="AC305" s="859">
        <f t="shared" si="279"/>
        <v>0</v>
      </c>
      <c r="AD305" s="859">
        <f t="shared" si="279"/>
        <v>0</v>
      </c>
      <c r="AE305" s="859">
        <f t="shared" si="279"/>
        <v>0</v>
      </c>
      <c r="AF305" s="859">
        <f t="shared" si="279"/>
        <v>0</v>
      </c>
      <c r="AG305" s="859">
        <f t="shared" si="279"/>
        <v>0</v>
      </c>
      <c r="AH305" s="859">
        <f t="shared" si="279"/>
        <v>0</v>
      </c>
      <c r="AI305" s="859">
        <f t="shared" si="279"/>
        <v>0</v>
      </c>
      <c r="AJ305" s="859">
        <f t="shared" si="279"/>
        <v>0</v>
      </c>
      <c r="AK305" s="859">
        <f t="shared" si="279"/>
        <v>0</v>
      </c>
      <c r="AL305" s="859">
        <f t="shared" si="279"/>
        <v>0</v>
      </c>
      <c r="AM305" s="859">
        <f t="shared" si="279"/>
        <v>0</v>
      </c>
      <c r="AN305" s="859">
        <f t="shared" si="279"/>
        <v>0</v>
      </c>
      <c r="AO305" s="859">
        <f t="shared" si="279"/>
        <v>0</v>
      </c>
      <c r="AP305" s="859">
        <f t="shared" si="279"/>
        <v>0</v>
      </c>
      <c r="AQ305" s="859">
        <f t="shared" si="279"/>
        <v>0</v>
      </c>
      <c r="AR305" s="859">
        <f t="shared" si="279"/>
        <v>0</v>
      </c>
      <c r="AS305" s="859">
        <f t="shared" si="279"/>
        <v>0</v>
      </c>
      <c r="AT305" s="859">
        <f t="shared" si="279"/>
        <v>0</v>
      </c>
      <c r="AU305" s="859">
        <f t="shared" si="279"/>
        <v>0</v>
      </c>
      <c r="AV305" s="859">
        <f t="shared" si="279"/>
        <v>0</v>
      </c>
      <c r="AW305" s="859">
        <f t="shared" si="279"/>
        <v>0</v>
      </c>
      <c r="AX305" s="859">
        <f t="shared" si="279"/>
        <v>0</v>
      </c>
      <c r="AY305" s="859">
        <f t="shared" si="279"/>
        <v>0</v>
      </c>
      <c r="AZ305" s="859">
        <f t="shared" si="279"/>
        <v>0</v>
      </c>
      <c r="BA305" s="859">
        <f t="shared" si="279"/>
        <v>0</v>
      </c>
      <c r="BB305" s="859">
        <f t="shared" si="279"/>
        <v>0</v>
      </c>
      <c r="BC305" s="859">
        <f t="shared" si="279"/>
        <v>0</v>
      </c>
      <c r="BD305" s="859">
        <f t="shared" si="279"/>
        <v>0</v>
      </c>
      <c r="BE305" s="859">
        <f t="shared" si="279"/>
        <v>0</v>
      </c>
      <c r="BF305" s="859">
        <f t="shared" si="279"/>
        <v>0</v>
      </c>
      <c r="BG305" s="859">
        <f t="shared" si="279"/>
        <v>0</v>
      </c>
      <c r="BH305" s="859">
        <f t="shared" si="279"/>
        <v>0</v>
      </c>
      <c r="BI305" s="859">
        <f t="shared" si="279"/>
        <v>0</v>
      </c>
      <c r="BJ305" s="859">
        <f t="shared" si="279"/>
        <v>0</v>
      </c>
      <c r="BK305" s="859">
        <f t="shared" si="279"/>
        <v>0</v>
      </c>
      <c r="BL305" s="859">
        <f t="shared" si="279"/>
        <v>0</v>
      </c>
      <c r="BM305" s="859">
        <f t="shared" si="279"/>
        <v>0</v>
      </c>
      <c r="BN305" s="859">
        <f t="shared" si="279"/>
        <v>-0.36510824193558289</v>
      </c>
      <c r="BO305" s="859">
        <f t="shared" si="279"/>
        <v>-0.36510824193558289</v>
      </c>
      <c r="BP305" s="859">
        <f t="shared" si="279"/>
        <v>-0.36510824193558289</v>
      </c>
      <c r="BQ305" s="859">
        <f t="shared" si="279"/>
        <v>-0.36510824193558289</v>
      </c>
      <c r="BR305" s="859">
        <f t="shared" si="279"/>
        <v>-0.36510824193558289</v>
      </c>
      <c r="BS305" s="859">
        <f t="shared" si="279"/>
        <v>-0.36510824193558289</v>
      </c>
      <c r="BT305" s="859">
        <f t="shared" si="279"/>
        <v>-0.36510824193558289</v>
      </c>
      <c r="BU305" s="859">
        <f t="shared" si="279"/>
        <v>-0.22913250123092244</v>
      </c>
      <c r="BV305" s="859">
        <f t="shared" si="279"/>
        <v>-0.22913250123092244</v>
      </c>
      <c r="BW305" s="859">
        <f t="shared" si="279"/>
        <v>-0.22913250123092244</v>
      </c>
      <c r="BX305" s="859">
        <f t="shared" si="280"/>
        <v>-0.22913250123092244</v>
      </c>
      <c r="BY305" s="859">
        <f t="shared" si="280"/>
        <v>-6.9205180237656982E-2</v>
      </c>
      <c r="BZ305" s="859">
        <f t="shared" si="280"/>
        <v>-6.9205180237656982E-2</v>
      </c>
      <c r="CA305" s="859">
        <f t="shared" si="280"/>
        <v>2.9542858293228669E-2</v>
      </c>
      <c r="CB305" s="859">
        <f t="shared" si="280"/>
        <v>2.9542858293228669E-2</v>
      </c>
      <c r="CC305" s="859">
        <f t="shared" si="280"/>
        <v>2.9542858293228669E-2</v>
      </c>
      <c r="CD305" s="859">
        <f t="shared" si="280"/>
        <v>4.4484465644141657E-2</v>
      </c>
      <c r="CE305" s="859">
        <f t="shared" si="280"/>
        <v>4.4484465644141657E-2</v>
      </c>
      <c r="CF305" s="859">
        <f t="shared" si="280"/>
        <v>4.4484465644141657E-2</v>
      </c>
      <c r="CG305" s="859">
        <f t="shared" si="280"/>
        <v>4.4484465644141657E-2</v>
      </c>
      <c r="CH305" s="859">
        <f t="shared" si="280"/>
        <v>4.5142149078515992E-2</v>
      </c>
      <c r="CI305" s="859">
        <f t="shared" si="280"/>
        <v>4.0071470206308746E-2</v>
      </c>
      <c r="CJ305" s="859">
        <f t="shared" si="280"/>
        <v>4.0071470206308746E-2</v>
      </c>
      <c r="CK305" s="859">
        <f t="shared" si="280"/>
        <v>4.0071470206308746E-2</v>
      </c>
      <c r="CL305" s="859">
        <f t="shared" si="280"/>
        <v>4.0071470206308746E-2</v>
      </c>
      <c r="CM305" s="859">
        <f t="shared" si="280"/>
        <v>4.0071470206308746E-2</v>
      </c>
      <c r="CN305" s="859">
        <f t="shared" si="280"/>
        <v>4.0071470206308746E-2</v>
      </c>
      <c r="CO305" s="859">
        <f t="shared" si="280"/>
        <v>4.0071470206308746E-2</v>
      </c>
      <c r="CP305" s="859">
        <f t="shared" si="280"/>
        <v>0</v>
      </c>
      <c r="CQ305" s="859">
        <f t="shared" si="280"/>
        <v>0</v>
      </c>
      <c r="CR305" s="859">
        <f t="shared" si="280"/>
        <v>0</v>
      </c>
      <c r="CS305" s="859">
        <f t="shared" si="280"/>
        <v>0</v>
      </c>
      <c r="CT305" s="859">
        <f t="shared" si="280"/>
        <v>0</v>
      </c>
      <c r="CU305" s="859">
        <f t="shared" si="280"/>
        <v>0</v>
      </c>
      <c r="CV305" s="859">
        <f t="shared" si="280"/>
        <v>0</v>
      </c>
      <c r="CW305" s="859">
        <f t="shared" si="280"/>
        <v>-8.813167494439611E-3</v>
      </c>
      <c r="CX305" s="859">
        <f t="shared" si="280"/>
        <v>-8.813167494439611E-3</v>
      </c>
      <c r="CY305" s="859">
        <f t="shared" si="280"/>
        <v>-8.813167494439611E-3</v>
      </c>
      <c r="CZ305" s="859">
        <f t="shared" si="280"/>
        <v>-8.813167494439611E-3</v>
      </c>
      <c r="DA305" s="859">
        <f t="shared" si="280"/>
        <v>-8.813167494439611E-3</v>
      </c>
      <c r="DB305" s="859">
        <f t="shared" si="280"/>
        <v>-0.15540510312044198</v>
      </c>
      <c r="DC305" s="859">
        <f t="shared" si="280"/>
        <v>-0.15540510312044198</v>
      </c>
      <c r="DD305" s="859">
        <f t="shared" si="280"/>
        <v>-0.15540510312044198</v>
      </c>
      <c r="DE305" s="859">
        <f t="shared" si="280"/>
        <v>-0.15540510312044198</v>
      </c>
      <c r="DF305" s="859">
        <f t="shared" si="280"/>
        <v>-3.345844281493271E-2</v>
      </c>
      <c r="DG305" s="859">
        <f t="shared" si="280"/>
        <v>-2.6766754251942082E-2</v>
      </c>
      <c r="DH305" s="859">
        <f t="shared" si="280"/>
        <v>-2.6766754251942082E-2</v>
      </c>
      <c r="DI305" s="859">
        <f t="shared" si="280"/>
        <v>-2.6766754251942082E-2</v>
      </c>
      <c r="DJ305" s="859">
        <f t="shared" si="280"/>
        <v>-2.6766754251942082E-2</v>
      </c>
      <c r="DK305" s="859">
        <f t="shared" si="280"/>
        <v>-2.6766754251942082E-2</v>
      </c>
      <c r="DL305" s="859">
        <f t="shared" si="280"/>
        <v>-2.6766754251942082E-2</v>
      </c>
      <c r="DM305" s="859">
        <f t="shared" si="280"/>
        <v>-2.6766754251942082E-2</v>
      </c>
      <c r="DN305" s="859">
        <f t="shared" si="280"/>
        <v>0</v>
      </c>
      <c r="DO305" s="859">
        <f t="shared" si="280"/>
        <v>0</v>
      </c>
      <c r="DP305" s="859">
        <f t="shared" si="280"/>
        <v>0</v>
      </c>
      <c r="DQ305" s="859">
        <f t="shared" si="280"/>
        <v>0</v>
      </c>
      <c r="DR305" s="859">
        <f t="shared" si="280"/>
        <v>0</v>
      </c>
      <c r="DS305" s="859">
        <f t="shared" si="280"/>
        <v>0</v>
      </c>
      <c r="DT305" s="859">
        <f t="shared" si="280"/>
        <v>0</v>
      </c>
      <c r="DU305" s="859">
        <f t="shared" si="280"/>
        <v>1.5640783779676219</v>
      </c>
      <c r="DV305" s="859">
        <f t="shared" si="280"/>
        <v>1.5640783779676219</v>
      </c>
      <c r="DW305" s="859">
        <f t="shared" si="280"/>
        <v>1.5640783779676219</v>
      </c>
      <c r="DX305" s="859">
        <f t="shared" si="280"/>
        <v>1.5640783779676219</v>
      </c>
      <c r="DY305" s="859">
        <f t="shared" si="280"/>
        <v>1.4763771784033235</v>
      </c>
      <c r="DZ305" s="859">
        <f t="shared" si="280"/>
        <v>1.4763771784033235</v>
      </c>
      <c r="EA305" s="859">
        <f t="shared" si="280"/>
        <v>1.2408000483155446</v>
      </c>
      <c r="EB305" s="859">
        <f t="shared" si="280"/>
        <v>1.2408000483155446</v>
      </c>
      <c r="EC305" s="859">
        <f t="shared" si="280"/>
        <v>1.2408000483155446</v>
      </c>
      <c r="ED305" s="859">
        <f t="shared" si="280"/>
        <v>1.2029577592675507</v>
      </c>
      <c r="EE305" s="859">
        <f t="shared" si="280"/>
        <v>1.2029577592675507</v>
      </c>
      <c r="EF305" s="859">
        <f t="shared" si="280"/>
        <v>1.2029577592675507</v>
      </c>
      <c r="EG305" s="859">
        <f t="shared" si="280"/>
        <v>1.2029577592675507</v>
      </c>
      <c r="EH305" s="859">
        <f t="shared" si="280"/>
        <v>2.5276666395140959</v>
      </c>
      <c r="EI305" s="859">
        <f t="shared" si="280"/>
        <v>2.5276666395140959</v>
      </c>
      <c r="EJ305" s="859">
        <f t="shared" si="281"/>
        <v>2.5276666395140959</v>
      </c>
      <c r="EK305" s="859">
        <f t="shared" si="281"/>
        <v>2.5276666395140959</v>
      </c>
      <c r="EL305" s="859">
        <f t="shared" si="281"/>
        <v>2.5276666395140959</v>
      </c>
      <c r="EM305" s="859">
        <f t="shared" si="281"/>
        <v>2.5276666395140959</v>
      </c>
      <c r="EN305" s="859">
        <f t="shared" si="281"/>
        <v>2.5276666395140959</v>
      </c>
      <c r="EO305" s="859">
        <f t="shared" si="281"/>
        <v>2.5276666395140959</v>
      </c>
      <c r="EP305" s="859">
        <f t="shared" si="281"/>
        <v>-8.5607707191691418E-2</v>
      </c>
      <c r="EQ305" s="859">
        <f t="shared" si="281"/>
        <v>-8.5607707191691418E-2</v>
      </c>
      <c r="ER305" s="859">
        <f t="shared" si="281"/>
        <v>-8.5607707191691418E-2</v>
      </c>
      <c r="ES305" s="859">
        <f t="shared" si="281"/>
        <v>-8.5607707191691418E-2</v>
      </c>
      <c r="ET305" s="859">
        <f t="shared" si="281"/>
        <v>-8.5607707191691418E-2</v>
      </c>
      <c r="EU305" s="859">
        <f t="shared" si="281"/>
        <v>-8.5607707191691418E-2</v>
      </c>
      <c r="EV305" s="859">
        <f t="shared" si="281"/>
        <v>-8.5607707191691418E-2</v>
      </c>
      <c r="EW305" s="859">
        <f t="shared" si="281"/>
        <v>-0.51872493292592914</v>
      </c>
      <c r="EX305" s="859">
        <f t="shared" si="281"/>
        <v>-0.51872493292592914</v>
      </c>
      <c r="EY305" s="859">
        <f t="shared" si="281"/>
        <v>-0.51872493292592914</v>
      </c>
      <c r="EZ305" s="859">
        <f t="shared" si="281"/>
        <v>-0.51872493292592914</v>
      </c>
      <c r="FA305" s="859">
        <f t="shared" si="281"/>
        <v>-0.51872493292592914</v>
      </c>
      <c r="FB305" s="859">
        <f t="shared" si="281"/>
        <v>-0.64501409458122527</v>
      </c>
      <c r="FC305" s="859">
        <f t="shared" si="281"/>
        <v>-0.64501409458122527</v>
      </c>
      <c r="FD305" s="859">
        <f t="shared" si="281"/>
        <v>-0.64501409458122527</v>
      </c>
      <c r="FE305" s="859">
        <f t="shared" si="281"/>
        <v>-0.64501409458122527</v>
      </c>
      <c r="FF305" s="859">
        <f t="shared" si="281"/>
        <v>-0.20242967846767002</v>
      </c>
      <c r="FG305" s="859">
        <f t="shared" si="281"/>
        <v>-0.17658063022792359</v>
      </c>
      <c r="FH305" s="859">
        <f t="shared" si="281"/>
        <v>-0.17658063022792359</v>
      </c>
      <c r="FI305" s="859">
        <f t="shared" si="281"/>
        <v>-0.17658063022792359</v>
      </c>
      <c r="FJ305" s="859">
        <f t="shared" si="281"/>
        <v>-0.17658063022792359</v>
      </c>
      <c r="FK305" s="859">
        <f t="shared" si="281"/>
        <v>-0.17658063022792359</v>
      </c>
      <c r="FL305" s="859">
        <f t="shared" si="281"/>
        <v>-0.17658063022792359</v>
      </c>
      <c r="FM305" s="859">
        <f t="shared" si="281"/>
        <v>-0.17658063022792359</v>
      </c>
      <c r="FN305" s="859">
        <f t="shared" si="281"/>
        <v>0</v>
      </c>
      <c r="FO305" s="859">
        <f t="shared" si="281"/>
        <v>0</v>
      </c>
      <c r="FP305" s="859">
        <f t="shared" si="281"/>
        <v>0</v>
      </c>
      <c r="FQ305" s="859">
        <f t="shared" si="281"/>
        <v>0</v>
      </c>
      <c r="FR305" s="859">
        <f t="shared" si="281"/>
        <v>0</v>
      </c>
      <c r="FS305" s="859">
        <f t="shared" si="281"/>
        <v>0</v>
      </c>
      <c r="FT305" s="859">
        <f t="shared" si="281"/>
        <v>0</v>
      </c>
      <c r="FU305" s="859">
        <f t="shared" si="281"/>
        <v>1.1157756581679852</v>
      </c>
      <c r="FV305" s="859">
        <f t="shared" si="281"/>
        <v>1.1157756581679852</v>
      </c>
      <c r="FW305" s="859">
        <f t="shared" si="281"/>
        <v>1.1157756581679852</v>
      </c>
      <c r="FX305" s="859">
        <f t="shared" si="281"/>
        <v>1.1157756581679852</v>
      </c>
      <c r="FY305" s="859">
        <f t="shared" si="281"/>
        <v>0.83046216285187047</v>
      </c>
      <c r="FZ305" s="859">
        <f t="shared" si="281"/>
        <v>0.83046216285187047</v>
      </c>
      <c r="GA305" s="859">
        <f t="shared" si="281"/>
        <v>0.5416190687091671</v>
      </c>
      <c r="GB305" s="859">
        <f t="shared" si="281"/>
        <v>0.5416190687091671</v>
      </c>
      <c r="GC305" s="859">
        <f t="shared" si="281"/>
        <v>0.5416190687091671</v>
      </c>
      <c r="GD305" s="859">
        <f t="shared" si="281"/>
        <v>8.9862378323187997E-2</v>
      </c>
      <c r="GE305" s="859">
        <f t="shared" si="281"/>
        <v>8.9862378323187997E-2</v>
      </c>
      <c r="GF305" s="859">
        <f t="shared" si="281"/>
        <v>8.9862378323187997E-2</v>
      </c>
      <c r="GG305" s="859">
        <f t="shared" si="281"/>
        <v>8.9862378323187997E-2</v>
      </c>
      <c r="GH305" s="859">
        <f t="shared" si="281"/>
        <v>0.53590106377844293</v>
      </c>
      <c r="GI305" s="859">
        <f t="shared" si="281"/>
        <v>0.53590106377844293</v>
      </c>
      <c r="GJ305" s="859">
        <f t="shared" si="281"/>
        <v>0.53590106377844293</v>
      </c>
      <c r="GK305" s="859">
        <f t="shared" si="281"/>
        <v>0.53590106377844293</v>
      </c>
      <c r="GL305" s="859">
        <f t="shared" si="281"/>
        <v>0.53590106377844293</v>
      </c>
      <c r="GM305" s="859">
        <f t="shared" si="281"/>
        <v>0.53590106377844293</v>
      </c>
      <c r="GN305" s="859">
        <f t="shared" si="281"/>
        <v>0.53590106377844293</v>
      </c>
      <c r="GO305" s="859">
        <f t="shared" si="281"/>
        <v>0.53590106377844293</v>
      </c>
      <c r="GP305" s="859">
        <f t="shared" si="281"/>
        <v>5.3810558806199893E-2</v>
      </c>
      <c r="GQ305" s="859">
        <f t="shared" si="281"/>
        <v>5.3810558806199893E-2</v>
      </c>
      <c r="GR305" s="859">
        <f t="shared" si="281"/>
        <v>5.3810558806199893E-2</v>
      </c>
      <c r="GS305" s="859">
        <f t="shared" si="281"/>
        <v>5.3810558806199893E-2</v>
      </c>
      <c r="GT305" s="859">
        <f t="shared" si="281"/>
        <v>5.3810558806199893E-2</v>
      </c>
      <c r="GU305" s="859">
        <f t="shared" si="281"/>
        <v>5.3810558806199893E-2</v>
      </c>
      <c r="GV305" s="859">
        <f t="shared" si="282"/>
        <v>5.3810558806199893E-2</v>
      </c>
      <c r="GW305" s="859">
        <f t="shared" si="282"/>
        <v>-0.40375818985518031</v>
      </c>
      <c r="GX305" s="859">
        <f t="shared" si="282"/>
        <v>-0.40375818985518031</v>
      </c>
      <c r="GY305" s="859">
        <f t="shared" si="282"/>
        <v>-0.40375818985518031</v>
      </c>
      <c r="GZ305" s="859">
        <f t="shared" si="282"/>
        <v>-0.40375818985518031</v>
      </c>
      <c r="HA305" s="859">
        <f t="shared" si="282"/>
        <v>-0.40375818985518031</v>
      </c>
      <c r="HB305" s="859">
        <f t="shared" si="282"/>
        <v>-0.62965964743967273</v>
      </c>
      <c r="HC305" s="859">
        <f t="shared" si="282"/>
        <v>-0.62965964743967273</v>
      </c>
      <c r="HD305" s="859">
        <f t="shared" si="282"/>
        <v>-0.62965964743967273</v>
      </c>
      <c r="HE305" s="859">
        <f t="shared" si="282"/>
        <v>-0.62965964743967273</v>
      </c>
      <c r="HF305" s="859">
        <f t="shared" si="282"/>
        <v>-0.1081515285195449</v>
      </c>
      <c r="HG305" s="859">
        <f t="shared" si="282"/>
        <v>-7.9952422966200309E-2</v>
      </c>
      <c r="HH305" s="859">
        <f t="shared" si="282"/>
        <v>-7.9952422966200309E-2</v>
      </c>
      <c r="HI305" s="859">
        <f t="shared" si="282"/>
        <v>-7.9952422966200309E-2</v>
      </c>
      <c r="HJ305" s="859">
        <f t="shared" si="282"/>
        <v>-7.9952422966200309E-2</v>
      </c>
      <c r="HK305" s="859">
        <f t="shared" si="282"/>
        <v>-7.9952422966200309E-2</v>
      </c>
      <c r="HL305" s="859">
        <f t="shared" si="282"/>
        <v>-7.9952422966200309E-2</v>
      </c>
      <c r="HM305" s="859">
        <f t="shared" si="282"/>
        <v>-7.9952422966200309E-2</v>
      </c>
      <c r="HN305" s="859">
        <f t="shared" si="282"/>
        <v>0.16132689759944085</v>
      </c>
      <c r="HO305" s="859">
        <f t="shared" si="282"/>
        <v>0.16132689759944085</v>
      </c>
      <c r="HP305" s="859">
        <f t="shared" si="282"/>
        <v>0.16132689759944085</v>
      </c>
      <c r="HQ305" s="859">
        <f t="shared" si="282"/>
        <v>0.16132689759944085</v>
      </c>
      <c r="HR305" s="859">
        <f t="shared" si="282"/>
        <v>0.16132689759944085</v>
      </c>
      <c r="HS305" s="859">
        <f t="shared" si="282"/>
        <v>0.16132689759944085</v>
      </c>
      <c r="HT305" s="859">
        <f t="shared" si="282"/>
        <v>0.16132689759944085</v>
      </c>
      <c r="HU305" s="859">
        <f t="shared" si="282"/>
        <v>1.9227205538073306</v>
      </c>
      <c r="HV305" s="859">
        <f t="shared" si="282"/>
        <v>1.9227205538073306</v>
      </c>
      <c r="HW305" s="859">
        <f t="shared" si="282"/>
        <v>1.9227205538073306</v>
      </c>
      <c r="HX305" s="859">
        <f t="shared" si="282"/>
        <v>1.9227205538073306</v>
      </c>
      <c r="HY305" s="859">
        <f t="shared" si="282"/>
        <v>1.5917191454660813</v>
      </c>
      <c r="HZ305" s="859">
        <f t="shared" si="282"/>
        <v>1.5917191454660813</v>
      </c>
      <c r="IA305" s="859">
        <f t="shared" si="282"/>
        <v>1.5657714895410439</v>
      </c>
      <c r="IB305" s="859">
        <f t="shared" si="282"/>
        <v>1.5657714895410439</v>
      </c>
      <c r="IC305" s="859">
        <f t="shared" si="282"/>
        <v>1.5657714895410439</v>
      </c>
      <c r="ID305" s="859">
        <f t="shared" si="282"/>
        <v>-5.9528156796403664E-2</v>
      </c>
      <c r="IE305" s="859">
        <f t="shared" si="282"/>
        <v>-5.9528156796403664E-2</v>
      </c>
      <c r="IF305" s="859">
        <f t="shared" si="282"/>
        <v>-5.9528156796403664E-2</v>
      </c>
      <c r="IG305" s="859">
        <f t="shared" si="282"/>
        <v>-5.9528156796403664E-2</v>
      </c>
      <c r="IH305" s="859">
        <f t="shared" si="282"/>
        <v>-0.20250312597592668</v>
      </c>
      <c r="II305" s="859">
        <f t="shared" si="282"/>
        <v>-0.20250312597592668</v>
      </c>
      <c r="IJ305" s="859">
        <f t="shared" si="282"/>
        <v>-0.20250312597592668</v>
      </c>
      <c r="IK305" s="859">
        <f t="shared" si="282"/>
        <v>-0.20250312597592668</v>
      </c>
      <c r="IL305" s="859">
        <f t="shared" si="282"/>
        <v>-0.20250312597592668</v>
      </c>
      <c r="IM305" s="859">
        <f t="shared" si="282"/>
        <v>-0.20250312597592668</v>
      </c>
      <c r="IN305" s="859">
        <f t="shared" si="282"/>
        <v>-0.20250312597592668</v>
      </c>
      <c r="IO305" s="859">
        <f t="shared" si="282"/>
        <v>-0.20250312597592668</v>
      </c>
      <c r="IP305" s="859">
        <f t="shared" si="282"/>
        <v>2.4459344911910819E-2</v>
      </c>
      <c r="IQ305" s="859">
        <f t="shared" si="282"/>
        <v>2.4459344911910819E-2</v>
      </c>
      <c r="IR305" s="859">
        <f t="shared" si="282"/>
        <v>2.4459344911910819E-2</v>
      </c>
      <c r="IS305" s="859">
        <f t="shared" si="282"/>
        <v>2.4459344911910819E-2</v>
      </c>
      <c r="IT305" s="859">
        <f t="shared" si="282"/>
        <v>2.4459344911910819E-2</v>
      </c>
      <c r="IU305" s="859">
        <f t="shared" si="282"/>
        <v>2.4459344911910819E-2</v>
      </c>
      <c r="IV305" s="859">
        <f t="shared" si="282"/>
        <v>2.4459344911910819E-2</v>
      </c>
      <c r="IW305" s="859">
        <f t="shared" si="282"/>
        <v>-0.49100990421878876</v>
      </c>
      <c r="IX305" s="859">
        <f t="shared" si="282"/>
        <v>-0.49100990421878876</v>
      </c>
      <c r="IY305" s="859">
        <f t="shared" si="282"/>
        <v>-0.49100990421878876</v>
      </c>
      <c r="IZ305" s="859">
        <f t="shared" si="282"/>
        <v>-0.49100990421878876</v>
      </c>
      <c r="JA305" s="859">
        <f t="shared" si="282"/>
        <v>-0.49100990421878876</v>
      </c>
      <c r="JB305" s="859">
        <f t="shared" si="282"/>
        <v>-0.68482915232093866</v>
      </c>
      <c r="JC305" s="859">
        <f t="shared" si="282"/>
        <v>-0.68482915232093866</v>
      </c>
      <c r="JD305" s="859">
        <f t="shared" si="282"/>
        <v>-0.68482915232093866</v>
      </c>
      <c r="JE305" s="859">
        <f t="shared" si="282"/>
        <v>-0.68482915232093866</v>
      </c>
      <c r="JF305" s="859">
        <f t="shared" si="282"/>
        <v>-6.1137385317808324E-2</v>
      </c>
      <c r="JG305" s="859">
        <f t="shared" si="282"/>
        <v>-3.5280221001900536E-2</v>
      </c>
      <c r="JH305" s="859">
        <f t="shared" si="283"/>
        <v>-3.5280221001900536E-2</v>
      </c>
      <c r="JI305" s="859">
        <f t="shared" si="283"/>
        <v>-3.5280221001900536E-2</v>
      </c>
      <c r="JJ305" s="859">
        <f t="shared" si="283"/>
        <v>-3.5280221001900536E-2</v>
      </c>
      <c r="JK305" s="859">
        <f t="shared" si="283"/>
        <v>-3.5280221001900536E-2</v>
      </c>
      <c r="JL305" s="859">
        <f t="shared" si="283"/>
        <v>-3.5280221001900536E-2</v>
      </c>
      <c r="JM305" s="859">
        <f t="shared" si="283"/>
        <v>-3.5280221001900536E-2</v>
      </c>
      <c r="JN305" s="859">
        <f t="shared" si="283"/>
        <v>0.20378134433613759</v>
      </c>
      <c r="JO305" s="859">
        <f t="shared" si="283"/>
        <v>0.20378134433613759</v>
      </c>
      <c r="JP305" s="859">
        <f t="shared" si="283"/>
        <v>0.20378134433613759</v>
      </c>
      <c r="JQ305" s="859">
        <f t="shared" si="283"/>
        <v>0.20378134433613759</v>
      </c>
      <c r="JR305" s="859">
        <f t="shared" si="283"/>
        <v>0.20378134433613759</v>
      </c>
      <c r="JS305" s="859">
        <f t="shared" si="283"/>
        <v>0.20378134433613759</v>
      </c>
      <c r="JT305" s="859">
        <f t="shared" si="283"/>
        <v>0.20378134433613759</v>
      </c>
      <c r="JU305" s="859">
        <f t="shared" si="283"/>
        <v>2.0522302284161134</v>
      </c>
      <c r="JV305" s="859">
        <f t="shared" si="283"/>
        <v>2.0522302284161134</v>
      </c>
      <c r="JW305" s="859">
        <f t="shared" si="283"/>
        <v>2.0522302284161134</v>
      </c>
      <c r="JX305" s="859">
        <f t="shared" si="283"/>
        <v>2.0522302284161134</v>
      </c>
      <c r="JY305" s="859">
        <f t="shared" si="283"/>
        <v>1.3264326212217314</v>
      </c>
      <c r="JZ305" s="859">
        <f t="shared" si="283"/>
        <v>1.3264326212217314</v>
      </c>
      <c r="KA305" s="859">
        <f t="shared" si="283"/>
        <v>1.0832381374183324</v>
      </c>
      <c r="KB305" s="859">
        <f t="shared" si="283"/>
        <v>1.0832381374183324</v>
      </c>
      <c r="KC305" s="859">
        <f t="shared" si="283"/>
        <v>1.0832381374183324</v>
      </c>
      <c r="KD305" s="859">
        <f t="shared" si="283"/>
        <v>0.22652463460560313</v>
      </c>
      <c r="KE305" s="859">
        <f t="shared" si="283"/>
        <v>0.22652463460560313</v>
      </c>
      <c r="KF305" s="859">
        <f t="shared" si="283"/>
        <v>0.22652463460560313</v>
      </c>
      <c r="KG305" s="859">
        <f t="shared" si="283"/>
        <v>0.22652463460560313</v>
      </c>
      <c r="KH305" s="859">
        <f t="shared" si="283"/>
        <v>0.16762984504368639</v>
      </c>
      <c r="KI305" s="859">
        <f t="shared" si="283"/>
        <v>0.16762984504368639</v>
      </c>
      <c r="KJ305" s="859">
        <f t="shared" si="283"/>
        <v>0.16762984504368639</v>
      </c>
      <c r="KK305" s="859">
        <f t="shared" si="283"/>
        <v>0.16762984504368639</v>
      </c>
      <c r="KL305" s="859">
        <f t="shared" si="283"/>
        <v>0.16762984504368639</v>
      </c>
      <c r="KM305" s="859">
        <f t="shared" si="283"/>
        <v>0.16762984504368639</v>
      </c>
      <c r="KN305" s="859">
        <f t="shared" si="283"/>
        <v>0.16762984504368639</v>
      </c>
      <c r="KO305" s="859">
        <f t="shared" si="283"/>
        <v>0.16762984504368639</v>
      </c>
      <c r="KP305" s="859">
        <f t="shared" si="283"/>
        <v>-0.1492020039626496</v>
      </c>
      <c r="KQ305" s="859">
        <f t="shared" si="283"/>
        <v>-0.1492020039626496</v>
      </c>
      <c r="KR305" s="859">
        <f t="shared" si="283"/>
        <v>-0.1492020039626496</v>
      </c>
      <c r="KS305" s="859">
        <f t="shared" si="283"/>
        <v>-0.1492020039626496</v>
      </c>
      <c r="KT305" s="859">
        <f t="shared" si="283"/>
        <v>-0.1492020039626496</v>
      </c>
      <c r="KU305" s="859">
        <f t="shared" si="283"/>
        <v>-0.1492020039626496</v>
      </c>
      <c r="KV305" s="859">
        <f t="shared" si="283"/>
        <v>-0.1492020039626496</v>
      </c>
      <c r="KW305" s="859">
        <f t="shared" si="283"/>
        <v>-0.64301298433764842</v>
      </c>
      <c r="KX305" s="859">
        <f t="shared" si="283"/>
        <v>-0.64301298433764842</v>
      </c>
      <c r="KY305" s="859">
        <f t="shared" si="283"/>
        <v>-0.64301298433764842</v>
      </c>
      <c r="KZ305" s="859">
        <f t="shared" si="283"/>
        <v>-0.64301298433764842</v>
      </c>
      <c r="LA305" s="859">
        <f t="shared" si="283"/>
        <v>-0.64301298433764842</v>
      </c>
      <c r="LB305" s="859">
        <f t="shared" si="283"/>
        <v>-0.68482915232093866</v>
      </c>
      <c r="LC305" s="859">
        <f t="shared" si="283"/>
        <v>-0.68482915232093866</v>
      </c>
      <c r="LD305" s="859">
        <f t="shared" si="283"/>
        <v>-0.68482915232093866</v>
      </c>
      <c r="LE305" s="859">
        <f t="shared" si="283"/>
        <v>-0.68482915232093866</v>
      </c>
      <c r="LF305" s="859">
        <f t="shared" si="283"/>
        <v>0.12674810036488626</v>
      </c>
      <c r="LG305" s="859">
        <f t="shared" si="283"/>
        <v>0.1619814116302285</v>
      </c>
      <c r="LH305" s="859">
        <f t="shared" si="283"/>
        <v>0.1619814116302285</v>
      </c>
      <c r="LI305" s="859">
        <f t="shared" si="283"/>
        <v>0.1619814116302285</v>
      </c>
      <c r="LJ305" s="859">
        <f t="shared" si="283"/>
        <v>0.1619814116302285</v>
      </c>
      <c r="LK305" s="859">
        <f t="shared" si="283"/>
        <v>0.1619814116302285</v>
      </c>
      <c r="LL305" s="859">
        <f t="shared" si="283"/>
        <v>0.1619814116302285</v>
      </c>
      <c r="LM305" s="859">
        <f t="shared" si="283"/>
        <v>0.1619814116302285</v>
      </c>
      <c r="LN305" s="859">
        <f t="shared" si="283"/>
        <v>0.56039869692438327</v>
      </c>
      <c r="LO305" s="859">
        <f t="shared" si="283"/>
        <v>0.56039869692438327</v>
      </c>
      <c r="LP305" s="859">
        <f t="shared" si="283"/>
        <v>0.56039869692438327</v>
      </c>
      <c r="LQ305" s="859">
        <f t="shared" si="283"/>
        <v>0.56039869692438327</v>
      </c>
      <c r="LR305" s="859">
        <f t="shared" si="283"/>
        <v>0.56039869692438327</v>
      </c>
      <c r="LS305" s="859">
        <f t="shared" si="283"/>
        <v>0.56039869692438327</v>
      </c>
      <c r="LT305" s="859">
        <f t="shared" si="284"/>
        <v>0.56039869692438327</v>
      </c>
      <c r="LU305" s="859">
        <f t="shared" si="284"/>
        <v>2.1120039243894011</v>
      </c>
      <c r="LV305" s="859">
        <f t="shared" si="284"/>
        <v>2.1120039243894011</v>
      </c>
      <c r="LW305" s="859">
        <f t="shared" si="284"/>
        <v>2.1120039243894011</v>
      </c>
      <c r="LX305" s="859">
        <f t="shared" si="284"/>
        <v>2.1120039243894011</v>
      </c>
      <c r="LY305" s="859">
        <f t="shared" si="284"/>
        <v>1.3264326212217314</v>
      </c>
      <c r="LZ305" s="859">
        <f t="shared" si="284"/>
        <v>1.3264326212217314</v>
      </c>
      <c r="MA305" s="859">
        <f t="shared" si="284"/>
        <v>1.0832381374183324</v>
      </c>
      <c r="MB305" s="859">
        <f t="shared" si="284"/>
        <v>1.0832381374183324</v>
      </c>
      <c r="MC305" s="859">
        <f t="shared" si="284"/>
        <v>1.0832381374183324</v>
      </c>
      <c r="MD305" s="859">
        <f t="shared" si="284"/>
        <v>0.22949369281818388</v>
      </c>
      <c r="ME305" s="859">
        <f t="shared" si="284"/>
        <v>0.22949369281818388</v>
      </c>
      <c r="MF305" s="859">
        <f t="shared" si="284"/>
        <v>0.22949369281818388</v>
      </c>
      <c r="MG305" s="859">
        <f t="shared" si="284"/>
        <v>0.22949369281818388</v>
      </c>
      <c r="MH305" s="859">
        <f t="shared" si="284"/>
        <v>0.16762984504368639</v>
      </c>
      <c r="MI305" s="859">
        <f t="shared" si="284"/>
        <v>0.16762984504368639</v>
      </c>
      <c r="MJ305" s="859">
        <f t="shared" si="284"/>
        <v>0.16762984504368639</v>
      </c>
      <c r="MK305" s="859">
        <f t="shared" si="284"/>
        <v>0.16762984504368639</v>
      </c>
      <c r="ML305" s="859">
        <f t="shared" si="284"/>
        <v>0.16762984504368639</v>
      </c>
      <c r="MM305" s="859">
        <f t="shared" si="284"/>
        <v>0.16762984504368639</v>
      </c>
      <c r="MN305" s="859">
        <f t="shared" si="284"/>
        <v>0.16762984504368639</v>
      </c>
      <c r="MO305" s="859">
        <f t="shared" si="284"/>
        <v>0.16762984504368639</v>
      </c>
      <c r="MP305" s="859">
        <f t="shared" si="284"/>
        <v>-0.81694212005774069</v>
      </c>
      <c r="MQ305" s="859">
        <f t="shared" si="284"/>
        <v>-0.81694212005774069</v>
      </c>
      <c r="MR305" s="859">
        <f t="shared" si="284"/>
        <v>-0.81694212005774069</v>
      </c>
      <c r="MS305" s="859">
        <f t="shared" si="284"/>
        <v>-0.81694212005774069</v>
      </c>
      <c r="MT305" s="859">
        <f t="shared" si="284"/>
        <v>-0.81694212005774069</v>
      </c>
      <c r="MU305" s="859">
        <f t="shared" si="284"/>
        <v>-0.81694212005774069</v>
      </c>
      <c r="MV305" s="859">
        <f t="shared" si="284"/>
        <v>-0.81694212005774069</v>
      </c>
      <c r="MW305" s="859">
        <f t="shared" si="284"/>
        <v>-0.9538456223040086</v>
      </c>
      <c r="MX305" s="859">
        <f t="shared" si="284"/>
        <v>-0.9538456223040086</v>
      </c>
      <c r="MY305" s="859">
        <f t="shared" si="284"/>
        <v>-0.9538456223040086</v>
      </c>
      <c r="MZ305" s="859">
        <f t="shared" si="284"/>
        <v>-0.9538456223040086</v>
      </c>
      <c r="NA305" s="859">
        <f t="shared" si="284"/>
        <v>-0.9538456223040086</v>
      </c>
      <c r="NB305" s="859">
        <f t="shared" si="284"/>
        <v>-0.68482915232093866</v>
      </c>
      <c r="NC305" s="859">
        <f t="shared" si="284"/>
        <v>-0.68482915232093866</v>
      </c>
      <c r="ND305" s="859">
        <f t="shared" si="284"/>
        <v>-0.68482915232093866</v>
      </c>
      <c r="NE305" s="859">
        <f t="shared" si="284"/>
        <v>-0.68482915232093866</v>
      </c>
      <c r="NF305" s="859">
        <f t="shared" si="284"/>
        <v>0.12674810036488626</v>
      </c>
      <c r="NG305" s="859">
        <f t="shared" si="284"/>
        <v>0.1619814116302285</v>
      </c>
      <c r="NH305" s="859">
        <f t="shared" si="284"/>
        <v>0.1619814116302285</v>
      </c>
      <c r="NI305" s="859">
        <f t="shared" si="284"/>
        <v>0.1619814116302285</v>
      </c>
      <c r="NJ305" s="859">
        <f t="shared" si="284"/>
        <v>0.1619814116302285</v>
      </c>
      <c r="NK305" s="859">
        <f t="shared" si="284"/>
        <v>0.1619814116302285</v>
      </c>
      <c r="NL305" s="859">
        <f t="shared" si="284"/>
        <v>0.1619814116302285</v>
      </c>
      <c r="NM305" s="859">
        <f t="shared" si="284"/>
        <v>0.1619814116302285</v>
      </c>
      <c r="NN305" s="859">
        <f t="shared" si="284"/>
        <v>0.56039869692438327</v>
      </c>
      <c r="NO305" s="859">
        <f t="shared" si="284"/>
        <v>0.56039869692438327</v>
      </c>
      <c r="NP305" s="859">
        <f t="shared" si="284"/>
        <v>0.56039869692438327</v>
      </c>
      <c r="NQ305" s="859">
        <f t="shared" si="284"/>
        <v>0.56039869692438327</v>
      </c>
      <c r="NR305" s="859">
        <f t="shared" si="284"/>
        <v>0.56039869692438327</v>
      </c>
      <c r="NS305" s="859">
        <f t="shared" si="284"/>
        <v>0.56039869692438327</v>
      </c>
      <c r="NT305" s="859">
        <f t="shared" si="284"/>
        <v>0.56039869692438327</v>
      </c>
      <c r="NU305" s="859">
        <f t="shared" si="284"/>
        <v>2.1120039243894011</v>
      </c>
      <c r="NV305" s="859">
        <f t="shared" si="284"/>
        <v>2.1120039243894011</v>
      </c>
      <c r="NW305" s="859">
        <f t="shared" si="284"/>
        <v>2.1120039243894011</v>
      </c>
      <c r="NX305" s="859">
        <f t="shared" si="284"/>
        <v>2.1120039243894011</v>
      </c>
      <c r="NY305" s="859">
        <f t="shared" si="284"/>
        <v>1.3264326212217314</v>
      </c>
      <c r="NZ305" s="859">
        <f t="shared" si="284"/>
        <v>1.3264326212217314</v>
      </c>
      <c r="OA305" s="859">
        <f t="shared" si="284"/>
        <v>1.0832381374183324</v>
      </c>
      <c r="OB305" s="859">
        <f t="shared" si="284"/>
        <v>1.0832381374183324</v>
      </c>
      <c r="OC305" s="859">
        <f t="shared" si="284"/>
        <v>1.0832381374183324</v>
      </c>
      <c r="OD305" s="859">
        <f t="shared" si="284"/>
        <v>0.22949369281818388</v>
      </c>
      <c r="OE305" s="859">
        <f t="shared" si="284"/>
        <v>0.22949369281818388</v>
      </c>
      <c r="OF305" s="859">
        <f t="shared" si="285"/>
        <v>0.22949369281818388</v>
      </c>
      <c r="OG305" s="859">
        <f t="shared" si="285"/>
        <v>0.22949369281818388</v>
      </c>
      <c r="OH305" s="859">
        <f t="shared" si="285"/>
        <v>0.16762984504368639</v>
      </c>
      <c r="OI305" s="859">
        <f t="shared" si="285"/>
        <v>0.16762984504368639</v>
      </c>
      <c r="OJ305" s="859">
        <f t="shared" si="285"/>
        <v>0.16762984504368639</v>
      </c>
      <c r="OK305" s="859">
        <f t="shared" si="285"/>
        <v>0.16762984504368639</v>
      </c>
      <c r="OL305" s="859">
        <f t="shared" si="285"/>
        <v>0.16762984504368639</v>
      </c>
      <c r="OM305" s="859">
        <f t="shared" si="285"/>
        <v>0.16762984504368639</v>
      </c>
      <c r="ON305" s="859">
        <f t="shared" si="285"/>
        <v>0.16762984504368639</v>
      </c>
      <c r="OO305" s="859">
        <f t="shared" si="285"/>
        <v>0.16762984504368639</v>
      </c>
      <c r="OP305" s="859">
        <f t="shared" si="285"/>
        <v>-0.81694212005774069</v>
      </c>
      <c r="OQ305" s="859">
        <f t="shared" si="285"/>
        <v>-0.81694212005774069</v>
      </c>
      <c r="OR305" s="859">
        <f t="shared" si="285"/>
        <v>-0.81694212005774069</v>
      </c>
      <c r="OS305" s="859">
        <f t="shared" si="285"/>
        <v>-0.81694212005774069</v>
      </c>
      <c r="OT305" s="859">
        <f t="shared" si="285"/>
        <v>-0.81694212005774069</v>
      </c>
      <c r="OU305" s="859">
        <f t="shared" si="285"/>
        <v>-0.81694212005774069</v>
      </c>
      <c r="OV305" s="859">
        <f t="shared" si="285"/>
        <v>-0.81694212005774069</v>
      </c>
      <c r="OW305" s="859">
        <f t="shared" si="285"/>
        <v>-0.9538456223040086</v>
      </c>
      <c r="OX305" s="859">
        <f t="shared" si="285"/>
        <v>-0.9538456223040086</v>
      </c>
      <c r="OY305" s="859">
        <f t="shared" si="285"/>
        <v>-0.9538456223040086</v>
      </c>
      <c r="OZ305" s="859">
        <f t="shared" si="285"/>
        <v>-0.9538456223040086</v>
      </c>
      <c r="PA305" s="859">
        <f t="shared" si="285"/>
        <v>-0.9538456223040086</v>
      </c>
      <c r="PB305" s="859">
        <f t="shared" si="285"/>
        <v>-0.68482915232093866</v>
      </c>
      <c r="PC305" s="859">
        <f t="shared" si="285"/>
        <v>-0.68482915232093866</v>
      </c>
      <c r="PD305" s="859">
        <f t="shared" si="285"/>
        <v>-0.68482915232093866</v>
      </c>
      <c r="PE305" s="859">
        <f t="shared" si="285"/>
        <v>-0.68482915232093866</v>
      </c>
      <c r="PF305" s="859">
        <f t="shared" si="285"/>
        <v>0.12674810036488626</v>
      </c>
      <c r="PG305" s="859">
        <f t="shared" si="285"/>
        <v>0.1619814116302285</v>
      </c>
      <c r="PH305" s="859">
        <f t="shared" si="285"/>
        <v>0.1619814116302285</v>
      </c>
      <c r="PI305" s="859">
        <f t="shared" si="285"/>
        <v>0.1619814116302285</v>
      </c>
      <c r="PJ305" s="859">
        <f t="shared" si="285"/>
        <v>0.1619814116302285</v>
      </c>
      <c r="PK305" s="859">
        <f t="shared" si="285"/>
        <v>0.1619814116302285</v>
      </c>
      <c r="PL305" s="859">
        <f t="shared" si="285"/>
        <v>0.1619814116302285</v>
      </c>
      <c r="PM305" s="859">
        <f t="shared" si="285"/>
        <v>0.1619814116302285</v>
      </c>
      <c r="PN305" s="859">
        <f t="shared" si="285"/>
        <v>0.56039869692438327</v>
      </c>
      <c r="PO305" s="859">
        <f t="shared" si="285"/>
        <v>0.56039869692438327</v>
      </c>
      <c r="PP305" s="859">
        <f t="shared" si="285"/>
        <v>0.56039869692438327</v>
      </c>
      <c r="PQ305" s="859">
        <f t="shared" si="285"/>
        <v>0.56039869692438327</v>
      </c>
      <c r="PR305" s="859">
        <f t="shared" si="285"/>
        <v>0.56039869692438327</v>
      </c>
      <c r="PS305" s="859">
        <f t="shared" si="285"/>
        <v>0.56039869692438327</v>
      </c>
      <c r="PT305" s="859">
        <f t="shared" si="285"/>
        <v>0.56039869692438327</v>
      </c>
      <c r="PU305" s="859">
        <f t="shared" si="285"/>
        <v>2.1120039243894011</v>
      </c>
      <c r="PV305" s="859">
        <f t="shared" si="285"/>
        <v>2.1120039243894011</v>
      </c>
      <c r="PW305" s="859">
        <f t="shared" si="285"/>
        <v>2.1120039243894011</v>
      </c>
      <c r="PX305" s="859">
        <f t="shared" si="285"/>
        <v>2.1120039243894011</v>
      </c>
      <c r="PY305" s="859">
        <f t="shared" si="285"/>
        <v>1.3264326212217314</v>
      </c>
      <c r="PZ305" s="859">
        <f t="shared" si="285"/>
        <v>1.3264326212217314</v>
      </c>
      <c r="QA305" s="859">
        <f t="shared" si="285"/>
        <v>1.0832381374183324</v>
      </c>
      <c r="QB305" s="859">
        <f t="shared" si="285"/>
        <v>1.0832381374183324</v>
      </c>
      <c r="QC305" s="859">
        <f t="shared" si="285"/>
        <v>1.0832381374183324</v>
      </c>
      <c r="QD305" s="859">
        <f t="shared" si="285"/>
        <v>0.22949369281818388</v>
      </c>
      <c r="QE305" s="859">
        <f t="shared" si="285"/>
        <v>0.22949369281818388</v>
      </c>
      <c r="QF305" s="859">
        <f t="shared" si="285"/>
        <v>0.22949369281818388</v>
      </c>
      <c r="QG305" s="859">
        <f t="shared" si="285"/>
        <v>0.22949369281818388</v>
      </c>
      <c r="QH305" s="859">
        <f t="shared" si="285"/>
        <v>0.16762984504368639</v>
      </c>
      <c r="QI305" s="859">
        <f t="shared" si="285"/>
        <v>0.16762984504368639</v>
      </c>
      <c r="QJ305" s="859">
        <f t="shared" si="285"/>
        <v>0.16762984504368639</v>
      </c>
      <c r="QK305" s="859">
        <f t="shared" si="285"/>
        <v>0.16762984504368639</v>
      </c>
      <c r="QL305" s="859">
        <f t="shared" si="285"/>
        <v>0.16762984504368639</v>
      </c>
      <c r="QM305" s="859">
        <f t="shared" si="285"/>
        <v>0.16762984504368639</v>
      </c>
      <c r="QN305" s="859">
        <f t="shared" si="285"/>
        <v>0.16762984504368639</v>
      </c>
      <c r="QO305" s="859">
        <f t="shared" si="285"/>
        <v>0.16762984504368639</v>
      </c>
      <c r="QP305" s="859">
        <f t="shared" si="285"/>
        <v>-0.81694212005774069</v>
      </c>
      <c r="QQ305" s="859">
        <f t="shared" si="285"/>
        <v>-0.81694212005774069</v>
      </c>
      <c r="QR305" s="859">
        <f t="shared" si="286"/>
        <v>-0.81694212005774069</v>
      </c>
      <c r="QS305" s="859">
        <f t="shared" si="286"/>
        <v>-0.81694212005774069</v>
      </c>
      <c r="QT305" s="859">
        <f t="shared" si="286"/>
        <v>-0.81694212005774069</v>
      </c>
      <c r="QU305" s="859">
        <f t="shared" si="286"/>
        <v>-0.81694212005774069</v>
      </c>
      <c r="QV305" s="859">
        <f t="shared" si="286"/>
        <v>-0.81694212005774069</v>
      </c>
      <c r="QW305" s="859">
        <f t="shared" si="286"/>
        <v>-0.9538456223040086</v>
      </c>
      <c r="QX305" s="859">
        <f t="shared" si="286"/>
        <v>-0.9538456223040086</v>
      </c>
      <c r="QY305" s="859">
        <f t="shared" si="286"/>
        <v>-0.9538456223040086</v>
      </c>
      <c r="QZ305" s="859">
        <f t="shared" si="286"/>
        <v>-0.9538456223040086</v>
      </c>
      <c r="RA305" s="859">
        <f t="shared" si="286"/>
        <v>-0.9538456223040086</v>
      </c>
      <c r="RB305" s="859">
        <f t="shared" si="286"/>
        <v>-0.68482915232093866</v>
      </c>
      <c r="RC305" s="859">
        <f t="shared" si="286"/>
        <v>-0.68482915232093866</v>
      </c>
      <c r="RD305" s="859">
        <f t="shared" si="286"/>
        <v>-0.68482915232093866</v>
      </c>
      <c r="RE305" s="859">
        <f t="shared" si="286"/>
        <v>-0.68482915232093866</v>
      </c>
      <c r="RF305" s="859">
        <f t="shared" si="286"/>
        <v>0.12674810036488626</v>
      </c>
      <c r="RG305" s="859">
        <f t="shared" si="286"/>
        <v>0.1619814116302285</v>
      </c>
      <c r="RH305" s="859">
        <f t="shared" si="286"/>
        <v>0.1619814116302285</v>
      </c>
      <c r="RI305" s="859">
        <f t="shared" si="286"/>
        <v>0.1619814116302285</v>
      </c>
      <c r="RJ305" s="859">
        <f t="shared" si="286"/>
        <v>0.1619814116302285</v>
      </c>
      <c r="RK305" s="859">
        <f t="shared" si="286"/>
        <v>0.1619814116302285</v>
      </c>
      <c r="RL305" s="859">
        <f t="shared" si="286"/>
        <v>0.1619814116302285</v>
      </c>
      <c r="RM305" s="859">
        <f t="shared" si="286"/>
        <v>0.1619814116302285</v>
      </c>
      <c r="RN305" s="859">
        <f t="shared" si="286"/>
        <v>0.56039869692438327</v>
      </c>
      <c r="RO305" s="859">
        <f t="shared" si="286"/>
        <v>0.56039869692438327</v>
      </c>
      <c r="RP305" s="859">
        <f t="shared" si="286"/>
        <v>0.56039869692438327</v>
      </c>
      <c r="RQ305" s="859">
        <f t="shared" si="286"/>
        <v>0.56039869692438327</v>
      </c>
      <c r="RR305" s="859">
        <f t="shared" si="286"/>
        <v>0.56039869692438327</v>
      </c>
      <c r="RS305" s="859">
        <f t="shared" si="286"/>
        <v>0.56039869692438327</v>
      </c>
      <c r="RT305" s="859">
        <f t="shared" si="286"/>
        <v>0.56039869692438327</v>
      </c>
      <c r="RU305" s="859">
        <f t="shared" si="286"/>
        <v>2.1120039243894011</v>
      </c>
      <c r="RV305" s="859">
        <f t="shared" si="286"/>
        <v>2.1120039243894011</v>
      </c>
      <c r="RW305" s="859">
        <f t="shared" si="286"/>
        <v>2.1120039243894011</v>
      </c>
      <c r="RX305" s="859">
        <f t="shared" si="286"/>
        <v>2.1120039243894011</v>
      </c>
      <c r="RY305" s="859">
        <f t="shared" si="286"/>
        <v>1.3264326212217314</v>
      </c>
      <c r="RZ305" s="859">
        <f t="shared" si="286"/>
        <v>1.3264326212217314</v>
      </c>
      <c r="SA305" s="859">
        <f t="shared" si="286"/>
        <v>1.0832381374183324</v>
      </c>
      <c r="SB305" s="859">
        <f t="shared" si="286"/>
        <v>1.0832381374183324</v>
      </c>
      <c r="SC305" s="859">
        <f t="shared" si="286"/>
        <v>1.0832381374183324</v>
      </c>
      <c r="SD305" s="859">
        <f t="shared" si="286"/>
        <v>0.22949369281818388</v>
      </c>
      <c r="SE305" s="859">
        <f t="shared" si="286"/>
        <v>0.22949369281818388</v>
      </c>
      <c r="SF305" s="859">
        <f t="shared" si="286"/>
        <v>0.22949369281818388</v>
      </c>
      <c r="SG305" s="859">
        <f t="shared" si="286"/>
        <v>0.22949369281818388</v>
      </c>
      <c r="SH305" s="859">
        <f t="shared" si="286"/>
        <v>0.16762984504368639</v>
      </c>
      <c r="SI305" s="859">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892</v>
      </c>
      <c r="J306" s="558"/>
      <c r="K306" s="860">
        <f>K305</f>
        <v>0</v>
      </c>
      <c r="L306" s="860">
        <f t="shared" ref="L306:BW306" si="288">L305</f>
        <v>0</v>
      </c>
      <c r="M306" s="860">
        <f t="shared" si="288"/>
        <v>0</v>
      </c>
      <c r="N306" s="860">
        <f t="shared" si="288"/>
        <v>0</v>
      </c>
      <c r="O306" s="860">
        <f t="shared" si="288"/>
        <v>0</v>
      </c>
      <c r="P306" s="860">
        <f t="shared" si="288"/>
        <v>0</v>
      </c>
      <c r="Q306" s="860">
        <f t="shared" si="288"/>
        <v>0</v>
      </c>
      <c r="R306" s="860">
        <f t="shared" si="288"/>
        <v>0</v>
      </c>
      <c r="S306" s="860">
        <f t="shared" si="288"/>
        <v>0</v>
      </c>
      <c r="T306" s="860">
        <f t="shared" si="288"/>
        <v>0</v>
      </c>
      <c r="U306" s="860">
        <f t="shared" si="288"/>
        <v>0</v>
      </c>
      <c r="V306" s="860">
        <f t="shared" si="288"/>
        <v>0</v>
      </c>
      <c r="W306" s="860">
        <f t="shared" si="288"/>
        <v>0</v>
      </c>
      <c r="X306" s="860">
        <f t="shared" si="288"/>
        <v>0</v>
      </c>
      <c r="Y306" s="860">
        <f t="shared" si="288"/>
        <v>0</v>
      </c>
      <c r="Z306" s="860">
        <f t="shared" si="288"/>
        <v>0</v>
      </c>
      <c r="AA306" s="860">
        <f t="shared" si="288"/>
        <v>0</v>
      </c>
      <c r="AB306" s="860">
        <f t="shared" si="288"/>
        <v>0</v>
      </c>
      <c r="AC306" s="860">
        <f t="shared" si="288"/>
        <v>0</v>
      </c>
      <c r="AD306" s="860">
        <f t="shared" si="288"/>
        <v>0</v>
      </c>
      <c r="AE306" s="860">
        <f t="shared" si="288"/>
        <v>0</v>
      </c>
      <c r="AF306" s="860">
        <f t="shared" si="288"/>
        <v>0</v>
      </c>
      <c r="AG306" s="860">
        <f t="shared" si="288"/>
        <v>0</v>
      </c>
      <c r="AH306" s="860">
        <f t="shared" si="288"/>
        <v>0</v>
      </c>
      <c r="AI306" s="860">
        <f t="shared" si="288"/>
        <v>0</v>
      </c>
      <c r="AJ306" s="860">
        <f t="shared" si="288"/>
        <v>0</v>
      </c>
      <c r="AK306" s="860">
        <f t="shared" si="288"/>
        <v>0</v>
      </c>
      <c r="AL306" s="860">
        <f t="shared" si="288"/>
        <v>0</v>
      </c>
      <c r="AM306" s="860">
        <f t="shared" si="288"/>
        <v>0</v>
      </c>
      <c r="AN306" s="860">
        <f t="shared" si="288"/>
        <v>0</v>
      </c>
      <c r="AO306" s="860">
        <f t="shared" si="288"/>
        <v>0</v>
      </c>
      <c r="AP306" s="860">
        <f t="shared" si="288"/>
        <v>0</v>
      </c>
      <c r="AQ306" s="860">
        <f t="shared" si="288"/>
        <v>0</v>
      </c>
      <c r="AR306" s="860">
        <f t="shared" si="288"/>
        <v>0</v>
      </c>
      <c r="AS306" s="860">
        <f t="shared" si="288"/>
        <v>0</v>
      </c>
      <c r="AT306" s="860">
        <f t="shared" si="288"/>
        <v>0</v>
      </c>
      <c r="AU306" s="860">
        <f t="shared" si="288"/>
        <v>0</v>
      </c>
      <c r="AV306" s="860">
        <f t="shared" si="288"/>
        <v>0</v>
      </c>
      <c r="AW306" s="860">
        <f t="shared" si="288"/>
        <v>0</v>
      </c>
      <c r="AX306" s="860">
        <f t="shared" si="288"/>
        <v>0</v>
      </c>
      <c r="AY306" s="860">
        <f t="shared" si="288"/>
        <v>0</v>
      </c>
      <c r="AZ306" s="860">
        <f t="shared" si="288"/>
        <v>0</v>
      </c>
      <c r="BA306" s="860">
        <f t="shared" si="288"/>
        <v>0</v>
      </c>
      <c r="BB306" s="860">
        <f t="shared" si="288"/>
        <v>0</v>
      </c>
      <c r="BC306" s="860">
        <f t="shared" si="288"/>
        <v>0</v>
      </c>
      <c r="BD306" s="860">
        <f t="shared" si="288"/>
        <v>0</v>
      </c>
      <c r="BE306" s="860">
        <f t="shared" si="288"/>
        <v>0</v>
      </c>
      <c r="BF306" s="860">
        <f t="shared" si="288"/>
        <v>0</v>
      </c>
      <c r="BG306" s="860">
        <f t="shared" si="288"/>
        <v>0</v>
      </c>
      <c r="BH306" s="860">
        <f t="shared" si="288"/>
        <v>0</v>
      </c>
      <c r="BI306" s="860">
        <f t="shared" si="288"/>
        <v>0</v>
      </c>
      <c r="BJ306" s="860">
        <f t="shared" si="288"/>
        <v>0</v>
      </c>
      <c r="BK306" s="860">
        <f t="shared" si="288"/>
        <v>0</v>
      </c>
      <c r="BL306" s="860">
        <f t="shared" si="288"/>
        <v>0</v>
      </c>
      <c r="BM306" s="860">
        <f t="shared" si="288"/>
        <v>0</v>
      </c>
      <c r="BN306" s="860">
        <f t="shared" si="288"/>
        <v>-0.36510824193558289</v>
      </c>
      <c r="BO306" s="860">
        <f t="shared" si="288"/>
        <v>-0.36510824193558289</v>
      </c>
      <c r="BP306" s="860">
        <f t="shared" si="288"/>
        <v>-0.36510824193558289</v>
      </c>
      <c r="BQ306" s="860">
        <f t="shared" si="288"/>
        <v>-0.36510824193558289</v>
      </c>
      <c r="BR306" s="860">
        <f t="shared" si="288"/>
        <v>-0.36510824193558289</v>
      </c>
      <c r="BS306" s="860">
        <f t="shared" si="288"/>
        <v>-0.36510824193558289</v>
      </c>
      <c r="BT306" s="860">
        <f t="shared" si="288"/>
        <v>-0.36510824193558289</v>
      </c>
      <c r="BU306" s="860">
        <f t="shared" si="288"/>
        <v>-0.22913250123092244</v>
      </c>
      <c r="BV306" s="860">
        <f t="shared" si="288"/>
        <v>-0.22913250123092244</v>
      </c>
      <c r="BW306" s="860">
        <f t="shared" si="288"/>
        <v>-0.22913250123092244</v>
      </c>
      <c r="BX306" s="860">
        <f t="shared" ref="BX306:EI306" si="289">BX305</f>
        <v>-0.22913250123092244</v>
      </c>
      <c r="BY306" s="860">
        <f t="shared" si="289"/>
        <v>-6.9205180237656982E-2</v>
      </c>
      <c r="BZ306" s="860">
        <f t="shared" si="289"/>
        <v>-6.9205180237656982E-2</v>
      </c>
      <c r="CA306" s="860">
        <f t="shared" si="289"/>
        <v>2.9542858293228669E-2</v>
      </c>
      <c r="CB306" s="860">
        <f t="shared" si="289"/>
        <v>2.9542858293228669E-2</v>
      </c>
      <c r="CC306" s="860">
        <f t="shared" si="289"/>
        <v>2.9542858293228669E-2</v>
      </c>
      <c r="CD306" s="860">
        <f t="shared" si="289"/>
        <v>4.4484465644141657E-2</v>
      </c>
      <c r="CE306" s="860">
        <f t="shared" si="289"/>
        <v>4.4484465644141657E-2</v>
      </c>
      <c r="CF306" s="860">
        <f t="shared" si="289"/>
        <v>4.4484465644141657E-2</v>
      </c>
      <c r="CG306" s="860">
        <f t="shared" si="289"/>
        <v>4.4484465644141657E-2</v>
      </c>
      <c r="CH306" s="860">
        <f t="shared" si="289"/>
        <v>4.5142149078515992E-2</v>
      </c>
      <c r="CI306" s="860">
        <f t="shared" si="289"/>
        <v>4.0071470206308746E-2</v>
      </c>
      <c r="CJ306" s="860">
        <f t="shared" si="289"/>
        <v>4.0071470206308746E-2</v>
      </c>
      <c r="CK306" s="860">
        <f t="shared" si="289"/>
        <v>4.0071470206308746E-2</v>
      </c>
      <c r="CL306" s="860">
        <f t="shared" si="289"/>
        <v>4.0071470206308746E-2</v>
      </c>
      <c r="CM306" s="860">
        <f t="shared" si="289"/>
        <v>4.0071470206308746E-2</v>
      </c>
      <c r="CN306" s="860">
        <f t="shared" si="289"/>
        <v>4.0071470206308746E-2</v>
      </c>
      <c r="CO306" s="860">
        <f t="shared" si="289"/>
        <v>4.0071470206308746E-2</v>
      </c>
      <c r="CP306" s="860">
        <f t="shared" si="289"/>
        <v>0</v>
      </c>
      <c r="CQ306" s="860">
        <f t="shared" si="289"/>
        <v>0</v>
      </c>
      <c r="CR306" s="860">
        <f t="shared" si="289"/>
        <v>0</v>
      </c>
      <c r="CS306" s="860">
        <f t="shared" si="289"/>
        <v>0</v>
      </c>
      <c r="CT306" s="860">
        <f t="shared" si="289"/>
        <v>0</v>
      </c>
      <c r="CU306" s="860">
        <f t="shared" si="289"/>
        <v>0</v>
      </c>
      <c r="CV306" s="860">
        <f t="shared" si="289"/>
        <v>0</v>
      </c>
      <c r="CW306" s="860">
        <f t="shared" si="289"/>
        <v>-8.813167494439611E-3</v>
      </c>
      <c r="CX306" s="860">
        <f t="shared" si="289"/>
        <v>-8.813167494439611E-3</v>
      </c>
      <c r="CY306" s="860">
        <f t="shared" si="289"/>
        <v>-8.813167494439611E-3</v>
      </c>
      <c r="CZ306" s="860">
        <f t="shared" si="289"/>
        <v>-8.813167494439611E-3</v>
      </c>
      <c r="DA306" s="860">
        <f t="shared" si="289"/>
        <v>-8.813167494439611E-3</v>
      </c>
      <c r="DB306" s="860">
        <f t="shared" si="289"/>
        <v>-0.15540510312044198</v>
      </c>
      <c r="DC306" s="860">
        <f t="shared" si="289"/>
        <v>-0.15540510312044198</v>
      </c>
      <c r="DD306" s="860">
        <f t="shared" si="289"/>
        <v>-0.15540510312044198</v>
      </c>
      <c r="DE306" s="860">
        <f t="shared" si="289"/>
        <v>-0.15540510312044198</v>
      </c>
      <c r="DF306" s="860">
        <f t="shared" si="289"/>
        <v>-3.345844281493271E-2</v>
      </c>
      <c r="DG306" s="860">
        <f t="shared" si="289"/>
        <v>-2.6766754251942082E-2</v>
      </c>
      <c r="DH306" s="860">
        <f t="shared" si="289"/>
        <v>-2.6766754251942082E-2</v>
      </c>
      <c r="DI306" s="860">
        <f t="shared" si="289"/>
        <v>-2.6766754251942082E-2</v>
      </c>
      <c r="DJ306" s="860">
        <f t="shared" si="289"/>
        <v>-2.6766754251942082E-2</v>
      </c>
      <c r="DK306" s="860">
        <f t="shared" si="289"/>
        <v>-2.6766754251942082E-2</v>
      </c>
      <c r="DL306" s="860">
        <f t="shared" si="289"/>
        <v>-2.6766754251942082E-2</v>
      </c>
      <c r="DM306" s="860">
        <f t="shared" si="289"/>
        <v>-2.6766754251942082E-2</v>
      </c>
      <c r="DN306" s="860">
        <f t="shared" si="289"/>
        <v>0</v>
      </c>
      <c r="DO306" s="860">
        <f t="shared" si="289"/>
        <v>0</v>
      </c>
      <c r="DP306" s="860">
        <f t="shared" si="289"/>
        <v>0</v>
      </c>
      <c r="DQ306" s="860">
        <f t="shared" si="289"/>
        <v>0</v>
      </c>
      <c r="DR306" s="860">
        <f t="shared" si="289"/>
        <v>0</v>
      </c>
      <c r="DS306" s="860">
        <f t="shared" si="289"/>
        <v>0</v>
      </c>
      <c r="DT306" s="860">
        <f t="shared" si="289"/>
        <v>0</v>
      </c>
      <c r="DU306" s="860">
        <f t="shared" si="289"/>
        <v>1.5640783779676219</v>
      </c>
      <c r="DV306" s="860">
        <f t="shared" si="289"/>
        <v>1.5640783779676219</v>
      </c>
      <c r="DW306" s="860">
        <f t="shared" si="289"/>
        <v>1.5640783779676219</v>
      </c>
      <c r="DX306" s="860">
        <f t="shared" si="289"/>
        <v>1.5640783779676219</v>
      </c>
      <c r="DY306" s="860">
        <f t="shared" si="289"/>
        <v>1.4763771784033235</v>
      </c>
      <c r="DZ306" s="860">
        <f t="shared" si="289"/>
        <v>1.4763771784033235</v>
      </c>
      <c r="EA306" s="860">
        <f t="shared" si="289"/>
        <v>1.2408000483155446</v>
      </c>
      <c r="EB306" s="860">
        <f t="shared" si="289"/>
        <v>1.2408000483155446</v>
      </c>
      <c r="EC306" s="860">
        <f t="shared" si="289"/>
        <v>1.2408000483155446</v>
      </c>
      <c r="ED306" s="860">
        <f t="shared" si="289"/>
        <v>1.2029577592675507</v>
      </c>
      <c r="EE306" s="860">
        <f t="shared" si="289"/>
        <v>1.2029577592675507</v>
      </c>
      <c r="EF306" s="860">
        <f t="shared" si="289"/>
        <v>1.2029577592675507</v>
      </c>
      <c r="EG306" s="860">
        <f t="shared" si="289"/>
        <v>1.2029577592675507</v>
      </c>
      <c r="EH306" s="860">
        <f t="shared" si="289"/>
        <v>2.5276666395140959</v>
      </c>
      <c r="EI306" s="860">
        <f t="shared" si="289"/>
        <v>2.5276666395140959</v>
      </c>
      <c r="EJ306" s="860">
        <f t="shared" ref="EJ306:GU306" si="290">EJ305</f>
        <v>2.5276666395140959</v>
      </c>
      <c r="EK306" s="860">
        <f t="shared" si="290"/>
        <v>2.5276666395140959</v>
      </c>
      <c r="EL306" s="860">
        <f t="shared" si="290"/>
        <v>2.5276666395140959</v>
      </c>
      <c r="EM306" s="860">
        <f t="shared" si="290"/>
        <v>2.5276666395140959</v>
      </c>
      <c r="EN306" s="860">
        <f t="shared" si="290"/>
        <v>2.5276666395140959</v>
      </c>
      <c r="EO306" s="860">
        <f t="shared" si="290"/>
        <v>2.5276666395140959</v>
      </c>
      <c r="EP306" s="860">
        <f t="shared" si="290"/>
        <v>-8.5607707191691418E-2</v>
      </c>
      <c r="EQ306" s="860">
        <f t="shared" si="290"/>
        <v>-8.5607707191691418E-2</v>
      </c>
      <c r="ER306" s="860">
        <f t="shared" si="290"/>
        <v>-8.5607707191691418E-2</v>
      </c>
      <c r="ES306" s="860">
        <f t="shared" si="290"/>
        <v>-8.5607707191691418E-2</v>
      </c>
      <c r="ET306" s="860">
        <f t="shared" si="290"/>
        <v>-8.5607707191691418E-2</v>
      </c>
      <c r="EU306" s="860">
        <f t="shared" si="290"/>
        <v>-8.5607707191691418E-2</v>
      </c>
      <c r="EV306" s="860">
        <f t="shared" si="290"/>
        <v>-8.5607707191691418E-2</v>
      </c>
      <c r="EW306" s="860">
        <f t="shared" si="290"/>
        <v>-0.51872493292592914</v>
      </c>
      <c r="EX306" s="860">
        <f t="shared" si="290"/>
        <v>-0.51872493292592914</v>
      </c>
      <c r="EY306" s="860">
        <f t="shared" si="290"/>
        <v>-0.51872493292592914</v>
      </c>
      <c r="EZ306" s="860">
        <f t="shared" si="290"/>
        <v>-0.51872493292592914</v>
      </c>
      <c r="FA306" s="860">
        <f t="shared" si="290"/>
        <v>-0.51872493292592914</v>
      </c>
      <c r="FB306" s="860">
        <f t="shared" si="290"/>
        <v>-0.64501409458122527</v>
      </c>
      <c r="FC306" s="860">
        <f t="shared" si="290"/>
        <v>-0.64501409458122527</v>
      </c>
      <c r="FD306" s="860">
        <f t="shared" si="290"/>
        <v>-0.64501409458122527</v>
      </c>
      <c r="FE306" s="860">
        <f t="shared" si="290"/>
        <v>-0.64501409458122527</v>
      </c>
      <c r="FF306" s="860">
        <f t="shared" si="290"/>
        <v>-0.20242967846767002</v>
      </c>
      <c r="FG306" s="860">
        <f t="shared" si="290"/>
        <v>-0.17658063022792359</v>
      </c>
      <c r="FH306" s="860">
        <f t="shared" si="290"/>
        <v>-0.17658063022792359</v>
      </c>
      <c r="FI306" s="860">
        <f t="shared" si="290"/>
        <v>-0.17658063022792359</v>
      </c>
      <c r="FJ306" s="860">
        <f t="shared" si="290"/>
        <v>-0.17658063022792359</v>
      </c>
      <c r="FK306" s="860">
        <f t="shared" si="290"/>
        <v>-0.17658063022792359</v>
      </c>
      <c r="FL306" s="860">
        <f t="shared" si="290"/>
        <v>-0.17658063022792359</v>
      </c>
      <c r="FM306" s="860">
        <f t="shared" si="290"/>
        <v>-0.17658063022792359</v>
      </c>
      <c r="FN306" s="860">
        <f t="shared" si="290"/>
        <v>0</v>
      </c>
      <c r="FO306" s="860">
        <f t="shared" si="290"/>
        <v>0</v>
      </c>
      <c r="FP306" s="860">
        <f t="shared" si="290"/>
        <v>0</v>
      </c>
      <c r="FQ306" s="860">
        <f t="shared" si="290"/>
        <v>0</v>
      </c>
      <c r="FR306" s="860">
        <f t="shared" si="290"/>
        <v>0</v>
      </c>
      <c r="FS306" s="860">
        <f t="shared" si="290"/>
        <v>0</v>
      </c>
      <c r="FT306" s="860">
        <f t="shared" si="290"/>
        <v>0</v>
      </c>
      <c r="FU306" s="860">
        <f t="shared" si="290"/>
        <v>1.1157756581679852</v>
      </c>
      <c r="FV306" s="860">
        <f t="shared" si="290"/>
        <v>1.1157756581679852</v>
      </c>
      <c r="FW306" s="860">
        <f t="shared" si="290"/>
        <v>1.1157756581679852</v>
      </c>
      <c r="FX306" s="860">
        <f t="shared" si="290"/>
        <v>1.1157756581679852</v>
      </c>
      <c r="FY306" s="860">
        <f t="shared" si="290"/>
        <v>0.83046216285187047</v>
      </c>
      <c r="FZ306" s="860">
        <f t="shared" si="290"/>
        <v>0.83046216285187047</v>
      </c>
      <c r="GA306" s="860">
        <f t="shared" si="290"/>
        <v>0.5416190687091671</v>
      </c>
      <c r="GB306" s="860">
        <f t="shared" si="290"/>
        <v>0.5416190687091671</v>
      </c>
      <c r="GC306" s="860">
        <f t="shared" si="290"/>
        <v>0.5416190687091671</v>
      </c>
      <c r="GD306" s="860">
        <f t="shared" si="290"/>
        <v>8.9862378323187997E-2</v>
      </c>
      <c r="GE306" s="860">
        <f t="shared" si="290"/>
        <v>8.9862378323187997E-2</v>
      </c>
      <c r="GF306" s="860">
        <f t="shared" si="290"/>
        <v>8.9862378323187997E-2</v>
      </c>
      <c r="GG306" s="860">
        <f t="shared" si="290"/>
        <v>8.9862378323187997E-2</v>
      </c>
      <c r="GH306" s="860">
        <f t="shared" si="290"/>
        <v>0.53590106377844293</v>
      </c>
      <c r="GI306" s="860">
        <f t="shared" si="290"/>
        <v>0.53590106377844293</v>
      </c>
      <c r="GJ306" s="860">
        <f t="shared" si="290"/>
        <v>0.53590106377844293</v>
      </c>
      <c r="GK306" s="860">
        <f t="shared" si="290"/>
        <v>0.53590106377844293</v>
      </c>
      <c r="GL306" s="860">
        <f t="shared" si="290"/>
        <v>0.53590106377844293</v>
      </c>
      <c r="GM306" s="860">
        <f t="shared" si="290"/>
        <v>0.53590106377844293</v>
      </c>
      <c r="GN306" s="860">
        <f t="shared" si="290"/>
        <v>0.53590106377844293</v>
      </c>
      <c r="GO306" s="860">
        <f t="shared" si="290"/>
        <v>0.53590106377844293</v>
      </c>
      <c r="GP306" s="860">
        <f t="shared" si="290"/>
        <v>5.3810558806199893E-2</v>
      </c>
      <c r="GQ306" s="860">
        <f t="shared" si="290"/>
        <v>5.3810558806199893E-2</v>
      </c>
      <c r="GR306" s="860">
        <f t="shared" si="290"/>
        <v>5.3810558806199893E-2</v>
      </c>
      <c r="GS306" s="860">
        <f t="shared" si="290"/>
        <v>5.3810558806199893E-2</v>
      </c>
      <c r="GT306" s="860">
        <f t="shared" si="290"/>
        <v>5.3810558806199893E-2</v>
      </c>
      <c r="GU306" s="860">
        <f t="shared" si="290"/>
        <v>5.3810558806199893E-2</v>
      </c>
      <c r="GV306" s="860">
        <f t="shared" ref="GV306:JG306" si="291">GV305</f>
        <v>5.3810558806199893E-2</v>
      </c>
      <c r="GW306" s="860">
        <f t="shared" si="291"/>
        <v>-0.40375818985518031</v>
      </c>
      <c r="GX306" s="860">
        <f t="shared" si="291"/>
        <v>-0.40375818985518031</v>
      </c>
      <c r="GY306" s="860">
        <f t="shared" si="291"/>
        <v>-0.40375818985518031</v>
      </c>
      <c r="GZ306" s="860">
        <f t="shared" si="291"/>
        <v>-0.40375818985518031</v>
      </c>
      <c r="HA306" s="860">
        <f t="shared" si="291"/>
        <v>-0.40375818985518031</v>
      </c>
      <c r="HB306" s="860">
        <f t="shared" si="291"/>
        <v>-0.62965964743967273</v>
      </c>
      <c r="HC306" s="860">
        <f t="shared" si="291"/>
        <v>-0.62965964743967273</v>
      </c>
      <c r="HD306" s="860">
        <f t="shared" si="291"/>
        <v>-0.62965964743967273</v>
      </c>
      <c r="HE306" s="860">
        <f t="shared" si="291"/>
        <v>-0.62965964743967273</v>
      </c>
      <c r="HF306" s="860">
        <f t="shared" si="291"/>
        <v>-0.1081515285195449</v>
      </c>
      <c r="HG306" s="860">
        <f t="shared" si="291"/>
        <v>-7.9952422966200309E-2</v>
      </c>
      <c r="HH306" s="860">
        <f t="shared" si="291"/>
        <v>-7.9952422966200309E-2</v>
      </c>
      <c r="HI306" s="860">
        <f t="shared" si="291"/>
        <v>-7.9952422966200309E-2</v>
      </c>
      <c r="HJ306" s="860">
        <f t="shared" si="291"/>
        <v>-7.9952422966200309E-2</v>
      </c>
      <c r="HK306" s="860">
        <f t="shared" si="291"/>
        <v>-7.9952422966200309E-2</v>
      </c>
      <c r="HL306" s="860">
        <f t="shared" si="291"/>
        <v>-7.9952422966200309E-2</v>
      </c>
      <c r="HM306" s="860">
        <f t="shared" si="291"/>
        <v>-7.9952422966200309E-2</v>
      </c>
      <c r="HN306" s="860">
        <f t="shared" si="291"/>
        <v>0.16132689759944085</v>
      </c>
      <c r="HO306" s="860">
        <f t="shared" si="291"/>
        <v>0.16132689759944085</v>
      </c>
      <c r="HP306" s="860">
        <f t="shared" si="291"/>
        <v>0.16132689759944085</v>
      </c>
      <c r="HQ306" s="860">
        <f t="shared" si="291"/>
        <v>0.16132689759944085</v>
      </c>
      <c r="HR306" s="860">
        <f t="shared" si="291"/>
        <v>0.16132689759944085</v>
      </c>
      <c r="HS306" s="860">
        <f t="shared" si="291"/>
        <v>0.16132689759944085</v>
      </c>
      <c r="HT306" s="860">
        <f t="shared" si="291"/>
        <v>0.16132689759944085</v>
      </c>
      <c r="HU306" s="860">
        <f t="shared" si="291"/>
        <v>1.9227205538073306</v>
      </c>
      <c r="HV306" s="860">
        <f t="shared" si="291"/>
        <v>1.9227205538073306</v>
      </c>
      <c r="HW306" s="860">
        <f t="shared" si="291"/>
        <v>1.9227205538073306</v>
      </c>
      <c r="HX306" s="860">
        <f t="shared" si="291"/>
        <v>1.9227205538073306</v>
      </c>
      <c r="HY306" s="860">
        <f t="shared" si="291"/>
        <v>1.5917191454660813</v>
      </c>
      <c r="HZ306" s="860">
        <f t="shared" si="291"/>
        <v>1.5917191454660813</v>
      </c>
      <c r="IA306" s="860">
        <f t="shared" si="291"/>
        <v>1.5657714895410439</v>
      </c>
      <c r="IB306" s="860">
        <f t="shared" si="291"/>
        <v>1.5657714895410439</v>
      </c>
      <c r="IC306" s="860">
        <f t="shared" si="291"/>
        <v>1.5657714895410439</v>
      </c>
      <c r="ID306" s="860">
        <f t="shared" si="291"/>
        <v>-5.9528156796403664E-2</v>
      </c>
      <c r="IE306" s="860">
        <f t="shared" si="291"/>
        <v>-5.9528156796403664E-2</v>
      </c>
      <c r="IF306" s="860">
        <f t="shared" si="291"/>
        <v>-5.9528156796403664E-2</v>
      </c>
      <c r="IG306" s="860">
        <f t="shared" si="291"/>
        <v>-5.9528156796403664E-2</v>
      </c>
      <c r="IH306" s="860">
        <f t="shared" si="291"/>
        <v>-0.20250312597592668</v>
      </c>
      <c r="II306" s="860">
        <f t="shared" si="291"/>
        <v>-0.20250312597592668</v>
      </c>
      <c r="IJ306" s="860">
        <f t="shared" si="291"/>
        <v>-0.20250312597592668</v>
      </c>
      <c r="IK306" s="860">
        <f t="shared" si="291"/>
        <v>-0.20250312597592668</v>
      </c>
      <c r="IL306" s="860">
        <f t="shared" si="291"/>
        <v>-0.20250312597592668</v>
      </c>
      <c r="IM306" s="860">
        <f t="shared" si="291"/>
        <v>-0.20250312597592668</v>
      </c>
      <c r="IN306" s="860">
        <f t="shared" si="291"/>
        <v>-0.20250312597592668</v>
      </c>
      <c r="IO306" s="860">
        <f t="shared" si="291"/>
        <v>-0.20250312597592668</v>
      </c>
      <c r="IP306" s="860">
        <f t="shared" si="291"/>
        <v>2.4459344911910819E-2</v>
      </c>
      <c r="IQ306" s="860">
        <f t="shared" si="291"/>
        <v>2.4459344911910819E-2</v>
      </c>
      <c r="IR306" s="860">
        <f t="shared" si="291"/>
        <v>2.4459344911910819E-2</v>
      </c>
      <c r="IS306" s="860">
        <f t="shared" si="291"/>
        <v>2.4459344911910819E-2</v>
      </c>
      <c r="IT306" s="860">
        <f t="shared" si="291"/>
        <v>2.4459344911910819E-2</v>
      </c>
      <c r="IU306" s="860">
        <f t="shared" si="291"/>
        <v>2.4459344911910819E-2</v>
      </c>
      <c r="IV306" s="860">
        <f t="shared" si="291"/>
        <v>2.4459344911910819E-2</v>
      </c>
      <c r="IW306" s="860">
        <f t="shared" si="291"/>
        <v>-0.49100990421878876</v>
      </c>
      <c r="IX306" s="860">
        <f t="shared" si="291"/>
        <v>-0.49100990421878876</v>
      </c>
      <c r="IY306" s="860">
        <f t="shared" si="291"/>
        <v>-0.49100990421878876</v>
      </c>
      <c r="IZ306" s="860">
        <f t="shared" si="291"/>
        <v>-0.49100990421878876</v>
      </c>
      <c r="JA306" s="860">
        <f t="shared" si="291"/>
        <v>-0.49100990421878876</v>
      </c>
      <c r="JB306" s="860">
        <f t="shared" si="291"/>
        <v>-0.68482915232093866</v>
      </c>
      <c r="JC306" s="860">
        <f t="shared" si="291"/>
        <v>-0.68482915232093866</v>
      </c>
      <c r="JD306" s="860">
        <f t="shared" si="291"/>
        <v>-0.68482915232093866</v>
      </c>
      <c r="JE306" s="860">
        <f t="shared" si="291"/>
        <v>-0.68482915232093866</v>
      </c>
      <c r="JF306" s="860">
        <f t="shared" si="291"/>
        <v>-6.1137385317808324E-2</v>
      </c>
      <c r="JG306" s="860">
        <f t="shared" si="291"/>
        <v>-3.5280221001900536E-2</v>
      </c>
      <c r="JH306" s="860">
        <f t="shared" ref="JH306:LS306" si="292">JH305</f>
        <v>-3.5280221001900536E-2</v>
      </c>
      <c r="JI306" s="860">
        <f t="shared" si="292"/>
        <v>-3.5280221001900536E-2</v>
      </c>
      <c r="JJ306" s="860">
        <f t="shared" si="292"/>
        <v>-3.5280221001900536E-2</v>
      </c>
      <c r="JK306" s="860">
        <f t="shared" si="292"/>
        <v>-3.5280221001900536E-2</v>
      </c>
      <c r="JL306" s="860">
        <f t="shared" si="292"/>
        <v>-3.5280221001900536E-2</v>
      </c>
      <c r="JM306" s="860">
        <f t="shared" si="292"/>
        <v>-3.5280221001900536E-2</v>
      </c>
      <c r="JN306" s="860">
        <f t="shared" si="292"/>
        <v>0.20378134433613759</v>
      </c>
      <c r="JO306" s="860">
        <f t="shared" si="292"/>
        <v>0.20378134433613759</v>
      </c>
      <c r="JP306" s="860">
        <f t="shared" si="292"/>
        <v>0.20378134433613759</v>
      </c>
      <c r="JQ306" s="860">
        <f t="shared" si="292"/>
        <v>0.20378134433613759</v>
      </c>
      <c r="JR306" s="860">
        <f t="shared" si="292"/>
        <v>0.20378134433613759</v>
      </c>
      <c r="JS306" s="860">
        <f t="shared" si="292"/>
        <v>0.20378134433613759</v>
      </c>
      <c r="JT306" s="860">
        <f t="shared" si="292"/>
        <v>0.20378134433613759</v>
      </c>
      <c r="JU306" s="860">
        <f t="shared" si="292"/>
        <v>2.0522302284161134</v>
      </c>
      <c r="JV306" s="860">
        <f t="shared" si="292"/>
        <v>2.0522302284161134</v>
      </c>
      <c r="JW306" s="860">
        <f t="shared" si="292"/>
        <v>2.0522302284161134</v>
      </c>
      <c r="JX306" s="860">
        <f t="shared" si="292"/>
        <v>2.0522302284161134</v>
      </c>
      <c r="JY306" s="860">
        <f t="shared" si="292"/>
        <v>1.3264326212217314</v>
      </c>
      <c r="JZ306" s="860">
        <f t="shared" si="292"/>
        <v>1.3264326212217314</v>
      </c>
      <c r="KA306" s="860">
        <f t="shared" si="292"/>
        <v>1.0832381374183324</v>
      </c>
      <c r="KB306" s="860">
        <f t="shared" si="292"/>
        <v>1.0832381374183324</v>
      </c>
      <c r="KC306" s="860">
        <f t="shared" si="292"/>
        <v>1.0832381374183324</v>
      </c>
      <c r="KD306" s="860">
        <f t="shared" si="292"/>
        <v>0.22652463460560313</v>
      </c>
      <c r="KE306" s="860">
        <f t="shared" si="292"/>
        <v>0.22652463460560313</v>
      </c>
      <c r="KF306" s="860">
        <f t="shared" si="292"/>
        <v>0.22652463460560313</v>
      </c>
      <c r="KG306" s="860">
        <f t="shared" si="292"/>
        <v>0.22652463460560313</v>
      </c>
      <c r="KH306" s="860">
        <f t="shared" si="292"/>
        <v>0.16762984504368639</v>
      </c>
      <c r="KI306" s="860">
        <f t="shared" si="292"/>
        <v>0.16762984504368639</v>
      </c>
      <c r="KJ306" s="860">
        <f t="shared" si="292"/>
        <v>0.16762984504368639</v>
      </c>
      <c r="KK306" s="860">
        <f t="shared" si="292"/>
        <v>0.16762984504368639</v>
      </c>
      <c r="KL306" s="860">
        <f t="shared" si="292"/>
        <v>0.16762984504368639</v>
      </c>
      <c r="KM306" s="860">
        <f t="shared" si="292"/>
        <v>0.16762984504368639</v>
      </c>
      <c r="KN306" s="860">
        <f t="shared" si="292"/>
        <v>0.16762984504368639</v>
      </c>
      <c r="KO306" s="860">
        <f t="shared" si="292"/>
        <v>0.16762984504368639</v>
      </c>
      <c r="KP306" s="860">
        <f t="shared" si="292"/>
        <v>-0.1492020039626496</v>
      </c>
      <c r="KQ306" s="860">
        <f t="shared" si="292"/>
        <v>-0.1492020039626496</v>
      </c>
      <c r="KR306" s="860">
        <f t="shared" si="292"/>
        <v>-0.1492020039626496</v>
      </c>
      <c r="KS306" s="860">
        <f t="shared" si="292"/>
        <v>-0.1492020039626496</v>
      </c>
      <c r="KT306" s="860">
        <f t="shared" si="292"/>
        <v>-0.1492020039626496</v>
      </c>
      <c r="KU306" s="860">
        <f t="shared" si="292"/>
        <v>-0.1492020039626496</v>
      </c>
      <c r="KV306" s="860">
        <f t="shared" si="292"/>
        <v>-0.1492020039626496</v>
      </c>
      <c r="KW306" s="860">
        <f t="shared" si="292"/>
        <v>-0.64301298433764842</v>
      </c>
      <c r="KX306" s="860">
        <f t="shared" si="292"/>
        <v>-0.64301298433764842</v>
      </c>
      <c r="KY306" s="860">
        <f t="shared" si="292"/>
        <v>-0.64301298433764842</v>
      </c>
      <c r="KZ306" s="860">
        <f t="shared" si="292"/>
        <v>-0.64301298433764842</v>
      </c>
      <c r="LA306" s="860">
        <f t="shared" si="292"/>
        <v>-0.64301298433764842</v>
      </c>
      <c r="LB306" s="860">
        <f t="shared" si="292"/>
        <v>-0.68482915232093866</v>
      </c>
      <c r="LC306" s="860">
        <f t="shared" si="292"/>
        <v>-0.68482915232093866</v>
      </c>
      <c r="LD306" s="860">
        <f t="shared" si="292"/>
        <v>-0.68482915232093866</v>
      </c>
      <c r="LE306" s="860">
        <f t="shared" si="292"/>
        <v>-0.68482915232093866</v>
      </c>
      <c r="LF306" s="860">
        <f t="shared" si="292"/>
        <v>0.12674810036488626</v>
      </c>
      <c r="LG306" s="860">
        <f t="shared" si="292"/>
        <v>0.1619814116302285</v>
      </c>
      <c r="LH306" s="860">
        <f t="shared" si="292"/>
        <v>0.1619814116302285</v>
      </c>
      <c r="LI306" s="860">
        <f t="shared" si="292"/>
        <v>0.1619814116302285</v>
      </c>
      <c r="LJ306" s="860">
        <f t="shared" si="292"/>
        <v>0.1619814116302285</v>
      </c>
      <c r="LK306" s="860">
        <f t="shared" si="292"/>
        <v>0.1619814116302285</v>
      </c>
      <c r="LL306" s="860">
        <f t="shared" si="292"/>
        <v>0.1619814116302285</v>
      </c>
      <c r="LM306" s="860">
        <f t="shared" si="292"/>
        <v>0.1619814116302285</v>
      </c>
      <c r="LN306" s="860">
        <f t="shared" si="292"/>
        <v>0.56039869692438327</v>
      </c>
      <c r="LO306" s="860">
        <f t="shared" si="292"/>
        <v>0.56039869692438327</v>
      </c>
      <c r="LP306" s="860">
        <f t="shared" si="292"/>
        <v>0.56039869692438327</v>
      </c>
      <c r="LQ306" s="860">
        <f t="shared" si="292"/>
        <v>0.56039869692438327</v>
      </c>
      <c r="LR306" s="860">
        <f t="shared" si="292"/>
        <v>0.56039869692438327</v>
      </c>
      <c r="LS306" s="860">
        <f t="shared" si="292"/>
        <v>0.56039869692438327</v>
      </c>
      <c r="LT306" s="860">
        <f t="shared" ref="LT306:OE306" si="293">LT305</f>
        <v>0.56039869692438327</v>
      </c>
      <c r="LU306" s="860">
        <f t="shared" si="293"/>
        <v>2.1120039243894011</v>
      </c>
      <c r="LV306" s="860">
        <f t="shared" si="293"/>
        <v>2.1120039243894011</v>
      </c>
      <c r="LW306" s="860">
        <f t="shared" si="293"/>
        <v>2.1120039243894011</v>
      </c>
      <c r="LX306" s="860">
        <f t="shared" si="293"/>
        <v>2.1120039243894011</v>
      </c>
      <c r="LY306" s="860">
        <f t="shared" si="293"/>
        <v>1.3264326212217314</v>
      </c>
      <c r="LZ306" s="860">
        <f t="shared" si="293"/>
        <v>1.3264326212217314</v>
      </c>
      <c r="MA306" s="860">
        <f t="shared" si="293"/>
        <v>1.0832381374183324</v>
      </c>
      <c r="MB306" s="860">
        <f t="shared" si="293"/>
        <v>1.0832381374183324</v>
      </c>
      <c r="MC306" s="860">
        <f t="shared" si="293"/>
        <v>1.0832381374183324</v>
      </c>
      <c r="MD306" s="860">
        <f t="shared" si="293"/>
        <v>0.22949369281818388</v>
      </c>
      <c r="ME306" s="860">
        <f t="shared" si="293"/>
        <v>0.22949369281818388</v>
      </c>
      <c r="MF306" s="860">
        <f t="shared" si="293"/>
        <v>0.22949369281818388</v>
      </c>
      <c r="MG306" s="860">
        <f t="shared" si="293"/>
        <v>0.22949369281818388</v>
      </c>
      <c r="MH306" s="860">
        <f t="shared" si="293"/>
        <v>0.16762984504368639</v>
      </c>
      <c r="MI306" s="860">
        <f t="shared" si="293"/>
        <v>0.16762984504368639</v>
      </c>
      <c r="MJ306" s="860">
        <f t="shared" si="293"/>
        <v>0.16762984504368639</v>
      </c>
      <c r="MK306" s="860">
        <f t="shared" si="293"/>
        <v>0.16762984504368639</v>
      </c>
      <c r="ML306" s="860">
        <f t="shared" si="293"/>
        <v>0.16762984504368639</v>
      </c>
      <c r="MM306" s="860">
        <f t="shared" si="293"/>
        <v>0.16762984504368639</v>
      </c>
      <c r="MN306" s="860">
        <f t="shared" si="293"/>
        <v>0.16762984504368639</v>
      </c>
      <c r="MO306" s="860">
        <f t="shared" si="293"/>
        <v>0.16762984504368639</v>
      </c>
      <c r="MP306" s="860">
        <f t="shared" si="293"/>
        <v>-0.81694212005774069</v>
      </c>
      <c r="MQ306" s="860">
        <f t="shared" si="293"/>
        <v>-0.81694212005774069</v>
      </c>
      <c r="MR306" s="860">
        <f t="shared" si="293"/>
        <v>-0.81694212005774069</v>
      </c>
      <c r="MS306" s="860">
        <f t="shared" si="293"/>
        <v>-0.81694212005774069</v>
      </c>
      <c r="MT306" s="860">
        <f t="shared" si="293"/>
        <v>-0.81694212005774069</v>
      </c>
      <c r="MU306" s="860">
        <f t="shared" si="293"/>
        <v>-0.81694212005774069</v>
      </c>
      <c r="MV306" s="860">
        <f t="shared" si="293"/>
        <v>-0.81694212005774069</v>
      </c>
      <c r="MW306" s="860">
        <f t="shared" si="293"/>
        <v>-0.9538456223040086</v>
      </c>
      <c r="MX306" s="860">
        <f t="shared" si="293"/>
        <v>-0.9538456223040086</v>
      </c>
      <c r="MY306" s="860">
        <f t="shared" si="293"/>
        <v>-0.9538456223040086</v>
      </c>
      <c r="MZ306" s="860">
        <f t="shared" si="293"/>
        <v>-0.9538456223040086</v>
      </c>
      <c r="NA306" s="860">
        <f t="shared" si="293"/>
        <v>-0.9538456223040086</v>
      </c>
      <c r="NB306" s="860">
        <f t="shared" si="293"/>
        <v>-0.68482915232093866</v>
      </c>
      <c r="NC306" s="860">
        <f t="shared" si="293"/>
        <v>-0.68482915232093866</v>
      </c>
      <c r="ND306" s="860">
        <f t="shared" si="293"/>
        <v>-0.68482915232093866</v>
      </c>
      <c r="NE306" s="860">
        <f t="shared" si="293"/>
        <v>-0.68482915232093866</v>
      </c>
      <c r="NF306" s="860">
        <f t="shared" si="293"/>
        <v>0.12674810036488626</v>
      </c>
      <c r="NG306" s="860">
        <f t="shared" si="293"/>
        <v>0.1619814116302285</v>
      </c>
      <c r="NH306" s="860">
        <f t="shared" si="293"/>
        <v>0.1619814116302285</v>
      </c>
      <c r="NI306" s="860">
        <f t="shared" si="293"/>
        <v>0.1619814116302285</v>
      </c>
      <c r="NJ306" s="860">
        <f t="shared" si="293"/>
        <v>0.1619814116302285</v>
      </c>
      <c r="NK306" s="860">
        <f t="shared" si="293"/>
        <v>0.1619814116302285</v>
      </c>
      <c r="NL306" s="860">
        <f t="shared" si="293"/>
        <v>0.1619814116302285</v>
      </c>
      <c r="NM306" s="860">
        <f t="shared" si="293"/>
        <v>0.1619814116302285</v>
      </c>
      <c r="NN306" s="860">
        <f t="shared" si="293"/>
        <v>0.56039869692438327</v>
      </c>
      <c r="NO306" s="860">
        <f t="shared" si="293"/>
        <v>0.56039869692438327</v>
      </c>
      <c r="NP306" s="860">
        <f t="shared" si="293"/>
        <v>0.56039869692438327</v>
      </c>
      <c r="NQ306" s="860">
        <f t="shared" si="293"/>
        <v>0.56039869692438327</v>
      </c>
      <c r="NR306" s="860">
        <f t="shared" si="293"/>
        <v>0.56039869692438327</v>
      </c>
      <c r="NS306" s="860">
        <f t="shared" si="293"/>
        <v>0.56039869692438327</v>
      </c>
      <c r="NT306" s="860">
        <f t="shared" si="293"/>
        <v>0.56039869692438327</v>
      </c>
      <c r="NU306" s="860">
        <f t="shared" si="293"/>
        <v>2.1120039243894011</v>
      </c>
      <c r="NV306" s="860">
        <f t="shared" si="293"/>
        <v>2.1120039243894011</v>
      </c>
      <c r="NW306" s="860">
        <f t="shared" si="293"/>
        <v>2.1120039243894011</v>
      </c>
      <c r="NX306" s="860">
        <f t="shared" si="293"/>
        <v>2.1120039243894011</v>
      </c>
      <c r="NY306" s="860">
        <f t="shared" si="293"/>
        <v>1.3264326212217314</v>
      </c>
      <c r="NZ306" s="860">
        <f t="shared" si="293"/>
        <v>1.3264326212217314</v>
      </c>
      <c r="OA306" s="860">
        <f t="shared" si="293"/>
        <v>1.0832381374183324</v>
      </c>
      <c r="OB306" s="860">
        <f t="shared" si="293"/>
        <v>1.0832381374183324</v>
      </c>
      <c r="OC306" s="860">
        <f t="shared" si="293"/>
        <v>1.0832381374183324</v>
      </c>
      <c r="OD306" s="860">
        <f t="shared" si="293"/>
        <v>0.22949369281818388</v>
      </c>
      <c r="OE306" s="860">
        <f t="shared" si="293"/>
        <v>0.22949369281818388</v>
      </c>
      <c r="OF306" s="860">
        <f t="shared" ref="OF306:QQ306" si="294">OF305</f>
        <v>0.22949369281818388</v>
      </c>
      <c r="OG306" s="860">
        <f t="shared" si="294"/>
        <v>0.22949369281818388</v>
      </c>
      <c r="OH306" s="860">
        <f t="shared" si="294"/>
        <v>0.16762984504368639</v>
      </c>
      <c r="OI306" s="860">
        <f t="shared" si="294"/>
        <v>0.16762984504368639</v>
      </c>
      <c r="OJ306" s="860">
        <f t="shared" si="294"/>
        <v>0.16762984504368639</v>
      </c>
      <c r="OK306" s="860">
        <f t="shared" si="294"/>
        <v>0.16762984504368639</v>
      </c>
      <c r="OL306" s="860">
        <f t="shared" si="294"/>
        <v>0.16762984504368639</v>
      </c>
      <c r="OM306" s="860">
        <f t="shared" si="294"/>
        <v>0.16762984504368639</v>
      </c>
      <c r="ON306" s="860">
        <f t="shared" si="294"/>
        <v>0.16762984504368639</v>
      </c>
      <c r="OO306" s="860">
        <f t="shared" si="294"/>
        <v>0.16762984504368639</v>
      </c>
      <c r="OP306" s="860">
        <f t="shared" si="294"/>
        <v>-0.81694212005774069</v>
      </c>
      <c r="OQ306" s="860">
        <f t="shared" si="294"/>
        <v>-0.81694212005774069</v>
      </c>
      <c r="OR306" s="860">
        <f t="shared" si="294"/>
        <v>-0.81694212005774069</v>
      </c>
      <c r="OS306" s="860">
        <f t="shared" si="294"/>
        <v>-0.81694212005774069</v>
      </c>
      <c r="OT306" s="860">
        <f t="shared" si="294"/>
        <v>-0.81694212005774069</v>
      </c>
      <c r="OU306" s="860">
        <f t="shared" si="294"/>
        <v>-0.81694212005774069</v>
      </c>
      <c r="OV306" s="860">
        <f t="shared" si="294"/>
        <v>-0.81694212005774069</v>
      </c>
      <c r="OW306" s="860">
        <f t="shared" si="294"/>
        <v>-0.9538456223040086</v>
      </c>
      <c r="OX306" s="860">
        <f t="shared" si="294"/>
        <v>-0.9538456223040086</v>
      </c>
      <c r="OY306" s="860">
        <f t="shared" si="294"/>
        <v>-0.9538456223040086</v>
      </c>
      <c r="OZ306" s="860">
        <f t="shared" si="294"/>
        <v>-0.9538456223040086</v>
      </c>
      <c r="PA306" s="860">
        <f t="shared" si="294"/>
        <v>-0.9538456223040086</v>
      </c>
      <c r="PB306" s="860">
        <f t="shared" si="294"/>
        <v>-0.68482915232093866</v>
      </c>
      <c r="PC306" s="860">
        <f t="shared" si="294"/>
        <v>-0.68482915232093866</v>
      </c>
      <c r="PD306" s="860">
        <f t="shared" si="294"/>
        <v>-0.68482915232093866</v>
      </c>
      <c r="PE306" s="860">
        <f t="shared" si="294"/>
        <v>-0.68482915232093866</v>
      </c>
      <c r="PF306" s="860">
        <f t="shared" si="294"/>
        <v>0.12674810036488626</v>
      </c>
      <c r="PG306" s="860">
        <f t="shared" si="294"/>
        <v>0.1619814116302285</v>
      </c>
      <c r="PH306" s="860">
        <f t="shared" si="294"/>
        <v>0.1619814116302285</v>
      </c>
      <c r="PI306" s="860">
        <f t="shared" si="294"/>
        <v>0.1619814116302285</v>
      </c>
      <c r="PJ306" s="860">
        <f t="shared" si="294"/>
        <v>0.1619814116302285</v>
      </c>
      <c r="PK306" s="860">
        <f t="shared" si="294"/>
        <v>0.1619814116302285</v>
      </c>
      <c r="PL306" s="860">
        <f t="shared" si="294"/>
        <v>0.1619814116302285</v>
      </c>
      <c r="PM306" s="860">
        <f t="shared" si="294"/>
        <v>0.1619814116302285</v>
      </c>
      <c r="PN306" s="860">
        <f t="shared" si="294"/>
        <v>0.56039869692438327</v>
      </c>
      <c r="PO306" s="860">
        <f t="shared" si="294"/>
        <v>0.56039869692438327</v>
      </c>
      <c r="PP306" s="860">
        <f t="shared" si="294"/>
        <v>0.56039869692438327</v>
      </c>
      <c r="PQ306" s="860">
        <f t="shared" si="294"/>
        <v>0.56039869692438327</v>
      </c>
      <c r="PR306" s="860">
        <f t="shared" si="294"/>
        <v>0.56039869692438327</v>
      </c>
      <c r="PS306" s="860">
        <f t="shared" si="294"/>
        <v>0.56039869692438327</v>
      </c>
      <c r="PT306" s="860">
        <f t="shared" si="294"/>
        <v>0.56039869692438327</v>
      </c>
      <c r="PU306" s="860">
        <f t="shared" si="294"/>
        <v>2.1120039243894011</v>
      </c>
      <c r="PV306" s="860">
        <f t="shared" si="294"/>
        <v>2.1120039243894011</v>
      </c>
      <c r="PW306" s="860">
        <f t="shared" si="294"/>
        <v>2.1120039243894011</v>
      </c>
      <c r="PX306" s="860">
        <f t="shared" si="294"/>
        <v>2.1120039243894011</v>
      </c>
      <c r="PY306" s="860">
        <f t="shared" si="294"/>
        <v>1.3264326212217314</v>
      </c>
      <c r="PZ306" s="860">
        <f t="shared" si="294"/>
        <v>1.3264326212217314</v>
      </c>
      <c r="QA306" s="860">
        <f t="shared" si="294"/>
        <v>1.0832381374183324</v>
      </c>
      <c r="QB306" s="860">
        <f t="shared" si="294"/>
        <v>1.0832381374183324</v>
      </c>
      <c r="QC306" s="860">
        <f t="shared" si="294"/>
        <v>1.0832381374183324</v>
      </c>
      <c r="QD306" s="860">
        <f t="shared" si="294"/>
        <v>0.22949369281818388</v>
      </c>
      <c r="QE306" s="860">
        <f t="shared" si="294"/>
        <v>0.22949369281818388</v>
      </c>
      <c r="QF306" s="860">
        <f t="shared" si="294"/>
        <v>0.22949369281818388</v>
      </c>
      <c r="QG306" s="860">
        <f t="shared" si="294"/>
        <v>0.22949369281818388</v>
      </c>
      <c r="QH306" s="860">
        <f t="shared" si="294"/>
        <v>0.16762984504368639</v>
      </c>
      <c r="QI306" s="860">
        <f t="shared" si="294"/>
        <v>0.16762984504368639</v>
      </c>
      <c r="QJ306" s="860">
        <f t="shared" si="294"/>
        <v>0.16762984504368639</v>
      </c>
      <c r="QK306" s="860">
        <f t="shared" si="294"/>
        <v>0.16762984504368639</v>
      </c>
      <c r="QL306" s="860">
        <f t="shared" si="294"/>
        <v>0.16762984504368639</v>
      </c>
      <c r="QM306" s="860">
        <f t="shared" si="294"/>
        <v>0.16762984504368639</v>
      </c>
      <c r="QN306" s="860">
        <f t="shared" si="294"/>
        <v>0.16762984504368639</v>
      </c>
      <c r="QO306" s="860">
        <f t="shared" si="294"/>
        <v>0.16762984504368639</v>
      </c>
      <c r="QP306" s="860">
        <f t="shared" si="294"/>
        <v>-0.81694212005774069</v>
      </c>
      <c r="QQ306" s="860">
        <f t="shared" si="294"/>
        <v>-0.81694212005774069</v>
      </c>
      <c r="QR306" s="860">
        <f t="shared" ref="QR306:SI306" si="295">QR305</f>
        <v>-0.81694212005774069</v>
      </c>
      <c r="QS306" s="860">
        <f t="shared" si="295"/>
        <v>-0.81694212005774069</v>
      </c>
      <c r="QT306" s="860">
        <f t="shared" si="295"/>
        <v>-0.81694212005774069</v>
      </c>
      <c r="QU306" s="860">
        <f t="shared" si="295"/>
        <v>-0.81694212005774069</v>
      </c>
      <c r="QV306" s="860">
        <f t="shared" si="295"/>
        <v>-0.81694212005774069</v>
      </c>
      <c r="QW306" s="860">
        <f t="shared" si="295"/>
        <v>-0.9538456223040086</v>
      </c>
      <c r="QX306" s="860">
        <f t="shared" si="295"/>
        <v>-0.9538456223040086</v>
      </c>
      <c r="QY306" s="860">
        <f t="shared" si="295"/>
        <v>-0.9538456223040086</v>
      </c>
      <c r="QZ306" s="860">
        <f t="shared" si="295"/>
        <v>-0.9538456223040086</v>
      </c>
      <c r="RA306" s="860">
        <f t="shared" si="295"/>
        <v>-0.9538456223040086</v>
      </c>
      <c r="RB306" s="860">
        <f t="shared" si="295"/>
        <v>-0.68482915232093866</v>
      </c>
      <c r="RC306" s="860">
        <f t="shared" si="295"/>
        <v>-0.68482915232093866</v>
      </c>
      <c r="RD306" s="860">
        <f t="shared" si="295"/>
        <v>-0.68482915232093866</v>
      </c>
      <c r="RE306" s="860">
        <f t="shared" si="295"/>
        <v>-0.68482915232093866</v>
      </c>
      <c r="RF306" s="860">
        <f t="shared" si="295"/>
        <v>0.12674810036488626</v>
      </c>
      <c r="RG306" s="860">
        <f t="shared" si="295"/>
        <v>0.1619814116302285</v>
      </c>
      <c r="RH306" s="860">
        <f t="shared" si="295"/>
        <v>0.1619814116302285</v>
      </c>
      <c r="RI306" s="860">
        <f t="shared" si="295"/>
        <v>0.1619814116302285</v>
      </c>
      <c r="RJ306" s="860">
        <f t="shared" si="295"/>
        <v>0.1619814116302285</v>
      </c>
      <c r="RK306" s="860">
        <f t="shared" si="295"/>
        <v>0.1619814116302285</v>
      </c>
      <c r="RL306" s="860">
        <f t="shared" si="295"/>
        <v>0.1619814116302285</v>
      </c>
      <c r="RM306" s="860">
        <f t="shared" si="295"/>
        <v>0.1619814116302285</v>
      </c>
      <c r="RN306" s="860">
        <f t="shared" si="295"/>
        <v>0.56039869692438327</v>
      </c>
      <c r="RO306" s="860">
        <f t="shared" si="295"/>
        <v>0.56039869692438327</v>
      </c>
      <c r="RP306" s="860">
        <f t="shared" si="295"/>
        <v>0.56039869692438327</v>
      </c>
      <c r="RQ306" s="860">
        <f t="shared" si="295"/>
        <v>0.56039869692438327</v>
      </c>
      <c r="RR306" s="860">
        <f t="shared" si="295"/>
        <v>0.56039869692438327</v>
      </c>
      <c r="RS306" s="860">
        <f t="shared" si="295"/>
        <v>0.56039869692438327</v>
      </c>
      <c r="RT306" s="860">
        <f t="shared" si="295"/>
        <v>0.56039869692438327</v>
      </c>
      <c r="RU306" s="860">
        <f t="shared" si="295"/>
        <v>2.1120039243894011</v>
      </c>
      <c r="RV306" s="860">
        <f t="shared" si="295"/>
        <v>2.1120039243894011</v>
      </c>
      <c r="RW306" s="860">
        <f t="shared" si="295"/>
        <v>2.1120039243894011</v>
      </c>
      <c r="RX306" s="860">
        <f t="shared" si="295"/>
        <v>2.1120039243894011</v>
      </c>
      <c r="RY306" s="860">
        <f t="shared" si="295"/>
        <v>1.3264326212217314</v>
      </c>
      <c r="RZ306" s="860">
        <f t="shared" si="295"/>
        <v>1.3264326212217314</v>
      </c>
      <c r="SA306" s="860">
        <f t="shared" si="295"/>
        <v>1.0832381374183324</v>
      </c>
      <c r="SB306" s="860">
        <f t="shared" si="295"/>
        <v>1.0832381374183324</v>
      </c>
      <c r="SC306" s="860">
        <f t="shared" si="295"/>
        <v>1.0832381374183324</v>
      </c>
      <c r="SD306" s="860">
        <f t="shared" si="295"/>
        <v>0.22949369281818388</v>
      </c>
      <c r="SE306" s="860">
        <f t="shared" si="295"/>
        <v>0.22949369281818388</v>
      </c>
      <c r="SF306" s="860">
        <f t="shared" si="295"/>
        <v>0.22949369281818388</v>
      </c>
      <c r="SG306" s="860">
        <f t="shared" si="295"/>
        <v>0.22949369281818388</v>
      </c>
      <c r="SH306" s="860">
        <f t="shared" si="295"/>
        <v>0.16762984504368639</v>
      </c>
      <c r="SI306" s="860">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898</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890</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891</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892</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588</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589</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590</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721</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722</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723</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724</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725</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726</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727</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Sheep!$H$252&amp;" Maternal"</f>
        <v>Win Maternal</v>
      </c>
      <c r="I321" s="555" t="s">
        <v>886</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887</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889</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888</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890</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893</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894</v>
      </c>
      <c r="J327" s="558"/>
      <c r="K327" s="859">
        <f>K324</f>
        <v>0</v>
      </c>
      <c r="L327" s="859">
        <f t="shared" ref="L327:BW329" si="301">L324</f>
        <v>0</v>
      </c>
      <c r="M327" s="859">
        <f t="shared" si="301"/>
        <v>0</v>
      </c>
      <c r="N327" s="859">
        <f t="shared" si="301"/>
        <v>0</v>
      </c>
      <c r="O327" s="859">
        <f t="shared" si="301"/>
        <v>0</v>
      </c>
      <c r="P327" s="859">
        <f t="shared" si="301"/>
        <v>0</v>
      </c>
      <c r="Q327" s="859">
        <f t="shared" si="301"/>
        <v>0</v>
      </c>
      <c r="R327" s="859">
        <f t="shared" si="301"/>
        <v>0</v>
      </c>
      <c r="S327" s="859">
        <f t="shared" si="301"/>
        <v>0</v>
      </c>
      <c r="T327" s="859">
        <f t="shared" si="301"/>
        <v>0</v>
      </c>
      <c r="U327" s="859">
        <f t="shared" si="301"/>
        <v>0</v>
      </c>
      <c r="V327" s="859">
        <f t="shared" si="301"/>
        <v>0</v>
      </c>
      <c r="W327" s="859">
        <f t="shared" si="301"/>
        <v>0</v>
      </c>
      <c r="X327" s="859">
        <f t="shared" si="301"/>
        <v>0</v>
      </c>
      <c r="Y327" s="859">
        <f t="shared" si="301"/>
        <v>0</v>
      </c>
      <c r="Z327" s="859">
        <f t="shared" si="301"/>
        <v>0</v>
      </c>
      <c r="AA327" s="859">
        <f t="shared" si="301"/>
        <v>0</v>
      </c>
      <c r="AB327" s="859">
        <f t="shared" si="301"/>
        <v>0</v>
      </c>
      <c r="AC327" s="859">
        <f t="shared" si="301"/>
        <v>0</v>
      </c>
      <c r="AD327" s="859">
        <f t="shared" si="301"/>
        <v>0</v>
      </c>
      <c r="AE327" s="859">
        <f t="shared" si="301"/>
        <v>0</v>
      </c>
      <c r="AF327" s="859">
        <f t="shared" si="301"/>
        <v>0</v>
      </c>
      <c r="AG327" s="859">
        <f t="shared" si="301"/>
        <v>0</v>
      </c>
      <c r="AH327" s="859">
        <f t="shared" si="301"/>
        <v>0</v>
      </c>
      <c r="AI327" s="859">
        <f t="shared" si="301"/>
        <v>0</v>
      </c>
      <c r="AJ327" s="859">
        <f t="shared" si="301"/>
        <v>0</v>
      </c>
      <c r="AK327" s="859">
        <f t="shared" si="301"/>
        <v>0</v>
      </c>
      <c r="AL327" s="859">
        <f t="shared" si="301"/>
        <v>0</v>
      </c>
      <c r="AM327" s="859">
        <f t="shared" si="301"/>
        <v>0</v>
      </c>
      <c r="AN327" s="859">
        <f t="shared" si="301"/>
        <v>0</v>
      </c>
      <c r="AO327" s="859">
        <f t="shared" si="301"/>
        <v>0</v>
      </c>
      <c r="AP327" s="859">
        <f t="shared" si="301"/>
        <v>0</v>
      </c>
      <c r="AQ327" s="859">
        <f t="shared" si="301"/>
        <v>0</v>
      </c>
      <c r="AR327" s="859">
        <f t="shared" si="301"/>
        <v>0</v>
      </c>
      <c r="AS327" s="859">
        <f t="shared" si="301"/>
        <v>0</v>
      </c>
      <c r="AT327" s="859">
        <f t="shared" si="301"/>
        <v>0</v>
      </c>
      <c r="AU327" s="859">
        <f t="shared" si="301"/>
        <v>0</v>
      </c>
      <c r="AV327" s="859">
        <f t="shared" si="301"/>
        <v>0</v>
      </c>
      <c r="AW327" s="859">
        <f t="shared" si="301"/>
        <v>-2.9327658700101011E-2</v>
      </c>
      <c r="AX327" s="859">
        <f t="shared" si="301"/>
        <v>-2.9327658700101011E-2</v>
      </c>
      <c r="AY327" s="859">
        <f t="shared" si="301"/>
        <v>-2.9327658700101011E-2</v>
      </c>
      <c r="AZ327" s="859">
        <f t="shared" si="301"/>
        <v>-2.9327658700101011E-2</v>
      </c>
      <c r="BA327" s="859">
        <f t="shared" si="301"/>
        <v>-2.9327658700101011E-2</v>
      </c>
      <c r="BB327" s="859">
        <f t="shared" si="301"/>
        <v>-0.24420801918926038</v>
      </c>
      <c r="BC327" s="859">
        <f t="shared" si="301"/>
        <v>-0.24420801918926038</v>
      </c>
      <c r="BD327" s="859">
        <f t="shared" si="301"/>
        <v>-0.24420801918926038</v>
      </c>
      <c r="BE327" s="859">
        <f t="shared" si="301"/>
        <v>-0.24420801918926038</v>
      </c>
      <c r="BF327" s="859">
        <f t="shared" si="301"/>
        <v>-0.12714208269673399</v>
      </c>
      <c r="BG327" s="859">
        <f t="shared" si="301"/>
        <v>-0.12045039413375047</v>
      </c>
      <c r="BH327" s="859">
        <f t="shared" si="301"/>
        <v>-0.12045039413375047</v>
      </c>
      <c r="BI327" s="859">
        <f t="shared" si="301"/>
        <v>-0.12045039413375047</v>
      </c>
      <c r="BJ327" s="859">
        <f t="shared" si="301"/>
        <v>-0.12045039413375047</v>
      </c>
      <c r="BK327" s="859">
        <f t="shared" si="301"/>
        <v>-0.12045039413375047</v>
      </c>
      <c r="BL327" s="859">
        <f t="shared" si="301"/>
        <v>-0.12045039413375047</v>
      </c>
      <c r="BM327" s="859">
        <f t="shared" si="301"/>
        <v>-0.12045039413375047</v>
      </c>
      <c r="BN327" s="859">
        <f t="shared" si="301"/>
        <v>-4.2454446736693185E-2</v>
      </c>
      <c r="BO327" s="859">
        <f t="shared" si="301"/>
        <v>-4.2454446736693185E-2</v>
      </c>
      <c r="BP327" s="859">
        <f t="shared" si="301"/>
        <v>-4.2454446736693185E-2</v>
      </c>
      <c r="BQ327" s="859">
        <f t="shared" si="301"/>
        <v>-4.2454446736693185E-2</v>
      </c>
      <c r="BR327" s="859">
        <f t="shared" si="301"/>
        <v>-4.2454446736693185E-2</v>
      </c>
      <c r="BS327" s="859">
        <f t="shared" si="301"/>
        <v>-4.2454446736693185E-2</v>
      </c>
      <c r="BT327" s="859">
        <f t="shared" si="301"/>
        <v>-4.2454446736693185E-2</v>
      </c>
      <c r="BU327" s="859">
        <f t="shared" si="301"/>
        <v>9.9622826622143279E-3</v>
      </c>
      <c r="BV327" s="859">
        <f t="shared" si="301"/>
        <v>9.9622826622143279E-3</v>
      </c>
      <c r="BW327" s="859">
        <f t="shared" si="301"/>
        <v>9.9622826622143279E-3</v>
      </c>
      <c r="BX327" s="859">
        <f t="shared" ref="BX327:EI329" si="302">BX324</f>
        <v>9.9622826622143279E-3</v>
      </c>
      <c r="BY327" s="859">
        <f t="shared" si="302"/>
        <v>1.1534196706275424E-2</v>
      </c>
      <c r="BZ327" s="859">
        <f t="shared" si="302"/>
        <v>1.1534196706275424E-2</v>
      </c>
      <c r="CA327" s="859">
        <f t="shared" si="302"/>
        <v>0.42344763553625508</v>
      </c>
      <c r="CB327" s="859">
        <f t="shared" si="302"/>
        <v>0.42344763553625508</v>
      </c>
      <c r="CC327" s="859">
        <f t="shared" si="302"/>
        <v>0.42344763553625508</v>
      </c>
      <c r="CD327" s="859">
        <f t="shared" si="302"/>
        <v>0.28414723296760958</v>
      </c>
      <c r="CE327" s="859">
        <f t="shared" si="302"/>
        <v>0.28414723296760958</v>
      </c>
      <c r="CF327" s="859">
        <f t="shared" si="302"/>
        <v>0.28414723296760958</v>
      </c>
      <c r="CG327" s="859">
        <f t="shared" si="302"/>
        <v>0.28414723296760958</v>
      </c>
      <c r="CH327" s="859">
        <f t="shared" si="302"/>
        <v>-2.5170483557862333E-2</v>
      </c>
      <c r="CI327" s="859">
        <f t="shared" si="302"/>
        <v>3.0383281040710308E-2</v>
      </c>
      <c r="CJ327" s="859">
        <f t="shared" si="302"/>
        <v>3.0383281040710308E-2</v>
      </c>
      <c r="CK327" s="859">
        <f t="shared" si="302"/>
        <v>3.0383281040710308E-2</v>
      </c>
      <c r="CL327" s="859">
        <f t="shared" si="302"/>
        <v>3.0383281040710308E-2</v>
      </c>
      <c r="CM327" s="859">
        <f t="shared" si="302"/>
        <v>3.0383281040710308E-2</v>
      </c>
      <c r="CN327" s="859">
        <f t="shared" si="302"/>
        <v>3.0383281040710308E-2</v>
      </c>
      <c r="CO327" s="859">
        <f t="shared" si="302"/>
        <v>3.0383281040710308E-2</v>
      </c>
      <c r="CP327" s="859">
        <f t="shared" si="302"/>
        <v>0.11740485557716163</v>
      </c>
      <c r="CQ327" s="859">
        <f t="shared" si="302"/>
        <v>0.11740485557716163</v>
      </c>
      <c r="CR327" s="859">
        <f t="shared" si="302"/>
        <v>0.11740485557716163</v>
      </c>
      <c r="CS327" s="859">
        <f t="shared" si="302"/>
        <v>0.11740485557716163</v>
      </c>
      <c r="CT327" s="859">
        <f t="shared" si="302"/>
        <v>0.11740485557716163</v>
      </c>
      <c r="CU327" s="859">
        <f t="shared" si="302"/>
        <v>0.11740485557716163</v>
      </c>
      <c r="CV327" s="859">
        <f t="shared" si="302"/>
        <v>0.11740485557716163</v>
      </c>
      <c r="CW327" s="859">
        <f t="shared" si="302"/>
        <v>-0.19620967662539002</v>
      </c>
      <c r="CX327" s="859">
        <f t="shared" si="302"/>
        <v>-0.19620967662539002</v>
      </c>
      <c r="CY327" s="859">
        <f t="shared" si="302"/>
        <v>-0.19620967662539002</v>
      </c>
      <c r="CZ327" s="859">
        <f t="shared" si="302"/>
        <v>-0.19620967662539002</v>
      </c>
      <c r="DA327" s="859">
        <f t="shared" si="302"/>
        <v>-0.19620967662539002</v>
      </c>
      <c r="DB327" s="859">
        <f t="shared" si="302"/>
        <v>-0.59940979962993435</v>
      </c>
      <c r="DC327" s="859">
        <f t="shared" si="302"/>
        <v>-0.59940979962993435</v>
      </c>
      <c r="DD327" s="859">
        <f t="shared" si="302"/>
        <v>-0.59940979962993435</v>
      </c>
      <c r="DE327" s="859">
        <f t="shared" si="302"/>
        <v>-0.59940979962993435</v>
      </c>
      <c r="DF327" s="859">
        <f t="shared" si="302"/>
        <v>-0.63571041348366641</v>
      </c>
      <c r="DG327" s="859">
        <f t="shared" si="302"/>
        <v>-0.55541015072783662</v>
      </c>
      <c r="DH327" s="859">
        <f t="shared" si="302"/>
        <v>-0.55541015072783662</v>
      </c>
      <c r="DI327" s="859">
        <f t="shared" si="302"/>
        <v>-0.55541015072783662</v>
      </c>
      <c r="DJ327" s="859">
        <f t="shared" si="302"/>
        <v>-0.55541015072783662</v>
      </c>
      <c r="DK327" s="859">
        <f t="shared" si="302"/>
        <v>-0.55541015072783662</v>
      </c>
      <c r="DL327" s="859">
        <f t="shared" si="302"/>
        <v>-0.55541015072783662</v>
      </c>
      <c r="DM327" s="859">
        <f t="shared" si="302"/>
        <v>-0.55541015072783662</v>
      </c>
      <c r="DN327" s="859">
        <f t="shared" si="302"/>
        <v>8.490889347337216E-3</v>
      </c>
      <c r="DO327" s="859">
        <f t="shared" si="302"/>
        <v>8.490889347337216E-3</v>
      </c>
      <c r="DP327" s="859">
        <f t="shared" si="302"/>
        <v>8.490889347337216E-3</v>
      </c>
      <c r="DQ327" s="859">
        <f t="shared" si="302"/>
        <v>8.490889347337216E-3</v>
      </c>
      <c r="DR327" s="859">
        <f t="shared" si="302"/>
        <v>8.490889347337216E-3</v>
      </c>
      <c r="DS327" s="859">
        <f t="shared" si="302"/>
        <v>8.490889347337216E-3</v>
      </c>
      <c r="DT327" s="859">
        <f t="shared" si="302"/>
        <v>8.490889347337216E-3</v>
      </c>
      <c r="DU327" s="859">
        <f t="shared" si="302"/>
        <v>0</v>
      </c>
      <c r="DV327" s="859">
        <f t="shared" si="302"/>
        <v>0</v>
      </c>
      <c r="DW327" s="859">
        <f t="shared" si="302"/>
        <v>0</v>
      </c>
      <c r="DX327" s="859">
        <f t="shared" si="302"/>
        <v>0</v>
      </c>
      <c r="DY327" s="859">
        <f t="shared" si="302"/>
        <v>0.68051760567028285</v>
      </c>
      <c r="DZ327" s="859">
        <f t="shared" si="302"/>
        <v>0.68051760567028285</v>
      </c>
      <c r="EA327" s="859">
        <f t="shared" si="302"/>
        <v>3.9390477724303707E-2</v>
      </c>
      <c r="EB327" s="859">
        <f t="shared" si="302"/>
        <v>3.9390477724303707E-2</v>
      </c>
      <c r="EC327" s="859">
        <f t="shared" si="302"/>
        <v>3.9390477724303707E-2</v>
      </c>
      <c r="ED327" s="859">
        <f t="shared" si="302"/>
        <v>-2.2241155938544308</v>
      </c>
      <c r="EE327" s="859">
        <f t="shared" si="302"/>
        <v>-2.2241155938544308</v>
      </c>
      <c r="EF327" s="859">
        <f t="shared" si="302"/>
        <v>-2.2241155938544308</v>
      </c>
      <c r="EG327" s="859">
        <f t="shared" si="302"/>
        <v>-2.2241155938544308</v>
      </c>
      <c r="EH327" s="859">
        <f t="shared" si="302"/>
        <v>-3.0315689151664857</v>
      </c>
      <c r="EI327" s="859">
        <f t="shared" si="302"/>
        <v>-2.9921118732855749</v>
      </c>
      <c r="EJ327" s="859">
        <f t="shared" ref="EJ327:GU329" si="303">EJ324</f>
        <v>-2.9921118732855749</v>
      </c>
      <c r="EK327" s="859">
        <f t="shared" si="303"/>
        <v>-2.9921118732855749</v>
      </c>
      <c r="EL327" s="859">
        <f t="shared" si="303"/>
        <v>-2.9921118732855749</v>
      </c>
      <c r="EM327" s="859">
        <f t="shared" si="303"/>
        <v>-2.9921118732855749</v>
      </c>
      <c r="EN327" s="859">
        <f t="shared" si="303"/>
        <v>-2.9921118732855749</v>
      </c>
      <c r="EO327" s="859">
        <f t="shared" si="303"/>
        <v>-2.9921118732855749</v>
      </c>
      <c r="EP327" s="859">
        <f t="shared" si="303"/>
        <v>-0.92754772003038077</v>
      </c>
      <c r="EQ327" s="859">
        <f t="shared" si="303"/>
        <v>-0.92754772003038077</v>
      </c>
      <c r="ER327" s="859">
        <f t="shared" si="303"/>
        <v>-0.92754772003038077</v>
      </c>
      <c r="ES327" s="859">
        <f t="shared" si="303"/>
        <v>-0.92754772003038077</v>
      </c>
      <c r="ET327" s="859">
        <f t="shared" si="303"/>
        <v>-0.92754772003038077</v>
      </c>
      <c r="EU327" s="859">
        <f t="shared" si="303"/>
        <v>-0.92754772003038077</v>
      </c>
      <c r="EV327" s="859">
        <f t="shared" si="303"/>
        <v>-0.92754772003038077</v>
      </c>
      <c r="EW327" s="859">
        <f t="shared" si="303"/>
        <v>-0.61887167667540943</v>
      </c>
      <c r="EX327" s="859">
        <f t="shared" si="303"/>
        <v>-0.61887167667540943</v>
      </c>
      <c r="EY327" s="859">
        <f t="shared" si="303"/>
        <v>-0.61887167667540943</v>
      </c>
      <c r="EZ327" s="859">
        <f t="shared" si="303"/>
        <v>-0.61887167667540943</v>
      </c>
      <c r="FA327" s="859">
        <f t="shared" si="303"/>
        <v>-0.61887167667540943</v>
      </c>
      <c r="FB327" s="859">
        <f t="shared" si="303"/>
        <v>-0.97691786246312695</v>
      </c>
      <c r="FC327" s="859">
        <f t="shared" si="303"/>
        <v>-0.97691786246312695</v>
      </c>
      <c r="FD327" s="859">
        <f t="shared" si="303"/>
        <v>-0.97691786246312695</v>
      </c>
      <c r="FE327" s="859">
        <f t="shared" si="303"/>
        <v>-0.97691786246312695</v>
      </c>
      <c r="FF327" s="859">
        <f t="shared" si="303"/>
        <v>-0.6810208364738104</v>
      </c>
      <c r="FG327" s="859">
        <f t="shared" si="303"/>
        <v>-0.6326034943005876</v>
      </c>
      <c r="FH327" s="859">
        <f t="shared" si="303"/>
        <v>-0.6326034943005876</v>
      </c>
      <c r="FI327" s="859">
        <f t="shared" si="303"/>
        <v>-0.6326034943005876</v>
      </c>
      <c r="FJ327" s="859">
        <f t="shared" si="303"/>
        <v>-0.6326034943005876</v>
      </c>
      <c r="FK327" s="859">
        <f t="shared" si="303"/>
        <v>-0.6326034943005876</v>
      </c>
      <c r="FL327" s="859">
        <f t="shared" si="303"/>
        <v>-0.6326034943005876</v>
      </c>
      <c r="FM327" s="859">
        <f t="shared" si="303"/>
        <v>-0.6326034943005876</v>
      </c>
      <c r="FN327" s="859">
        <f t="shared" si="303"/>
        <v>-0.34812646324090757</v>
      </c>
      <c r="FO327" s="859">
        <f t="shared" si="303"/>
        <v>-0.34812646324090757</v>
      </c>
      <c r="FP327" s="859">
        <f t="shared" si="303"/>
        <v>-0.34812646324090757</v>
      </c>
      <c r="FQ327" s="859">
        <f t="shared" si="303"/>
        <v>-0.34812646324090757</v>
      </c>
      <c r="FR327" s="859">
        <f t="shared" si="303"/>
        <v>-0.34812646324090757</v>
      </c>
      <c r="FS327" s="859">
        <f t="shared" si="303"/>
        <v>-0.34812646324090757</v>
      </c>
      <c r="FT327" s="859">
        <f t="shared" si="303"/>
        <v>-0.34812646324090757</v>
      </c>
      <c r="FU327" s="859">
        <f t="shared" si="303"/>
        <v>-0.17932108791985257</v>
      </c>
      <c r="FV327" s="859">
        <f t="shared" si="303"/>
        <v>-0.17932108791985257</v>
      </c>
      <c r="FW327" s="859">
        <f t="shared" si="303"/>
        <v>-0.17932108791985257</v>
      </c>
      <c r="FX327" s="859">
        <f t="shared" si="303"/>
        <v>-0.17932108791985257</v>
      </c>
      <c r="FY327" s="859">
        <f t="shared" si="303"/>
        <v>0.47290206495731368</v>
      </c>
      <c r="FZ327" s="859">
        <f t="shared" si="303"/>
        <v>0.47290206495731368</v>
      </c>
      <c r="GA327" s="859">
        <f t="shared" si="303"/>
        <v>0.40375239667410501</v>
      </c>
      <c r="GB327" s="859">
        <f t="shared" si="303"/>
        <v>0.40375239667410501</v>
      </c>
      <c r="GC327" s="859">
        <f t="shared" si="303"/>
        <v>0.40375239667410501</v>
      </c>
      <c r="GD327" s="859">
        <f t="shared" si="303"/>
        <v>-2.9912440248407046</v>
      </c>
      <c r="GE327" s="859">
        <f t="shared" si="303"/>
        <v>-2.9912440248407046</v>
      </c>
      <c r="GF327" s="859">
        <f t="shared" si="303"/>
        <v>-2.9912440248407046</v>
      </c>
      <c r="GG327" s="859">
        <f t="shared" si="303"/>
        <v>-2.9912440248407046</v>
      </c>
      <c r="GH327" s="859">
        <f t="shared" si="303"/>
        <v>-4.0696841134063213</v>
      </c>
      <c r="GI327" s="859">
        <f t="shared" si="303"/>
        <v>-4.1517988136807755</v>
      </c>
      <c r="GJ327" s="859">
        <f t="shared" si="303"/>
        <v>-4.1517988136807755</v>
      </c>
      <c r="GK327" s="859">
        <f t="shared" si="303"/>
        <v>-4.1517988136807755</v>
      </c>
      <c r="GL327" s="859">
        <f t="shared" si="303"/>
        <v>-4.1517988136807755</v>
      </c>
      <c r="GM327" s="859">
        <f t="shared" si="303"/>
        <v>-4.1517988136807755</v>
      </c>
      <c r="GN327" s="859">
        <f t="shared" si="303"/>
        <v>-4.1517988136807755</v>
      </c>
      <c r="GO327" s="859">
        <f t="shared" si="303"/>
        <v>-4.1517988136807755</v>
      </c>
      <c r="GP327" s="859">
        <f t="shared" si="303"/>
        <v>-1.1936160317011204</v>
      </c>
      <c r="GQ327" s="859">
        <f t="shared" si="303"/>
        <v>-1.1936160317011204</v>
      </c>
      <c r="GR327" s="859">
        <f t="shared" si="303"/>
        <v>-1.1936160317011204</v>
      </c>
      <c r="GS327" s="859">
        <f t="shared" si="303"/>
        <v>-1.1936160317011204</v>
      </c>
      <c r="GT327" s="859">
        <f t="shared" si="303"/>
        <v>-1.1936160317011204</v>
      </c>
      <c r="GU327" s="859">
        <f t="shared" si="303"/>
        <v>-1.1936160317011204</v>
      </c>
      <c r="GV327" s="859">
        <f t="shared" ref="GV327:JG329" si="304">GV324</f>
        <v>-1.1936160317011204</v>
      </c>
      <c r="GW327" s="859">
        <f t="shared" si="304"/>
        <v>-0.87066341558531946</v>
      </c>
      <c r="GX327" s="859">
        <f t="shared" si="304"/>
        <v>-0.87066341558531946</v>
      </c>
      <c r="GY327" s="859">
        <f t="shared" si="304"/>
        <v>-0.87066341558531946</v>
      </c>
      <c r="GZ327" s="859">
        <f t="shared" si="304"/>
        <v>-0.87066341558531946</v>
      </c>
      <c r="HA327" s="859">
        <f t="shared" si="304"/>
        <v>-0.87066341558531946</v>
      </c>
      <c r="HB327" s="859">
        <f t="shared" si="304"/>
        <v>-1.3355068558797125</v>
      </c>
      <c r="HC327" s="859">
        <f t="shared" si="304"/>
        <v>-1.3355068558797125</v>
      </c>
      <c r="HD327" s="859">
        <f t="shared" si="304"/>
        <v>-1.3355068558797125</v>
      </c>
      <c r="HE327" s="859">
        <f t="shared" si="304"/>
        <v>-1.3355068558797125</v>
      </c>
      <c r="HF327" s="859">
        <f t="shared" si="304"/>
        <v>-1.3142748983012975</v>
      </c>
      <c r="HG327" s="859">
        <f t="shared" si="304"/>
        <v>-1.1277503957695743</v>
      </c>
      <c r="HH327" s="859">
        <f t="shared" si="304"/>
        <v>-1.1277503957695743</v>
      </c>
      <c r="HI327" s="859">
        <f t="shared" si="304"/>
        <v>-1.1277503957695743</v>
      </c>
      <c r="HJ327" s="859">
        <f t="shared" si="304"/>
        <v>-1.1277503957695743</v>
      </c>
      <c r="HK327" s="859">
        <f t="shared" si="304"/>
        <v>-1.1277503957695743</v>
      </c>
      <c r="HL327" s="859">
        <f t="shared" si="304"/>
        <v>-1.1277503957695743</v>
      </c>
      <c r="HM327" s="859">
        <f t="shared" si="304"/>
        <v>-1.1277503957695743</v>
      </c>
      <c r="HN327" s="859">
        <f t="shared" si="304"/>
        <v>0.22925401237815635</v>
      </c>
      <c r="HO327" s="859">
        <f t="shared" si="304"/>
        <v>0.22925401237815635</v>
      </c>
      <c r="HP327" s="859">
        <f t="shared" si="304"/>
        <v>0.22925401237815635</v>
      </c>
      <c r="HQ327" s="859">
        <f t="shared" si="304"/>
        <v>0.22925401237815635</v>
      </c>
      <c r="HR327" s="859">
        <f t="shared" si="304"/>
        <v>0.22925401237815635</v>
      </c>
      <c r="HS327" s="859">
        <f t="shared" si="304"/>
        <v>0.22925401237815635</v>
      </c>
      <c r="HT327" s="859">
        <f t="shared" si="304"/>
        <v>0.22925401237815635</v>
      </c>
      <c r="HU327" s="859">
        <f t="shared" si="304"/>
        <v>0.11954739194657016</v>
      </c>
      <c r="HV327" s="859">
        <f t="shared" si="304"/>
        <v>0.11954739194657016</v>
      </c>
      <c r="HW327" s="859">
        <f t="shared" si="304"/>
        <v>0.11954739194657016</v>
      </c>
      <c r="HX327" s="859">
        <f t="shared" si="304"/>
        <v>0.11954739194657016</v>
      </c>
      <c r="HY327" s="859">
        <f t="shared" si="304"/>
        <v>0.81892796614559416</v>
      </c>
      <c r="HZ327" s="859">
        <f t="shared" si="304"/>
        <v>0.81892796614559416</v>
      </c>
      <c r="IA327" s="859">
        <f t="shared" si="304"/>
        <v>-4.9238097155383187E-2</v>
      </c>
      <c r="IB327" s="859">
        <f t="shared" si="304"/>
        <v>-4.9238097155383187E-2</v>
      </c>
      <c r="IC327" s="859">
        <f t="shared" si="304"/>
        <v>-4.9238097155383187E-2</v>
      </c>
      <c r="ID327" s="859">
        <f t="shared" si="304"/>
        <v>-2.7471127365493699</v>
      </c>
      <c r="IE327" s="859">
        <f t="shared" si="304"/>
        <v>-2.7471127365493699</v>
      </c>
      <c r="IF327" s="859">
        <f t="shared" si="304"/>
        <v>-2.7471127365493699</v>
      </c>
      <c r="IG327" s="859">
        <f t="shared" si="304"/>
        <v>-2.7471127365493699</v>
      </c>
      <c r="IH327" s="859">
        <f t="shared" si="304"/>
        <v>-2.4242592461208643</v>
      </c>
      <c r="II327" s="859">
        <f t="shared" si="304"/>
        <v>-2.3791544285658039</v>
      </c>
      <c r="IJ327" s="859">
        <f t="shared" si="304"/>
        <v>-2.3791544285658039</v>
      </c>
      <c r="IK327" s="859">
        <f t="shared" si="304"/>
        <v>-2.3791544285658039</v>
      </c>
      <c r="IL327" s="859">
        <f t="shared" si="304"/>
        <v>-2.3791544285658039</v>
      </c>
      <c r="IM327" s="859">
        <f t="shared" si="304"/>
        <v>-2.3791544285658039</v>
      </c>
      <c r="IN327" s="859">
        <f t="shared" si="304"/>
        <v>-2.3791544285658039</v>
      </c>
      <c r="IO327" s="859">
        <f t="shared" si="304"/>
        <v>-2.3791544285658039</v>
      </c>
      <c r="IP327" s="859">
        <f t="shared" si="304"/>
        <v>-0.26660685953979879</v>
      </c>
      <c r="IQ327" s="859">
        <f t="shared" si="304"/>
        <v>-0.26660685953979879</v>
      </c>
      <c r="IR327" s="859">
        <f t="shared" si="304"/>
        <v>-0.26660685953979879</v>
      </c>
      <c r="IS327" s="859">
        <f t="shared" si="304"/>
        <v>-0.26660685953979879</v>
      </c>
      <c r="IT327" s="859">
        <f t="shared" si="304"/>
        <v>-0.26660685953979879</v>
      </c>
      <c r="IU327" s="859">
        <f t="shared" si="304"/>
        <v>-0.26660685953979879</v>
      </c>
      <c r="IV327" s="859">
        <f t="shared" si="304"/>
        <v>-0.26660685953979879</v>
      </c>
      <c r="IW327" s="859">
        <f t="shared" si="304"/>
        <v>-0.77135679989436134</v>
      </c>
      <c r="IX327" s="859">
        <f t="shared" si="304"/>
        <v>-0.77135679989436134</v>
      </c>
      <c r="IY327" s="859">
        <f t="shared" si="304"/>
        <v>-0.77135679989436134</v>
      </c>
      <c r="IZ327" s="859">
        <f t="shared" si="304"/>
        <v>-0.77135679989436134</v>
      </c>
      <c r="JA327" s="859">
        <f t="shared" si="304"/>
        <v>-0.77135679989436134</v>
      </c>
      <c r="JB327" s="859">
        <f t="shared" si="304"/>
        <v>-1.3867842295307478</v>
      </c>
      <c r="JC327" s="859">
        <f t="shared" si="304"/>
        <v>-1.3867842295307478</v>
      </c>
      <c r="JD327" s="859">
        <f t="shared" si="304"/>
        <v>-1.3867842295307478</v>
      </c>
      <c r="JE327" s="859">
        <f t="shared" si="304"/>
        <v>-1.3867842295307478</v>
      </c>
      <c r="JF327" s="859">
        <f t="shared" si="304"/>
        <v>-1.1662755845591395</v>
      </c>
      <c r="JG327" s="859">
        <f t="shared" si="304"/>
        <v>-1.0403545630059385</v>
      </c>
      <c r="JH327" s="859">
        <f t="shared" ref="JH327:LS329" si="305">JH324</f>
        <v>-1.0403545630059385</v>
      </c>
      <c r="JI327" s="859">
        <f t="shared" si="305"/>
        <v>-1.0403545630059385</v>
      </c>
      <c r="JJ327" s="859">
        <f t="shared" si="305"/>
        <v>-1.0403545630059385</v>
      </c>
      <c r="JK327" s="859">
        <f t="shared" si="305"/>
        <v>-1.0403545630059385</v>
      </c>
      <c r="JL327" s="859">
        <f t="shared" si="305"/>
        <v>-1.0403545630059385</v>
      </c>
      <c r="JM327" s="859">
        <f t="shared" si="305"/>
        <v>-1.0403545630059385</v>
      </c>
      <c r="JN327" s="859">
        <f t="shared" si="305"/>
        <v>-0.16981778694678162</v>
      </c>
      <c r="JO327" s="859">
        <f t="shared" si="305"/>
        <v>-0.16981778694678162</v>
      </c>
      <c r="JP327" s="859">
        <f t="shared" si="305"/>
        <v>-0.16981778694678162</v>
      </c>
      <c r="JQ327" s="859">
        <f t="shared" si="305"/>
        <v>-0.16981778694678162</v>
      </c>
      <c r="JR327" s="859">
        <f t="shared" si="305"/>
        <v>-0.16981778694678162</v>
      </c>
      <c r="JS327" s="859">
        <f t="shared" si="305"/>
        <v>-0.16981778694678162</v>
      </c>
      <c r="JT327" s="859">
        <f t="shared" si="305"/>
        <v>-0.16981778694678162</v>
      </c>
      <c r="JU327" s="859">
        <f t="shared" si="305"/>
        <v>-7.9698261297712847E-2</v>
      </c>
      <c r="JV327" s="859">
        <f t="shared" si="305"/>
        <v>-7.9698261297712847E-2</v>
      </c>
      <c r="JW327" s="859">
        <f t="shared" si="305"/>
        <v>-7.9698261297712847E-2</v>
      </c>
      <c r="JX327" s="859">
        <f t="shared" si="305"/>
        <v>-7.9698261297712847E-2</v>
      </c>
      <c r="JY327" s="859">
        <f t="shared" si="305"/>
        <v>0.59977822872635134</v>
      </c>
      <c r="JZ327" s="859">
        <f t="shared" si="305"/>
        <v>0.59977822872635134</v>
      </c>
      <c r="KA327" s="859">
        <f t="shared" si="305"/>
        <v>1.102933376280486</v>
      </c>
      <c r="KB327" s="859">
        <f t="shared" si="305"/>
        <v>1.102933376280486</v>
      </c>
      <c r="KC327" s="859">
        <f t="shared" si="305"/>
        <v>1.102933376280486</v>
      </c>
      <c r="KD327" s="859">
        <f t="shared" si="305"/>
        <v>-0.92741381273556378</v>
      </c>
      <c r="KE327" s="859">
        <f t="shared" si="305"/>
        <v>-0.92741381273556378</v>
      </c>
      <c r="KF327" s="859">
        <f t="shared" si="305"/>
        <v>-0.92741381273556378</v>
      </c>
      <c r="KG327" s="859">
        <f t="shared" si="305"/>
        <v>-0.92741381273556378</v>
      </c>
      <c r="KH327" s="859">
        <f t="shared" si="305"/>
        <v>-2.3710683825700292</v>
      </c>
      <c r="KI327" s="859">
        <f t="shared" si="305"/>
        <v>-2.3771639290556275</v>
      </c>
      <c r="KJ327" s="859">
        <f t="shared" si="305"/>
        <v>-2.3771639290556275</v>
      </c>
      <c r="KK327" s="859">
        <f t="shared" si="305"/>
        <v>-2.3771639290556275</v>
      </c>
      <c r="KL327" s="859">
        <f t="shared" si="305"/>
        <v>-2.3771639290556275</v>
      </c>
      <c r="KM327" s="859">
        <f t="shared" si="305"/>
        <v>-2.3771639290556275</v>
      </c>
      <c r="KN327" s="859">
        <f t="shared" si="305"/>
        <v>-2.3771639290556275</v>
      </c>
      <c r="KO327" s="859">
        <f t="shared" si="305"/>
        <v>-2.3771639290556275</v>
      </c>
      <c r="KP327" s="859">
        <f t="shared" si="305"/>
        <v>-0.48429502925578838</v>
      </c>
      <c r="KQ327" s="859">
        <f t="shared" si="305"/>
        <v>-0.48429502925578838</v>
      </c>
      <c r="KR327" s="859">
        <f t="shared" si="305"/>
        <v>-0.48429502925578838</v>
      </c>
      <c r="KS327" s="859">
        <f t="shared" si="305"/>
        <v>-0.48429502925578838</v>
      </c>
      <c r="KT327" s="859">
        <f t="shared" si="305"/>
        <v>-0.48429502925578838</v>
      </c>
      <c r="KU327" s="859">
        <f t="shared" si="305"/>
        <v>-0.48429502925578838</v>
      </c>
      <c r="KV327" s="859">
        <f t="shared" si="305"/>
        <v>-0.48429502925578838</v>
      </c>
      <c r="KW327" s="859">
        <f t="shared" si="305"/>
        <v>-0.39883226648344028</v>
      </c>
      <c r="KX327" s="859">
        <f t="shared" si="305"/>
        <v>-0.39883226648344028</v>
      </c>
      <c r="KY327" s="859">
        <f t="shared" si="305"/>
        <v>-0.39883226648344028</v>
      </c>
      <c r="KZ327" s="859">
        <f t="shared" si="305"/>
        <v>-0.39883226648344028</v>
      </c>
      <c r="LA327" s="859">
        <f t="shared" si="305"/>
        <v>-0.39883226648344028</v>
      </c>
      <c r="LB327" s="859">
        <f t="shared" si="305"/>
        <v>-0.72599016547420536</v>
      </c>
      <c r="LC327" s="859">
        <f t="shared" si="305"/>
        <v>-0.72599016547420536</v>
      </c>
      <c r="LD327" s="859">
        <f t="shared" si="305"/>
        <v>-0.72599016547420536</v>
      </c>
      <c r="LE327" s="859">
        <f t="shared" si="305"/>
        <v>-0.72599016547420536</v>
      </c>
      <c r="LF327" s="859">
        <f t="shared" si="305"/>
        <v>-0.70931898767651624</v>
      </c>
      <c r="LG327" s="859">
        <f t="shared" si="305"/>
        <v>-0.60225197066874081</v>
      </c>
      <c r="LH327" s="859">
        <f t="shared" si="305"/>
        <v>-0.60225197066874081</v>
      </c>
      <c r="LI327" s="859">
        <f t="shared" si="305"/>
        <v>-0.60225197066874081</v>
      </c>
      <c r="LJ327" s="859">
        <f t="shared" si="305"/>
        <v>-0.60225197066874081</v>
      </c>
      <c r="LK327" s="859">
        <f t="shared" si="305"/>
        <v>-0.60225197066874081</v>
      </c>
      <c r="LL327" s="859">
        <f t="shared" si="305"/>
        <v>-0.60225197066874081</v>
      </c>
      <c r="LM327" s="859">
        <f t="shared" si="305"/>
        <v>-0.60225197066874081</v>
      </c>
      <c r="LN327" s="859">
        <f t="shared" si="305"/>
        <v>0.14434511890476642</v>
      </c>
      <c r="LO327" s="859">
        <f t="shared" si="305"/>
        <v>0.14434511890476642</v>
      </c>
      <c r="LP327" s="859">
        <f t="shared" si="305"/>
        <v>0.14434511890476642</v>
      </c>
      <c r="LQ327" s="859">
        <f t="shared" si="305"/>
        <v>0.14434511890476642</v>
      </c>
      <c r="LR327" s="859">
        <f t="shared" si="305"/>
        <v>0.14434511890476642</v>
      </c>
      <c r="LS327" s="859">
        <f t="shared" si="305"/>
        <v>0.14434511890476642</v>
      </c>
      <c r="LT327" s="859">
        <f t="shared" ref="LT327:OE329" si="306">LT324</f>
        <v>0.14434511890476642</v>
      </c>
      <c r="LU327" s="859">
        <f t="shared" si="306"/>
        <v>5.9773695973286856E-2</v>
      </c>
      <c r="LV327" s="859">
        <f t="shared" si="306"/>
        <v>5.9773695973286856E-2</v>
      </c>
      <c r="LW327" s="859">
        <f t="shared" si="306"/>
        <v>5.9773695973286856E-2</v>
      </c>
      <c r="LX327" s="859">
        <f t="shared" si="306"/>
        <v>5.9773695973286856E-2</v>
      </c>
      <c r="LY327" s="859">
        <f t="shared" si="306"/>
        <v>0.69205180237655295</v>
      </c>
      <c r="LZ327" s="859">
        <f t="shared" si="306"/>
        <v>0.69205180237655295</v>
      </c>
      <c r="MA327" s="859">
        <f t="shared" si="306"/>
        <v>0.4332952549673319</v>
      </c>
      <c r="MB327" s="859">
        <f t="shared" si="306"/>
        <v>0.4332952549673319</v>
      </c>
      <c r="MC327" s="859">
        <f t="shared" si="306"/>
        <v>0.4332952549673319</v>
      </c>
      <c r="MD327" s="859">
        <f t="shared" si="306"/>
        <v>-1.3087316707379655</v>
      </c>
      <c r="ME327" s="859">
        <f t="shared" si="306"/>
        <v>-1.3087316707379655</v>
      </c>
      <c r="MF327" s="859">
        <f t="shared" si="306"/>
        <v>-1.3087316707379655</v>
      </c>
      <c r="MG327" s="859">
        <f t="shared" si="306"/>
        <v>-1.3087316707379655</v>
      </c>
      <c r="MH327" s="859">
        <f t="shared" si="306"/>
        <v>-1.7557299013803576</v>
      </c>
      <c r="MI327" s="859">
        <f t="shared" si="306"/>
        <v>-1.7557299013803576</v>
      </c>
      <c r="MJ327" s="859">
        <f t="shared" si="306"/>
        <v>-1.7557299013803576</v>
      </c>
      <c r="MK327" s="859">
        <f t="shared" si="306"/>
        <v>-1.7557299013803576</v>
      </c>
      <c r="ML327" s="859">
        <f t="shared" si="306"/>
        <v>-1.7557299013803576</v>
      </c>
      <c r="MM327" s="859">
        <f t="shared" si="306"/>
        <v>-1.7557299013803576</v>
      </c>
      <c r="MN327" s="859">
        <f t="shared" si="306"/>
        <v>-1.7557299013803576</v>
      </c>
      <c r="MO327" s="859">
        <f t="shared" si="306"/>
        <v>-1.7557299013803576</v>
      </c>
      <c r="MP327" s="859">
        <f t="shared" si="306"/>
        <v>-0.24948531810146868</v>
      </c>
      <c r="MQ327" s="859">
        <f t="shared" si="306"/>
        <v>-0.24948531810146868</v>
      </c>
      <c r="MR327" s="859">
        <f t="shared" si="306"/>
        <v>-0.24948531810146868</v>
      </c>
      <c r="MS327" s="859">
        <f t="shared" si="306"/>
        <v>-0.24948531810146868</v>
      </c>
      <c r="MT327" s="859">
        <f t="shared" si="306"/>
        <v>-0.24948531810146868</v>
      </c>
      <c r="MU327" s="859">
        <f t="shared" si="306"/>
        <v>-0.24948531810146868</v>
      </c>
      <c r="MV327" s="859">
        <f t="shared" si="306"/>
        <v>-0.24948531810146868</v>
      </c>
      <c r="MW327" s="859">
        <f t="shared" si="306"/>
        <v>-8.6801379915979027E-2</v>
      </c>
      <c r="MX327" s="859">
        <f t="shared" si="306"/>
        <v>-8.6801379915979027E-2</v>
      </c>
      <c r="MY327" s="859">
        <f t="shared" si="306"/>
        <v>-8.6801379915979027E-2</v>
      </c>
      <c r="MZ327" s="859">
        <f t="shared" si="306"/>
        <v>-8.6801379915979027E-2</v>
      </c>
      <c r="NA327" s="859">
        <f t="shared" si="306"/>
        <v>-8.6801379915979027E-2</v>
      </c>
      <c r="NB327" s="859">
        <f t="shared" si="306"/>
        <v>-6.105200479731554E-2</v>
      </c>
      <c r="NC327" s="859">
        <f t="shared" si="306"/>
        <v>-6.105200479731554E-2</v>
      </c>
      <c r="ND327" s="859">
        <f t="shared" si="306"/>
        <v>-6.105200479731554E-2</v>
      </c>
      <c r="NE327" s="859">
        <f t="shared" si="306"/>
        <v>-6.105200479731554E-2</v>
      </c>
      <c r="NF327" s="859">
        <f t="shared" si="306"/>
        <v>-0.27435923108242566</v>
      </c>
      <c r="NG327" s="859">
        <f t="shared" si="306"/>
        <v>-0.27435923108242566</v>
      </c>
      <c r="NH327" s="859">
        <f t="shared" si="306"/>
        <v>-0.27435923108242566</v>
      </c>
      <c r="NI327" s="859">
        <f t="shared" si="306"/>
        <v>-0.27435923108242566</v>
      </c>
      <c r="NJ327" s="859">
        <f t="shared" si="306"/>
        <v>-0.27435923108242566</v>
      </c>
      <c r="NK327" s="859">
        <f t="shared" si="306"/>
        <v>-0.27435923108242566</v>
      </c>
      <c r="NL327" s="859">
        <f t="shared" si="306"/>
        <v>-0.27435923108242566</v>
      </c>
      <c r="NM327" s="859">
        <f t="shared" si="306"/>
        <v>-0.27435923108242566</v>
      </c>
      <c r="NN327" s="859">
        <f t="shared" si="306"/>
        <v>0.14434511890476642</v>
      </c>
      <c r="NO327" s="859">
        <f t="shared" si="306"/>
        <v>0.14434511890476642</v>
      </c>
      <c r="NP327" s="859">
        <f t="shared" si="306"/>
        <v>0.14434511890476642</v>
      </c>
      <c r="NQ327" s="859">
        <f t="shared" si="306"/>
        <v>0.14434511890476642</v>
      </c>
      <c r="NR327" s="859">
        <f t="shared" si="306"/>
        <v>0.14434511890476642</v>
      </c>
      <c r="NS327" s="859">
        <f t="shared" si="306"/>
        <v>0.14434511890476642</v>
      </c>
      <c r="NT327" s="859">
        <f t="shared" si="306"/>
        <v>0.14434511890476642</v>
      </c>
      <c r="NU327" s="859">
        <f t="shared" si="306"/>
        <v>5.9773695973286856E-2</v>
      </c>
      <c r="NV327" s="859">
        <f t="shared" si="306"/>
        <v>5.9773695973286856E-2</v>
      </c>
      <c r="NW327" s="859">
        <f t="shared" si="306"/>
        <v>5.9773695973286856E-2</v>
      </c>
      <c r="NX327" s="859">
        <f t="shared" si="306"/>
        <v>5.9773695973286856E-2</v>
      </c>
      <c r="NY327" s="859">
        <f t="shared" si="306"/>
        <v>0.69205180237655295</v>
      </c>
      <c r="NZ327" s="859">
        <f t="shared" si="306"/>
        <v>0.69205180237655295</v>
      </c>
      <c r="OA327" s="859">
        <f t="shared" si="306"/>
        <v>0.4332952549673319</v>
      </c>
      <c r="OB327" s="859">
        <f t="shared" si="306"/>
        <v>0.4332952549673319</v>
      </c>
      <c r="OC327" s="859">
        <f t="shared" si="306"/>
        <v>0.4332952549673319</v>
      </c>
      <c r="OD327" s="859">
        <f t="shared" si="306"/>
        <v>-1.3087316707379655</v>
      </c>
      <c r="OE327" s="859">
        <f t="shared" si="306"/>
        <v>-1.3087316707379655</v>
      </c>
      <c r="OF327" s="859">
        <f t="shared" ref="OF327:QQ329" si="307">OF324</f>
        <v>-1.3087316707379655</v>
      </c>
      <c r="OG327" s="859">
        <f t="shared" si="307"/>
        <v>-1.3087316707379655</v>
      </c>
      <c r="OH327" s="859">
        <f t="shared" si="307"/>
        <v>-1.7557299013803576</v>
      </c>
      <c r="OI327" s="859">
        <f t="shared" si="307"/>
        <v>-1.7557299013803576</v>
      </c>
      <c r="OJ327" s="859">
        <f t="shared" si="307"/>
        <v>-1.7557299013803576</v>
      </c>
      <c r="OK327" s="859">
        <f t="shared" si="307"/>
        <v>-1.7557299013803576</v>
      </c>
      <c r="OL327" s="859">
        <f t="shared" si="307"/>
        <v>-1.7557299013803576</v>
      </c>
      <c r="OM327" s="859">
        <f t="shared" si="307"/>
        <v>-1.7557299013803576</v>
      </c>
      <c r="ON327" s="859">
        <f t="shared" si="307"/>
        <v>-1.7557299013803576</v>
      </c>
      <c r="OO327" s="859">
        <f t="shared" si="307"/>
        <v>-1.7557299013803576</v>
      </c>
      <c r="OP327" s="859">
        <f t="shared" si="307"/>
        <v>-0.24948531810146868</v>
      </c>
      <c r="OQ327" s="859">
        <f t="shared" si="307"/>
        <v>-0.24948531810146868</v>
      </c>
      <c r="OR327" s="859">
        <f t="shared" si="307"/>
        <v>-0.24948531810146868</v>
      </c>
      <c r="OS327" s="859">
        <f t="shared" si="307"/>
        <v>-0.24948531810146868</v>
      </c>
      <c r="OT327" s="859">
        <f t="shared" si="307"/>
        <v>-0.24948531810146868</v>
      </c>
      <c r="OU327" s="859">
        <f t="shared" si="307"/>
        <v>-0.24948531810146868</v>
      </c>
      <c r="OV327" s="859">
        <f t="shared" si="307"/>
        <v>-0.24948531810146868</v>
      </c>
      <c r="OW327" s="859">
        <f t="shared" si="307"/>
        <v>-8.6801379915979027E-2</v>
      </c>
      <c r="OX327" s="859">
        <f t="shared" si="307"/>
        <v>-8.6801379915979027E-2</v>
      </c>
      <c r="OY327" s="859">
        <f t="shared" si="307"/>
        <v>-8.6801379915979027E-2</v>
      </c>
      <c r="OZ327" s="859">
        <f t="shared" si="307"/>
        <v>-8.6801379915979027E-2</v>
      </c>
      <c r="PA327" s="859">
        <f t="shared" si="307"/>
        <v>-8.6801379915979027E-2</v>
      </c>
      <c r="PB327" s="859">
        <f t="shared" si="307"/>
        <v>-6.105200479731554E-2</v>
      </c>
      <c r="PC327" s="859">
        <f t="shared" si="307"/>
        <v>-6.105200479731554E-2</v>
      </c>
      <c r="PD327" s="859">
        <f t="shared" si="307"/>
        <v>-6.105200479731554E-2</v>
      </c>
      <c r="PE327" s="859">
        <f t="shared" si="307"/>
        <v>-6.105200479731554E-2</v>
      </c>
      <c r="PF327" s="859">
        <f t="shared" si="307"/>
        <v>-0.27435923108242566</v>
      </c>
      <c r="PG327" s="859">
        <f t="shared" si="307"/>
        <v>-0.27435923108242566</v>
      </c>
      <c r="PH327" s="859">
        <f t="shared" si="307"/>
        <v>-0.27435923108242566</v>
      </c>
      <c r="PI327" s="859">
        <f t="shared" si="307"/>
        <v>-0.27435923108242566</v>
      </c>
      <c r="PJ327" s="859">
        <f t="shared" si="307"/>
        <v>-0.27435923108242566</v>
      </c>
      <c r="PK327" s="859">
        <f t="shared" si="307"/>
        <v>-0.27435923108242566</v>
      </c>
      <c r="PL327" s="859">
        <f t="shared" si="307"/>
        <v>-0.27435923108242566</v>
      </c>
      <c r="PM327" s="859">
        <f t="shared" si="307"/>
        <v>-0.27435923108242566</v>
      </c>
      <c r="PN327" s="859">
        <f t="shared" si="307"/>
        <v>0.14434511890476642</v>
      </c>
      <c r="PO327" s="859">
        <f t="shared" si="307"/>
        <v>0.14434511890476642</v>
      </c>
      <c r="PP327" s="859">
        <f t="shared" si="307"/>
        <v>0.14434511890476642</v>
      </c>
      <c r="PQ327" s="859">
        <f t="shared" si="307"/>
        <v>0.14434511890476642</v>
      </c>
      <c r="PR327" s="859">
        <f t="shared" si="307"/>
        <v>0.14434511890476642</v>
      </c>
      <c r="PS327" s="859">
        <f t="shared" si="307"/>
        <v>0.14434511890476642</v>
      </c>
      <c r="PT327" s="859">
        <f t="shared" si="307"/>
        <v>0.14434511890476642</v>
      </c>
      <c r="PU327" s="859">
        <f t="shared" si="307"/>
        <v>5.9773695973286856E-2</v>
      </c>
      <c r="PV327" s="859">
        <f t="shared" si="307"/>
        <v>5.9773695973286856E-2</v>
      </c>
      <c r="PW327" s="859">
        <f t="shared" si="307"/>
        <v>5.9773695973286856E-2</v>
      </c>
      <c r="PX327" s="859">
        <f t="shared" si="307"/>
        <v>5.9773695973286856E-2</v>
      </c>
      <c r="PY327" s="859">
        <f t="shared" si="307"/>
        <v>0.69205180237655295</v>
      </c>
      <c r="PZ327" s="859">
        <f t="shared" si="307"/>
        <v>0.69205180237655295</v>
      </c>
      <c r="QA327" s="859">
        <f t="shared" si="307"/>
        <v>0.4332952549673319</v>
      </c>
      <c r="QB327" s="859">
        <f t="shared" si="307"/>
        <v>0.4332952549673319</v>
      </c>
      <c r="QC327" s="859">
        <f t="shared" si="307"/>
        <v>0.4332952549673319</v>
      </c>
      <c r="QD327" s="859">
        <f t="shared" si="307"/>
        <v>-1.3087316707379655</v>
      </c>
      <c r="QE327" s="859">
        <f t="shared" si="307"/>
        <v>-1.3087316707379655</v>
      </c>
      <c r="QF327" s="859">
        <f t="shared" si="307"/>
        <v>-1.3087316707379655</v>
      </c>
      <c r="QG327" s="859">
        <f t="shared" si="307"/>
        <v>-1.3087316707379655</v>
      </c>
      <c r="QH327" s="859">
        <f t="shared" si="307"/>
        <v>-1.7557299013803576</v>
      </c>
      <c r="QI327" s="859">
        <f t="shared" si="307"/>
        <v>-1.7557299013803576</v>
      </c>
      <c r="QJ327" s="859">
        <f t="shared" si="307"/>
        <v>-1.7557299013803576</v>
      </c>
      <c r="QK327" s="859">
        <f t="shared" si="307"/>
        <v>-1.7557299013803576</v>
      </c>
      <c r="QL327" s="859">
        <f t="shared" si="307"/>
        <v>-1.7557299013803576</v>
      </c>
      <c r="QM327" s="859">
        <f t="shared" si="307"/>
        <v>-1.7557299013803576</v>
      </c>
      <c r="QN327" s="859">
        <f t="shared" si="307"/>
        <v>-1.7557299013803576</v>
      </c>
      <c r="QO327" s="859">
        <f t="shared" si="307"/>
        <v>-1.7557299013803576</v>
      </c>
      <c r="QP327" s="859">
        <f t="shared" si="307"/>
        <v>-0.24948531810146868</v>
      </c>
      <c r="QQ327" s="859">
        <f t="shared" si="307"/>
        <v>-0.24948531810146868</v>
      </c>
      <c r="QR327" s="859">
        <f t="shared" ref="QR327:SI329" si="308">QR324</f>
        <v>-0.24948531810146868</v>
      </c>
      <c r="QS327" s="859">
        <f t="shared" si="308"/>
        <v>-0.24948531810146868</v>
      </c>
      <c r="QT327" s="859">
        <f t="shared" si="308"/>
        <v>-0.24948531810146868</v>
      </c>
      <c r="QU327" s="859">
        <f t="shared" si="308"/>
        <v>-0.24948531810146868</v>
      </c>
      <c r="QV327" s="859">
        <f t="shared" si="308"/>
        <v>-0.24948531810146868</v>
      </c>
      <c r="QW327" s="859">
        <f t="shared" si="308"/>
        <v>-8.6801379915979027E-2</v>
      </c>
      <c r="QX327" s="859">
        <f t="shared" si="308"/>
        <v>-8.6801379915979027E-2</v>
      </c>
      <c r="QY327" s="859">
        <f t="shared" si="308"/>
        <v>-8.6801379915979027E-2</v>
      </c>
      <c r="QZ327" s="859">
        <f t="shared" si="308"/>
        <v>-8.6801379915979027E-2</v>
      </c>
      <c r="RA327" s="859">
        <f t="shared" si="308"/>
        <v>-8.6801379915979027E-2</v>
      </c>
      <c r="RB327" s="859">
        <f t="shared" si="308"/>
        <v>-6.105200479731554E-2</v>
      </c>
      <c r="RC327" s="859">
        <f t="shared" si="308"/>
        <v>-6.105200479731554E-2</v>
      </c>
      <c r="RD327" s="859">
        <f t="shared" si="308"/>
        <v>-6.105200479731554E-2</v>
      </c>
      <c r="RE327" s="859">
        <f t="shared" si="308"/>
        <v>-6.105200479731554E-2</v>
      </c>
      <c r="RF327" s="859">
        <f t="shared" si="308"/>
        <v>-0.27435923108242566</v>
      </c>
      <c r="RG327" s="859">
        <f t="shared" si="308"/>
        <v>-0.27435923108242566</v>
      </c>
      <c r="RH327" s="859">
        <f t="shared" si="308"/>
        <v>-0.27435923108242566</v>
      </c>
      <c r="RI327" s="859">
        <f t="shared" si="308"/>
        <v>-0.27435923108242566</v>
      </c>
      <c r="RJ327" s="859">
        <f t="shared" si="308"/>
        <v>-0.27435923108242566</v>
      </c>
      <c r="RK327" s="859">
        <f t="shared" si="308"/>
        <v>-0.27435923108242566</v>
      </c>
      <c r="RL327" s="859">
        <f t="shared" si="308"/>
        <v>-0.27435923108242566</v>
      </c>
      <c r="RM327" s="859">
        <f t="shared" si="308"/>
        <v>-0.27435923108242566</v>
      </c>
      <c r="RN327" s="859">
        <f t="shared" si="308"/>
        <v>0.14434511890476642</v>
      </c>
      <c r="RO327" s="859">
        <f t="shared" si="308"/>
        <v>0.14434511890476642</v>
      </c>
      <c r="RP327" s="859">
        <f t="shared" si="308"/>
        <v>0.14434511890476642</v>
      </c>
      <c r="RQ327" s="859">
        <f t="shared" si="308"/>
        <v>0.14434511890476642</v>
      </c>
      <c r="RR327" s="859">
        <f t="shared" si="308"/>
        <v>0.14434511890476642</v>
      </c>
      <c r="RS327" s="859">
        <f t="shared" si="308"/>
        <v>0.14434511890476642</v>
      </c>
      <c r="RT327" s="859">
        <f t="shared" si="308"/>
        <v>0.14434511890476642</v>
      </c>
      <c r="RU327" s="859">
        <f t="shared" si="308"/>
        <v>5.9773695973286856E-2</v>
      </c>
      <c r="RV327" s="859">
        <f t="shared" si="308"/>
        <v>5.9773695973286856E-2</v>
      </c>
      <c r="RW327" s="859">
        <f t="shared" si="308"/>
        <v>5.9773695973286856E-2</v>
      </c>
      <c r="RX327" s="859">
        <f t="shared" si="308"/>
        <v>5.9773695973286856E-2</v>
      </c>
      <c r="RY327" s="859">
        <f t="shared" si="308"/>
        <v>0.69205180237655295</v>
      </c>
      <c r="RZ327" s="859">
        <f t="shared" si="308"/>
        <v>0.69205180237655295</v>
      </c>
      <c r="SA327" s="859">
        <f t="shared" si="308"/>
        <v>0.4332952549673319</v>
      </c>
      <c r="SB327" s="859">
        <f t="shared" si="308"/>
        <v>0.4332952549673319</v>
      </c>
      <c r="SC327" s="859">
        <f t="shared" si="308"/>
        <v>0.4332952549673319</v>
      </c>
      <c r="SD327" s="859">
        <f t="shared" si="308"/>
        <v>-1.3087316707379655</v>
      </c>
      <c r="SE327" s="859">
        <f t="shared" si="308"/>
        <v>-1.3087316707379655</v>
      </c>
      <c r="SF327" s="859">
        <f t="shared" si="308"/>
        <v>-1.3087316707379655</v>
      </c>
      <c r="SG327" s="859">
        <f t="shared" si="308"/>
        <v>-1.3087316707379655</v>
      </c>
      <c r="SH327" s="859">
        <f t="shared" si="308"/>
        <v>-1.7557299013803576</v>
      </c>
      <c r="SI327" s="859">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890</v>
      </c>
      <c r="J328" s="558"/>
      <c r="K328" s="859">
        <f t="shared" ref="K328:Z329" si="309">K325</f>
        <v>0</v>
      </c>
      <c r="L328" s="859">
        <f t="shared" si="309"/>
        <v>0</v>
      </c>
      <c r="M328" s="859">
        <f t="shared" si="309"/>
        <v>0</v>
      </c>
      <c r="N328" s="859">
        <f t="shared" si="309"/>
        <v>0</v>
      </c>
      <c r="O328" s="859">
        <f t="shared" si="309"/>
        <v>0</v>
      </c>
      <c r="P328" s="859">
        <f t="shared" si="309"/>
        <v>0</v>
      </c>
      <c r="Q328" s="859">
        <f t="shared" si="309"/>
        <v>0</v>
      </c>
      <c r="R328" s="859">
        <f t="shared" si="309"/>
        <v>0</v>
      </c>
      <c r="S328" s="859">
        <f t="shared" si="309"/>
        <v>0</v>
      </c>
      <c r="T328" s="859">
        <f t="shared" si="309"/>
        <v>0</v>
      </c>
      <c r="U328" s="859">
        <f t="shared" si="309"/>
        <v>0</v>
      </c>
      <c r="V328" s="859">
        <f t="shared" si="309"/>
        <v>0</v>
      </c>
      <c r="W328" s="859">
        <f t="shared" si="309"/>
        <v>0</v>
      </c>
      <c r="X328" s="859">
        <f t="shared" si="309"/>
        <v>0</v>
      </c>
      <c r="Y328" s="859">
        <f t="shared" si="309"/>
        <v>0</v>
      </c>
      <c r="Z328" s="859">
        <f t="shared" si="309"/>
        <v>0</v>
      </c>
      <c r="AA328" s="859">
        <f t="shared" si="301"/>
        <v>0</v>
      </c>
      <c r="AB328" s="859">
        <f t="shared" si="301"/>
        <v>0</v>
      </c>
      <c r="AC328" s="859">
        <f t="shared" si="301"/>
        <v>0</v>
      </c>
      <c r="AD328" s="859">
        <f t="shared" si="301"/>
        <v>0</v>
      </c>
      <c r="AE328" s="859">
        <f t="shared" si="301"/>
        <v>0</v>
      </c>
      <c r="AF328" s="859">
        <f t="shared" si="301"/>
        <v>0</v>
      </c>
      <c r="AG328" s="859">
        <f t="shared" si="301"/>
        <v>0</v>
      </c>
      <c r="AH328" s="859">
        <f t="shared" si="301"/>
        <v>0</v>
      </c>
      <c r="AI328" s="859">
        <f t="shared" si="301"/>
        <v>0</v>
      </c>
      <c r="AJ328" s="859">
        <f t="shared" si="301"/>
        <v>0</v>
      </c>
      <c r="AK328" s="859">
        <f t="shared" si="301"/>
        <v>0</v>
      </c>
      <c r="AL328" s="859">
        <f t="shared" si="301"/>
        <v>0</v>
      </c>
      <c r="AM328" s="859">
        <f t="shared" si="301"/>
        <v>0</v>
      </c>
      <c r="AN328" s="859">
        <f t="shared" si="301"/>
        <v>0</v>
      </c>
      <c r="AO328" s="859">
        <f t="shared" si="301"/>
        <v>0</v>
      </c>
      <c r="AP328" s="859">
        <f t="shared" si="301"/>
        <v>0</v>
      </c>
      <c r="AQ328" s="859">
        <f t="shared" si="301"/>
        <v>0</v>
      </c>
      <c r="AR328" s="859">
        <f t="shared" si="301"/>
        <v>0</v>
      </c>
      <c r="AS328" s="859">
        <f t="shared" si="301"/>
        <v>0</v>
      </c>
      <c r="AT328" s="859">
        <f t="shared" si="301"/>
        <v>0</v>
      </c>
      <c r="AU328" s="859">
        <f t="shared" si="301"/>
        <v>0</v>
      </c>
      <c r="AV328" s="859">
        <f t="shared" si="301"/>
        <v>0</v>
      </c>
      <c r="AW328" s="859">
        <f t="shared" si="301"/>
        <v>-2.9327658700101011E-2</v>
      </c>
      <c r="AX328" s="859">
        <f t="shared" si="301"/>
        <v>-2.9327658700101011E-2</v>
      </c>
      <c r="AY328" s="859">
        <f t="shared" si="301"/>
        <v>-2.9327658700101011E-2</v>
      </c>
      <c r="AZ328" s="859">
        <f t="shared" si="301"/>
        <v>-2.9327658700101011E-2</v>
      </c>
      <c r="BA328" s="859">
        <f t="shared" si="301"/>
        <v>-2.9327658700101011E-2</v>
      </c>
      <c r="BB328" s="859">
        <f t="shared" si="301"/>
        <v>-0.24420801918926038</v>
      </c>
      <c r="BC328" s="859">
        <f t="shared" si="301"/>
        <v>-0.24420801918926038</v>
      </c>
      <c r="BD328" s="859">
        <f t="shared" si="301"/>
        <v>-0.24420801918926038</v>
      </c>
      <c r="BE328" s="859">
        <f t="shared" si="301"/>
        <v>-0.24420801918926038</v>
      </c>
      <c r="BF328" s="859">
        <f t="shared" si="301"/>
        <v>-0.12714208269673399</v>
      </c>
      <c r="BG328" s="859">
        <f t="shared" si="301"/>
        <v>-0.12045039413375047</v>
      </c>
      <c r="BH328" s="859">
        <f t="shared" si="301"/>
        <v>-0.12045039413375047</v>
      </c>
      <c r="BI328" s="859">
        <f t="shared" si="301"/>
        <v>-0.12045039413375047</v>
      </c>
      <c r="BJ328" s="859">
        <f t="shared" si="301"/>
        <v>-0.12045039413375047</v>
      </c>
      <c r="BK328" s="859">
        <f t="shared" si="301"/>
        <v>-0.12045039413375047</v>
      </c>
      <c r="BL328" s="859">
        <f t="shared" si="301"/>
        <v>-0.12045039413375047</v>
      </c>
      <c r="BM328" s="859">
        <f t="shared" si="301"/>
        <v>-0.12045039413375047</v>
      </c>
      <c r="BN328" s="859">
        <f t="shared" si="301"/>
        <v>-5.0945336084037507E-2</v>
      </c>
      <c r="BO328" s="859">
        <f t="shared" si="301"/>
        <v>-5.0945336084037507E-2</v>
      </c>
      <c r="BP328" s="859">
        <f t="shared" si="301"/>
        <v>-5.0945336084037507E-2</v>
      </c>
      <c r="BQ328" s="859">
        <f t="shared" si="301"/>
        <v>-5.0945336084037507E-2</v>
      </c>
      <c r="BR328" s="859">
        <f t="shared" si="301"/>
        <v>-5.0945336084037507E-2</v>
      </c>
      <c r="BS328" s="859">
        <f t="shared" si="301"/>
        <v>-5.0945336084037507E-2</v>
      </c>
      <c r="BT328" s="859">
        <f t="shared" si="301"/>
        <v>-5.0945336084037507E-2</v>
      </c>
      <c r="BU328" s="859">
        <f t="shared" si="301"/>
        <v>9.9622826622143279E-3</v>
      </c>
      <c r="BV328" s="859">
        <f t="shared" si="301"/>
        <v>9.9622826622143279E-3</v>
      </c>
      <c r="BW328" s="859">
        <f t="shared" si="301"/>
        <v>9.9622826622143279E-3</v>
      </c>
      <c r="BX328" s="859">
        <f t="shared" si="302"/>
        <v>9.9622826622143279E-3</v>
      </c>
      <c r="BY328" s="859">
        <f t="shared" si="302"/>
        <v>0</v>
      </c>
      <c r="BZ328" s="859">
        <f t="shared" si="302"/>
        <v>0</v>
      </c>
      <c r="CA328" s="859">
        <f t="shared" si="302"/>
        <v>-0.23634286634581958</v>
      </c>
      <c r="CB328" s="859">
        <f t="shared" si="302"/>
        <v>-0.23634286634581958</v>
      </c>
      <c r="CC328" s="859">
        <f t="shared" si="302"/>
        <v>-0.23634286634581958</v>
      </c>
      <c r="CD328" s="859">
        <f t="shared" si="302"/>
        <v>-0.35613664851103266</v>
      </c>
      <c r="CE328" s="859">
        <f t="shared" si="302"/>
        <v>-0.35613664851103266</v>
      </c>
      <c r="CF328" s="859">
        <f t="shared" si="302"/>
        <v>-0.35613664851103266</v>
      </c>
      <c r="CG328" s="859">
        <f t="shared" si="302"/>
        <v>-0.35613664851103266</v>
      </c>
      <c r="CH328" s="859">
        <f t="shared" si="302"/>
        <v>-0.49248751683108161</v>
      </c>
      <c r="CI328" s="859">
        <f t="shared" si="302"/>
        <v>-0.43188591633932827</v>
      </c>
      <c r="CJ328" s="859">
        <f t="shared" si="302"/>
        <v>-0.43188591633932827</v>
      </c>
      <c r="CK328" s="859">
        <f t="shared" si="302"/>
        <v>-0.43188591633932827</v>
      </c>
      <c r="CL328" s="859">
        <f t="shared" si="302"/>
        <v>-0.43188591633932827</v>
      </c>
      <c r="CM328" s="859">
        <f t="shared" si="302"/>
        <v>-0.43188591633932827</v>
      </c>
      <c r="CN328" s="859">
        <f t="shared" si="302"/>
        <v>-0.43188591633932827</v>
      </c>
      <c r="CO328" s="859">
        <f t="shared" si="302"/>
        <v>-0.43188591633932827</v>
      </c>
      <c r="CP328" s="859">
        <f t="shared" si="302"/>
        <v>0</v>
      </c>
      <c r="CQ328" s="859">
        <f t="shared" si="302"/>
        <v>0</v>
      </c>
      <c r="CR328" s="859">
        <f t="shared" si="302"/>
        <v>0</v>
      </c>
      <c r="CS328" s="859">
        <f t="shared" si="302"/>
        <v>0</v>
      </c>
      <c r="CT328" s="859">
        <f t="shared" si="302"/>
        <v>0</v>
      </c>
      <c r="CU328" s="859">
        <f t="shared" si="302"/>
        <v>0</v>
      </c>
      <c r="CV328" s="859">
        <f t="shared" si="302"/>
        <v>0</v>
      </c>
      <c r="CW328" s="859">
        <f t="shared" si="302"/>
        <v>0</v>
      </c>
      <c r="CX328" s="859">
        <f t="shared" si="302"/>
        <v>0</v>
      </c>
      <c r="CY328" s="859">
        <f t="shared" si="302"/>
        <v>0</v>
      </c>
      <c r="CZ328" s="859">
        <f t="shared" si="302"/>
        <v>0</v>
      </c>
      <c r="DA328" s="859">
        <f t="shared" si="302"/>
        <v>0</v>
      </c>
      <c r="DB328" s="859">
        <f t="shared" si="302"/>
        <v>0</v>
      </c>
      <c r="DC328" s="859">
        <f t="shared" si="302"/>
        <v>0</v>
      </c>
      <c r="DD328" s="859">
        <f t="shared" si="302"/>
        <v>0</v>
      </c>
      <c r="DE328" s="859">
        <f t="shared" si="302"/>
        <v>0</v>
      </c>
      <c r="DF328" s="859">
        <f t="shared" si="302"/>
        <v>0</v>
      </c>
      <c r="DG328" s="859">
        <f t="shared" si="302"/>
        <v>0</v>
      </c>
      <c r="DH328" s="859">
        <f t="shared" si="302"/>
        <v>0</v>
      </c>
      <c r="DI328" s="859">
        <f t="shared" si="302"/>
        <v>0</v>
      </c>
      <c r="DJ328" s="859">
        <f t="shared" si="302"/>
        <v>0</v>
      </c>
      <c r="DK328" s="859">
        <f t="shared" si="302"/>
        <v>0</v>
      </c>
      <c r="DL328" s="859">
        <f t="shared" si="302"/>
        <v>0</v>
      </c>
      <c r="DM328" s="859">
        <f t="shared" si="302"/>
        <v>0</v>
      </c>
      <c r="DN328" s="859">
        <f t="shared" si="302"/>
        <v>8.490889347337216E-3</v>
      </c>
      <c r="DO328" s="859">
        <f t="shared" si="302"/>
        <v>8.490889347337216E-3</v>
      </c>
      <c r="DP328" s="859">
        <f t="shared" si="302"/>
        <v>8.490889347337216E-3</v>
      </c>
      <c r="DQ328" s="859">
        <f t="shared" si="302"/>
        <v>8.490889347337216E-3</v>
      </c>
      <c r="DR328" s="859">
        <f t="shared" si="302"/>
        <v>8.490889347337216E-3</v>
      </c>
      <c r="DS328" s="859">
        <f t="shared" si="302"/>
        <v>8.490889347337216E-3</v>
      </c>
      <c r="DT328" s="859">
        <f t="shared" si="302"/>
        <v>8.490889347337216E-3</v>
      </c>
      <c r="DU328" s="859">
        <f t="shared" si="302"/>
        <v>9.9622826622169924E-3</v>
      </c>
      <c r="DV328" s="859">
        <f t="shared" si="302"/>
        <v>9.9622826622169924E-3</v>
      </c>
      <c r="DW328" s="859">
        <f t="shared" si="302"/>
        <v>9.9622826622169924E-3</v>
      </c>
      <c r="DX328" s="859">
        <f t="shared" si="302"/>
        <v>9.9622826622169924E-3</v>
      </c>
      <c r="DY328" s="859">
        <f t="shared" si="302"/>
        <v>0.17301295059414024</v>
      </c>
      <c r="DZ328" s="859">
        <f t="shared" si="302"/>
        <v>0.17301295059414024</v>
      </c>
      <c r="EA328" s="859">
        <f t="shared" si="302"/>
        <v>-0.53177144927809383</v>
      </c>
      <c r="EB328" s="859">
        <f t="shared" si="302"/>
        <v>-0.53177144927809383</v>
      </c>
      <c r="EC328" s="859">
        <f t="shared" si="302"/>
        <v>-0.53177144927809383</v>
      </c>
      <c r="ED328" s="859">
        <f t="shared" si="302"/>
        <v>-2.2241155938544308</v>
      </c>
      <c r="EE328" s="859">
        <f t="shared" si="302"/>
        <v>-2.2241155938544308</v>
      </c>
      <c r="EF328" s="859">
        <f t="shared" si="302"/>
        <v>-2.2241155938544308</v>
      </c>
      <c r="EG328" s="859">
        <f t="shared" si="302"/>
        <v>-2.2241155938544308</v>
      </c>
      <c r="EH328" s="859">
        <f t="shared" si="302"/>
        <v>-0.64810785615696354</v>
      </c>
      <c r="EI328" s="859">
        <f t="shared" si="302"/>
        <v>-0.66864835496296049</v>
      </c>
      <c r="EJ328" s="859">
        <f t="shared" si="303"/>
        <v>-0.66864835496296049</v>
      </c>
      <c r="EK328" s="859">
        <f t="shared" si="303"/>
        <v>-0.66864835496296049</v>
      </c>
      <c r="EL328" s="859">
        <f t="shared" si="303"/>
        <v>-0.66864835496296049</v>
      </c>
      <c r="EM328" s="859">
        <f t="shared" si="303"/>
        <v>-0.66864835496296049</v>
      </c>
      <c r="EN328" s="859">
        <f t="shared" si="303"/>
        <v>-0.66864835496296049</v>
      </c>
      <c r="EO328" s="859">
        <f t="shared" si="303"/>
        <v>-0.66864835496296049</v>
      </c>
      <c r="EP328" s="859">
        <f t="shared" si="303"/>
        <v>0.20301256276884061</v>
      </c>
      <c r="EQ328" s="859">
        <f t="shared" si="303"/>
        <v>0.20301256276884061</v>
      </c>
      <c r="ER328" s="859">
        <f t="shared" si="303"/>
        <v>0.20301256276884061</v>
      </c>
      <c r="ES328" s="859">
        <f t="shared" si="303"/>
        <v>0.20301256276884061</v>
      </c>
      <c r="ET328" s="859">
        <f t="shared" si="303"/>
        <v>0.20301256276884061</v>
      </c>
      <c r="EU328" s="859">
        <f t="shared" si="303"/>
        <v>0.20301256276884061</v>
      </c>
      <c r="EV328" s="859">
        <f t="shared" si="303"/>
        <v>0.20301256276884061</v>
      </c>
      <c r="EW328" s="859">
        <f t="shared" si="303"/>
        <v>0.14565831350311065</v>
      </c>
      <c r="EX328" s="859">
        <f t="shared" si="303"/>
        <v>0.14565831350311065</v>
      </c>
      <c r="EY328" s="859">
        <f t="shared" si="303"/>
        <v>0.14565831350311065</v>
      </c>
      <c r="EZ328" s="859">
        <f t="shared" si="303"/>
        <v>0.14565831350311065</v>
      </c>
      <c r="FA328" s="859">
        <f t="shared" si="303"/>
        <v>0.14565831350311065</v>
      </c>
      <c r="FB328" s="859">
        <f t="shared" si="303"/>
        <v>0.1148232942120524</v>
      </c>
      <c r="FC328" s="859">
        <f t="shared" si="303"/>
        <v>0.1148232942120524</v>
      </c>
      <c r="FD328" s="859">
        <f t="shared" si="303"/>
        <v>0.1148232942120524</v>
      </c>
      <c r="FE328" s="859">
        <f t="shared" si="303"/>
        <v>0.1148232942120524</v>
      </c>
      <c r="FF328" s="859">
        <f t="shared" si="303"/>
        <v>0.10706701700777455</v>
      </c>
      <c r="FG328" s="859">
        <f t="shared" si="303"/>
        <v>5.3533508503886829E-2</v>
      </c>
      <c r="FH328" s="859">
        <f t="shared" si="303"/>
        <v>5.3533508503886829E-2</v>
      </c>
      <c r="FI328" s="859">
        <f t="shared" si="303"/>
        <v>5.3533508503886829E-2</v>
      </c>
      <c r="FJ328" s="859">
        <f t="shared" si="303"/>
        <v>5.3533508503886829E-2</v>
      </c>
      <c r="FK328" s="859">
        <f t="shared" si="303"/>
        <v>5.3533508503886829E-2</v>
      </c>
      <c r="FL328" s="859">
        <f t="shared" si="303"/>
        <v>5.3533508503886829E-2</v>
      </c>
      <c r="FM328" s="859">
        <f t="shared" si="303"/>
        <v>5.3533508503886829E-2</v>
      </c>
      <c r="FN328" s="859">
        <f t="shared" si="303"/>
        <v>-0.34812646324090757</v>
      </c>
      <c r="FO328" s="859">
        <f t="shared" si="303"/>
        <v>-0.34812646324090757</v>
      </c>
      <c r="FP328" s="859">
        <f t="shared" si="303"/>
        <v>-0.34812646324090757</v>
      </c>
      <c r="FQ328" s="859">
        <f t="shared" si="303"/>
        <v>-0.34812646324090757</v>
      </c>
      <c r="FR328" s="859">
        <f t="shared" si="303"/>
        <v>-0.34812646324090757</v>
      </c>
      <c r="FS328" s="859">
        <f t="shared" si="303"/>
        <v>-0.34812646324090757</v>
      </c>
      <c r="FT328" s="859">
        <f t="shared" si="303"/>
        <v>-0.34812646324090757</v>
      </c>
      <c r="FU328" s="859">
        <f t="shared" si="303"/>
        <v>-0.17932108791985257</v>
      </c>
      <c r="FV328" s="859">
        <f t="shared" si="303"/>
        <v>-0.17932108791985257</v>
      </c>
      <c r="FW328" s="859">
        <f t="shared" si="303"/>
        <v>-0.17932108791985257</v>
      </c>
      <c r="FX328" s="859">
        <f t="shared" si="303"/>
        <v>-0.17932108791985257</v>
      </c>
      <c r="FY328" s="859">
        <f t="shared" si="303"/>
        <v>0.38062849130710674</v>
      </c>
      <c r="FZ328" s="859">
        <f t="shared" si="303"/>
        <v>0.38062849130710674</v>
      </c>
      <c r="GA328" s="859">
        <f t="shared" si="303"/>
        <v>0.49238097155378568</v>
      </c>
      <c r="GB328" s="859">
        <f t="shared" si="303"/>
        <v>0.49238097155378568</v>
      </c>
      <c r="GC328" s="859">
        <f t="shared" si="303"/>
        <v>0.49238097155378568</v>
      </c>
      <c r="GD328" s="859">
        <f t="shared" si="303"/>
        <v>-0.77213768260711202</v>
      </c>
      <c r="GE328" s="859">
        <f t="shared" si="303"/>
        <v>-0.77213768260711202</v>
      </c>
      <c r="GF328" s="859">
        <f t="shared" si="303"/>
        <v>-0.77213768260711202</v>
      </c>
      <c r="GG328" s="859">
        <f t="shared" si="303"/>
        <v>-0.77213768260711202</v>
      </c>
      <c r="GH328" s="859">
        <f t="shared" si="303"/>
        <v>1.2099210569819512</v>
      </c>
      <c r="GI328" s="859">
        <f t="shared" si="303"/>
        <v>1.2238764457889513</v>
      </c>
      <c r="GJ328" s="859">
        <f t="shared" si="303"/>
        <v>1.2238764457889513</v>
      </c>
      <c r="GK328" s="859">
        <f t="shared" si="303"/>
        <v>1.2238764457889513</v>
      </c>
      <c r="GL328" s="859">
        <f t="shared" si="303"/>
        <v>1.2238764457889513</v>
      </c>
      <c r="GM328" s="859">
        <f t="shared" si="303"/>
        <v>1.2238764457889513</v>
      </c>
      <c r="GN328" s="859">
        <f t="shared" si="303"/>
        <v>1.2238764457889513</v>
      </c>
      <c r="GO328" s="859">
        <f t="shared" si="303"/>
        <v>1.2238764457889513</v>
      </c>
      <c r="GP328" s="859">
        <f t="shared" si="303"/>
        <v>0.22747190768074965</v>
      </c>
      <c r="GQ328" s="859">
        <f t="shared" si="303"/>
        <v>0.22747190768074965</v>
      </c>
      <c r="GR328" s="859">
        <f t="shared" si="303"/>
        <v>0.22747190768074965</v>
      </c>
      <c r="GS328" s="859">
        <f t="shared" si="303"/>
        <v>0.22747190768074965</v>
      </c>
      <c r="GT328" s="859">
        <f t="shared" si="303"/>
        <v>0.22747190768074965</v>
      </c>
      <c r="GU328" s="859">
        <f t="shared" si="303"/>
        <v>0.22747190768074965</v>
      </c>
      <c r="GV328" s="859">
        <f t="shared" si="304"/>
        <v>0.22747190768074965</v>
      </c>
      <c r="GW328" s="859">
        <f t="shared" si="304"/>
        <v>-3.446775573386951E-2</v>
      </c>
      <c r="GX328" s="859">
        <f t="shared" si="304"/>
        <v>-3.446775573386951E-2</v>
      </c>
      <c r="GY328" s="859">
        <f t="shared" si="304"/>
        <v>-3.446775573386951E-2</v>
      </c>
      <c r="GZ328" s="859">
        <f t="shared" si="304"/>
        <v>-3.446775573386951E-2</v>
      </c>
      <c r="HA328" s="859">
        <f t="shared" si="304"/>
        <v>-3.446775573386951E-2</v>
      </c>
      <c r="HB328" s="859">
        <f t="shared" si="304"/>
        <v>-4.1858296896708502E-2</v>
      </c>
      <c r="HC328" s="859">
        <f t="shared" si="304"/>
        <v>-4.1858296896708502E-2</v>
      </c>
      <c r="HD328" s="859">
        <f t="shared" si="304"/>
        <v>-4.1858296896708502E-2</v>
      </c>
      <c r="HE328" s="859">
        <f t="shared" si="304"/>
        <v>-4.1858296896708502E-2</v>
      </c>
      <c r="HF328" s="859">
        <f t="shared" si="304"/>
        <v>-0.14721714838569255</v>
      </c>
      <c r="HG328" s="859">
        <f t="shared" si="304"/>
        <v>-0.10706701700777632</v>
      </c>
      <c r="HH328" s="859">
        <f t="shared" si="304"/>
        <v>-0.10706701700777632</v>
      </c>
      <c r="HI328" s="859">
        <f t="shared" si="304"/>
        <v>-0.10706701700777632</v>
      </c>
      <c r="HJ328" s="859">
        <f t="shared" si="304"/>
        <v>-0.10706701700777632</v>
      </c>
      <c r="HK328" s="859">
        <f t="shared" si="304"/>
        <v>-0.10706701700777632</v>
      </c>
      <c r="HL328" s="859">
        <f t="shared" si="304"/>
        <v>-0.10706701700777632</v>
      </c>
      <c r="HM328" s="859">
        <f t="shared" si="304"/>
        <v>-0.10706701700777632</v>
      </c>
      <c r="HN328" s="859">
        <f t="shared" si="304"/>
        <v>0.22925401237815635</v>
      </c>
      <c r="HO328" s="859">
        <f t="shared" si="304"/>
        <v>0.22925401237815635</v>
      </c>
      <c r="HP328" s="859">
        <f t="shared" si="304"/>
        <v>0.22925401237815635</v>
      </c>
      <c r="HQ328" s="859">
        <f t="shared" si="304"/>
        <v>0.22925401237815635</v>
      </c>
      <c r="HR328" s="859">
        <f t="shared" si="304"/>
        <v>0.22925401237815635</v>
      </c>
      <c r="HS328" s="859">
        <f t="shared" si="304"/>
        <v>0.22925401237815635</v>
      </c>
      <c r="HT328" s="859">
        <f t="shared" si="304"/>
        <v>0.22925401237815635</v>
      </c>
      <c r="HU328" s="859">
        <f t="shared" si="304"/>
        <v>0.11954739194657016</v>
      </c>
      <c r="HV328" s="859">
        <f t="shared" si="304"/>
        <v>0.11954739194657016</v>
      </c>
      <c r="HW328" s="859">
        <f t="shared" si="304"/>
        <v>0.11954739194657016</v>
      </c>
      <c r="HX328" s="859">
        <f t="shared" si="304"/>
        <v>0.11954739194657016</v>
      </c>
      <c r="HY328" s="859">
        <f t="shared" si="304"/>
        <v>0.71512019578911179</v>
      </c>
      <c r="HZ328" s="859">
        <f t="shared" si="304"/>
        <v>0.71512019578911179</v>
      </c>
      <c r="IA328" s="859">
        <f t="shared" si="304"/>
        <v>0.16740953032828632</v>
      </c>
      <c r="IB328" s="859">
        <f t="shared" si="304"/>
        <v>0.16740953032828632</v>
      </c>
      <c r="IC328" s="859">
        <f t="shared" si="304"/>
        <v>0.16740953032828632</v>
      </c>
      <c r="ID328" s="859">
        <f t="shared" si="304"/>
        <v>-1.3711801725598267</v>
      </c>
      <c r="IE328" s="859">
        <f t="shared" si="304"/>
        <v>-1.3711801725598267</v>
      </c>
      <c r="IF328" s="859">
        <f t="shared" si="304"/>
        <v>-1.3711801725598267</v>
      </c>
      <c r="IG328" s="859">
        <f t="shared" si="304"/>
        <v>-1.3711801725598267</v>
      </c>
      <c r="IH328" s="859">
        <f t="shared" si="304"/>
        <v>-0.61283498528819269</v>
      </c>
      <c r="II328" s="859">
        <f t="shared" si="304"/>
        <v>-0.72062893851549248</v>
      </c>
      <c r="IJ328" s="859">
        <f t="shared" si="304"/>
        <v>-0.72062893851549248</v>
      </c>
      <c r="IK328" s="859">
        <f t="shared" si="304"/>
        <v>-0.72062893851549248</v>
      </c>
      <c r="IL328" s="859">
        <f t="shared" si="304"/>
        <v>-0.72062893851549248</v>
      </c>
      <c r="IM328" s="859">
        <f t="shared" si="304"/>
        <v>-0.72062893851549248</v>
      </c>
      <c r="IN328" s="859">
        <f t="shared" si="304"/>
        <v>-0.72062893851549248</v>
      </c>
      <c r="IO328" s="859">
        <f t="shared" si="304"/>
        <v>-0.72062893851549248</v>
      </c>
      <c r="IP328" s="859">
        <f t="shared" si="304"/>
        <v>-0.19322882480407877</v>
      </c>
      <c r="IQ328" s="859">
        <f t="shared" si="304"/>
        <v>-0.19322882480407877</v>
      </c>
      <c r="IR328" s="859">
        <f t="shared" si="304"/>
        <v>-0.19322882480407877</v>
      </c>
      <c r="IS328" s="859">
        <f t="shared" si="304"/>
        <v>-0.19322882480407877</v>
      </c>
      <c r="IT328" s="859">
        <f t="shared" si="304"/>
        <v>-0.19322882480407877</v>
      </c>
      <c r="IU328" s="859">
        <f t="shared" si="304"/>
        <v>-0.19322882480407877</v>
      </c>
      <c r="IV328" s="859">
        <f t="shared" si="304"/>
        <v>-0.19322882480407877</v>
      </c>
      <c r="IW328" s="859">
        <f t="shared" si="304"/>
        <v>-1.8805791373900149E-2</v>
      </c>
      <c r="IX328" s="859">
        <f t="shared" si="304"/>
        <v>-1.8805791373900149E-2</v>
      </c>
      <c r="IY328" s="859">
        <f t="shared" si="304"/>
        <v>-1.8805791373900149E-2</v>
      </c>
      <c r="IZ328" s="859">
        <f t="shared" si="304"/>
        <v>-1.8805791373900149E-2</v>
      </c>
      <c r="JA328" s="859">
        <f t="shared" si="304"/>
        <v>-1.8805791373900149E-2</v>
      </c>
      <c r="JB328" s="859">
        <f t="shared" si="304"/>
        <v>3.8851275780109162E-2</v>
      </c>
      <c r="JC328" s="859">
        <f t="shared" si="304"/>
        <v>3.8851275780109162E-2</v>
      </c>
      <c r="JD328" s="859">
        <f t="shared" si="304"/>
        <v>3.8851275780109162E-2</v>
      </c>
      <c r="JE328" s="859">
        <f t="shared" si="304"/>
        <v>3.8851275780109162E-2</v>
      </c>
      <c r="JF328" s="859">
        <f t="shared" si="304"/>
        <v>4.684181994090153E-2</v>
      </c>
      <c r="JG328" s="859">
        <f t="shared" si="304"/>
        <v>2.676675425194297E-2</v>
      </c>
      <c r="JH328" s="859">
        <f t="shared" si="305"/>
        <v>2.676675425194297E-2</v>
      </c>
      <c r="JI328" s="859">
        <f t="shared" si="305"/>
        <v>2.676675425194297E-2</v>
      </c>
      <c r="JJ328" s="859">
        <f t="shared" si="305"/>
        <v>2.676675425194297E-2</v>
      </c>
      <c r="JK328" s="859">
        <f t="shared" si="305"/>
        <v>2.676675425194297E-2</v>
      </c>
      <c r="JL328" s="859">
        <f t="shared" si="305"/>
        <v>2.676675425194297E-2</v>
      </c>
      <c r="JM328" s="859">
        <f t="shared" si="305"/>
        <v>2.676675425194297E-2</v>
      </c>
      <c r="JN328" s="859">
        <f t="shared" si="305"/>
        <v>-0.16981778694678162</v>
      </c>
      <c r="JO328" s="859">
        <f t="shared" si="305"/>
        <v>-0.16981778694678162</v>
      </c>
      <c r="JP328" s="859">
        <f t="shared" si="305"/>
        <v>-0.16981778694678162</v>
      </c>
      <c r="JQ328" s="859">
        <f t="shared" si="305"/>
        <v>-0.16981778694678162</v>
      </c>
      <c r="JR328" s="859">
        <f t="shared" si="305"/>
        <v>-0.16981778694678162</v>
      </c>
      <c r="JS328" s="859">
        <f t="shared" si="305"/>
        <v>-0.16981778694678162</v>
      </c>
      <c r="JT328" s="859">
        <f t="shared" si="305"/>
        <v>-0.16981778694678162</v>
      </c>
      <c r="JU328" s="859">
        <f t="shared" si="305"/>
        <v>-6.9735978635495854E-2</v>
      </c>
      <c r="JV328" s="859">
        <f t="shared" si="305"/>
        <v>-6.9735978635495854E-2</v>
      </c>
      <c r="JW328" s="859">
        <f t="shared" si="305"/>
        <v>-6.9735978635495854E-2</v>
      </c>
      <c r="JX328" s="859">
        <f t="shared" si="305"/>
        <v>-6.9735978635495854E-2</v>
      </c>
      <c r="JY328" s="859">
        <f t="shared" si="305"/>
        <v>4.6136786825105247E-2</v>
      </c>
      <c r="JZ328" s="859">
        <f t="shared" si="305"/>
        <v>4.6136786825105247E-2</v>
      </c>
      <c r="KA328" s="859">
        <f t="shared" si="305"/>
        <v>9.8476194310761045E-2</v>
      </c>
      <c r="KB328" s="859">
        <f t="shared" si="305"/>
        <v>9.8476194310761045E-2</v>
      </c>
      <c r="KC328" s="859">
        <f t="shared" si="305"/>
        <v>9.8476194310761045E-2</v>
      </c>
      <c r="KD328" s="859">
        <f t="shared" si="305"/>
        <v>-1.5914620822717307</v>
      </c>
      <c r="KE328" s="859">
        <f t="shared" si="305"/>
        <v>-1.5914620822717307</v>
      </c>
      <c r="KF328" s="859">
        <f t="shared" si="305"/>
        <v>-1.5914620822717307</v>
      </c>
      <c r="KG328" s="859">
        <f t="shared" si="305"/>
        <v>-1.5914620822717307</v>
      </c>
      <c r="KH328" s="859">
        <f t="shared" si="305"/>
        <v>0.25726452905924635</v>
      </c>
      <c r="KI328" s="859">
        <f t="shared" si="305"/>
        <v>0.19051304083564791</v>
      </c>
      <c r="KJ328" s="859">
        <f t="shared" si="305"/>
        <v>0.19051304083564791</v>
      </c>
      <c r="KK328" s="859">
        <f t="shared" si="305"/>
        <v>0.19051304083564791</v>
      </c>
      <c r="KL328" s="859">
        <f t="shared" si="305"/>
        <v>0.19051304083564791</v>
      </c>
      <c r="KM328" s="859">
        <f t="shared" si="305"/>
        <v>0.19051304083564791</v>
      </c>
      <c r="KN328" s="859">
        <f t="shared" si="305"/>
        <v>0.19051304083564791</v>
      </c>
      <c r="KO328" s="859">
        <f t="shared" si="305"/>
        <v>0.19051304083564791</v>
      </c>
      <c r="KP328" s="859">
        <f t="shared" si="305"/>
        <v>0.32041741834600046</v>
      </c>
      <c r="KQ328" s="859">
        <f t="shared" si="305"/>
        <v>0.32041741834600046</v>
      </c>
      <c r="KR328" s="859">
        <f t="shared" si="305"/>
        <v>0.32041741834600046</v>
      </c>
      <c r="KS328" s="859">
        <f t="shared" si="305"/>
        <v>0.32041741834600046</v>
      </c>
      <c r="KT328" s="859">
        <f t="shared" si="305"/>
        <v>0.32041741834600046</v>
      </c>
      <c r="KU328" s="859">
        <f t="shared" si="305"/>
        <v>0.32041741834600046</v>
      </c>
      <c r="KV328" s="859">
        <f t="shared" si="305"/>
        <v>0.32041741834600046</v>
      </c>
      <c r="KW328" s="859">
        <f t="shared" si="305"/>
        <v>-1.0461793084104443E-3</v>
      </c>
      <c r="KX328" s="859">
        <f t="shared" si="305"/>
        <v>-1.0461793084104443E-3</v>
      </c>
      <c r="KY328" s="859">
        <f t="shared" si="305"/>
        <v>-1.0461793084104443E-3</v>
      </c>
      <c r="KZ328" s="859">
        <f t="shared" si="305"/>
        <v>-1.0461793084104443E-3</v>
      </c>
      <c r="LA328" s="859">
        <f t="shared" si="305"/>
        <v>-1.0461793084104443E-3</v>
      </c>
      <c r="LB328" s="859">
        <f t="shared" si="305"/>
        <v>-1.8317020310876231E-2</v>
      </c>
      <c r="LC328" s="859">
        <f t="shared" si="305"/>
        <v>-1.8317020310876231E-2</v>
      </c>
      <c r="LD328" s="859">
        <f t="shared" si="305"/>
        <v>-1.8317020310876231E-2</v>
      </c>
      <c r="LE328" s="859">
        <f t="shared" si="305"/>
        <v>-1.8317020310876231E-2</v>
      </c>
      <c r="LF328" s="859">
        <f t="shared" si="305"/>
        <v>-4.0150131377918008E-2</v>
      </c>
      <c r="LG328" s="859">
        <f t="shared" si="305"/>
        <v>-2.0075065688957672E-2</v>
      </c>
      <c r="LH328" s="859">
        <f t="shared" si="305"/>
        <v>-2.0075065688957672E-2</v>
      </c>
      <c r="LI328" s="859">
        <f t="shared" si="305"/>
        <v>-2.0075065688957672E-2</v>
      </c>
      <c r="LJ328" s="859">
        <f t="shared" si="305"/>
        <v>-2.0075065688957672E-2</v>
      </c>
      <c r="LK328" s="859">
        <f t="shared" si="305"/>
        <v>-2.0075065688957672E-2</v>
      </c>
      <c r="LL328" s="859">
        <f t="shared" si="305"/>
        <v>-2.0075065688957672E-2</v>
      </c>
      <c r="LM328" s="859">
        <f t="shared" si="305"/>
        <v>-2.0075065688957672E-2</v>
      </c>
      <c r="LN328" s="859">
        <f t="shared" si="305"/>
        <v>0.15283600825210542</v>
      </c>
      <c r="LO328" s="859">
        <f t="shared" si="305"/>
        <v>0.15283600825210542</v>
      </c>
      <c r="LP328" s="859">
        <f t="shared" si="305"/>
        <v>0.15283600825210542</v>
      </c>
      <c r="LQ328" s="859">
        <f t="shared" si="305"/>
        <v>0.15283600825210542</v>
      </c>
      <c r="LR328" s="859">
        <f t="shared" si="305"/>
        <v>0.15283600825210542</v>
      </c>
      <c r="LS328" s="859">
        <f t="shared" si="305"/>
        <v>0.15283600825210542</v>
      </c>
      <c r="LT328" s="859">
        <f t="shared" si="306"/>
        <v>0.15283600825210542</v>
      </c>
      <c r="LU328" s="859">
        <f t="shared" si="306"/>
        <v>5.9773695973286856E-2</v>
      </c>
      <c r="LV328" s="859">
        <f t="shared" si="306"/>
        <v>5.9773695973286856E-2</v>
      </c>
      <c r="LW328" s="859">
        <f t="shared" si="306"/>
        <v>5.9773695973286856E-2</v>
      </c>
      <c r="LX328" s="859">
        <f t="shared" si="306"/>
        <v>5.9773695973286856E-2</v>
      </c>
      <c r="LY328" s="859">
        <f t="shared" si="306"/>
        <v>-2.30683934125544E-2</v>
      </c>
      <c r="LZ328" s="859">
        <f t="shared" si="306"/>
        <v>-2.30683934125544E-2</v>
      </c>
      <c r="MA328" s="859">
        <f t="shared" si="306"/>
        <v>-0.76811431562390808</v>
      </c>
      <c r="MB328" s="859">
        <f t="shared" si="306"/>
        <v>-0.76811431562390808</v>
      </c>
      <c r="MC328" s="859">
        <f t="shared" si="306"/>
        <v>-0.76811431562390808</v>
      </c>
      <c r="MD328" s="859">
        <f t="shared" si="306"/>
        <v>-1.5379005076472145</v>
      </c>
      <c r="ME328" s="859">
        <f t="shared" si="306"/>
        <v>-1.5379005076472145</v>
      </c>
      <c r="MF328" s="859">
        <f t="shared" si="306"/>
        <v>-1.5379005076472145</v>
      </c>
      <c r="MG328" s="859">
        <f t="shared" si="306"/>
        <v>-1.5379005076472145</v>
      </c>
      <c r="MH328" s="859">
        <f t="shared" si="306"/>
        <v>-0.86575611324178769</v>
      </c>
      <c r="MI328" s="859">
        <f t="shared" si="306"/>
        <v>-0.86030123341840081</v>
      </c>
      <c r="MJ328" s="859">
        <f t="shared" si="306"/>
        <v>-0.86030123341840081</v>
      </c>
      <c r="MK328" s="859">
        <f t="shared" si="306"/>
        <v>-0.86030123341840081</v>
      </c>
      <c r="ML328" s="859">
        <f t="shared" si="306"/>
        <v>-0.86030123341840081</v>
      </c>
      <c r="MM328" s="859">
        <f t="shared" si="306"/>
        <v>-0.86030123341840081</v>
      </c>
      <c r="MN328" s="859">
        <f t="shared" si="306"/>
        <v>-0.86030123341840081</v>
      </c>
      <c r="MO328" s="859">
        <f t="shared" si="306"/>
        <v>-0.86030123341840081</v>
      </c>
      <c r="MP328" s="859">
        <f t="shared" si="306"/>
        <v>-0.56501086746507845</v>
      </c>
      <c r="MQ328" s="859">
        <f t="shared" si="306"/>
        <v>-0.56501086746507845</v>
      </c>
      <c r="MR328" s="859">
        <f t="shared" si="306"/>
        <v>-0.56501086746507845</v>
      </c>
      <c r="MS328" s="859">
        <f t="shared" si="306"/>
        <v>-0.56501086746507845</v>
      </c>
      <c r="MT328" s="859">
        <f t="shared" si="306"/>
        <v>-0.56501086746507845</v>
      </c>
      <c r="MU328" s="859">
        <f t="shared" si="306"/>
        <v>-0.56501086746507845</v>
      </c>
      <c r="MV328" s="859">
        <f t="shared" si="306"/>
        <v>-0.56501086746507845</v>
      </c>
      <c r="MW328" s="859">
        <f t="shared" si="306"/>
        <v>-7.5119846866659401E-2</v>
      </c>
      <c r="MX328" s="859">
        <f t="shared" si="306"/>
        <v>-7.5119846866659401E-2</v>
      </c>
      <c r="MY328" s="859">
        <f t="shared" si="306"/>
        <v>-7.5119846866659401E-2</v>
      </c>
      <c r="MZ328" s="859">
        <f t="shared" si="306"/>
        <v>-7.5119846866659401E-2</v>
      </c>
      <c r="NA328" s="859">
        <f t="shared" si="306"/>
        <v>-7.5119846866659401E-2</v>
      </c>
      <c r="NB328" s="859">
        <f t="shared" si="306"/>
        <v>-0.17760583213764569</v>
      </c>
      <c r="NC328" s="859">
        <f t="shared" si="306"/>
        <v>-0.17760583213764569</v>
      </c>
      <c r="ND328" s="859">
        <f t="shared" si="306"/>
        <v>-0.17760583213764569</v>
      </c>
      <c r="NE328" s="859">
        <f t="shared" si="306"/>
        <v>-0.17760583213764569</v>
      </c>
      <c r="NF328" s="859">
        <f t="shared" si="306"/>
        <v>-0.32789273958631338</v>
      </c>
      <c r="NG328" s="859">
        <f t="shared" si="306"/>
        <v>-0.32789273958631338</v>
      </c>
      <c r="NH328" s="859">
        <f t="shared" si="306"/>
        <v>-0.32789273958631338</v>
      </c>
      <c r="NI328" s="859">
        <f t="shared" si="306"/>
        <v>-0.32789273958631338</v>
      </c>
      <c r="NJ328" s="859">
        <f t="shared" si="306"/>
        <v>-0.32789273958631338</v>
      </c>
      <c r="NK328" s="859">
        <f t="shared" si="306"/>
        <v>-0.32789273958631338</v>
      </c>
      <c r="NL328" s="859">
        <f t="shared" si="306"/>
        <v>-0.32789273958631338</v>
      </c>
      <c r="NM328" s="859">
        <f t="shared" si="306"/>
        <v>-0.32789273958631338</v>
      </c>
      <c r="NN328" s="859">
        <f t="shared" si="306"/>
        <v>0.15283600825210542</v>
      </c>
      <c r="NO328" s="859">
        <f t="shared" si="306"/>
        <v>0.15283600825210542</v>
      </c>
      <c r="NP328" s="859">
        <f t="shared" si="306"/>
        <v>0.15283600825210542</v>
      </c>
      <c r="NQ328" s="859">
        <f t="shared" si="306"/>
        <v>0.15283600825210542</v>
      </c>
      <c r="NR328" s="859">
        <f t="shared" si="306"/>
        <v>0.15283600825210542</v>
      </c>
      <c r="NS328" s="859">
        <f t="shared" si="306"/>
        <v>0.15283600825210542</v>
      </c>
      <c r="NT328" s="859">
        <f t="shared" si="306"/>
        <v>0.15283600825210542</v>
      </c>
      <c r="NU328" s="859">
        <f t="shared" si="306"/>
        <v>5.9773695973286856E-2</v>
      </c>
      <c r="NV328" s="859">
        <f t="shared" si="306"/>
        <v>5.9773695973286856E-2</v>
      </c>
      <c r="NW328" s="859">
        <f t="shared" si="306"/>
        <v>5.9773695973286856E-2</v>
      </c>
      <c r="NX328" s="859">
        <f t="shared" si="306"/>
        <v>5.9773695973286856E-2</v>
      </c>
      <c r="NY328" s="859">
        <f t="shared" si="306"/>
        <v>-2.30683934125544E-2</v>
      </c>
      <c r="NZ328" s="859">
        <f t="shared" si="306"/>
        <v>-2.30683934125544E-2</v>
      </c>
      <c r="OA328" s="859">
        <f t="shared" si="306"/>
        <v>-0.76811431562390808</v>
      </c>
      <c r="OB328" s="859">
        <f t="shared" si="306"/>
        <v>-0.76811431562390808</v>
      </c>
      <c r="OC328" s="859">
        <f t="shared" si="306"/>
        <v>-0.76811431562390808</v>
      </c>
      <c r="OD328" s="859">
        <f t="shared" si="306"/>
        <v>-1.5379005076472145</v>
      </c>
      <c r="OE328" s="859">
        <f t="shared" si="306"/>
        <v>-1.5379005076472145</v>
      </c>
      <c r="OF328" s="859">
        <f t="shared" si="307"/>
        <v>-1.5379005076472145</v>
      </c>
      <c r="OG328" s="859">
        <f t="shared" si="307"/>
        <v>-1.5379005076472145</v>
      </c>
      <c r="OH328" s="859">
        <f t="shared" si="307"/>
        <v>-0.86575611324178769</v>
      </c>
      <c r="OI328" s="859">
        <f t="shared" si="307"/>
        <v>-0.86030123341840081</v>
      </c>
      <c r="OJ328" s="859">
        <f t="shared" si="307"/>
        <v>-0.86030123341840081</v>
      </c>
      <c r="OK328" s="859">
        <f t="shared" si="307"/>
        <v>-0.86030123341840081</v>
      </c>
      <c r="OL328" s="859">
        <f t="shared" si="307"/>
        <v>-0.86030123341840081</v>
      </c>
      <c r="OM328" s="859">
        <f t="shared" si="307"/>
        <v>-0.86030123341840081</v>
      </c>
      <c r="ON328" s="859">
        <f t="shared" si="307"/>
        <v>-0.86030123341840081</v>
      </c>
      <c r="OO328" s="859">
        <f t="shared" si="307"/>
        <v>-0.86030123341840081</v>
      </c>
      <c r="OP328" s="859">
        <f t="shared" si="307"/>
        <v>-0.56501086746507845</v>
      </c>
      <c r="OQ328" s="859">
        <f t="shared" si="307"/>
        <v>-0.56501086746507845</v>
      </c>
      <c r="OR328" s="859">
        <f t="shared" si="307"/>
        <v>-0.56501086746507845</v>
      </c>
      <c r="OS328" s="859">
        <f t="shared" si="307"/>
        <v>-0.56501086746507845</v>
      </c>
      <c r="OT328" s="859">
        <f t="shared" si="307"/>
        <v>-0.56501086746507845</v>
      </c>
      <c r="OU328" s="859">
        <f t="shared" si="307"/>
        <v>-0.56501086746507845</v>
      </c>
      <c r="OV328" s="859">
        <f t="shared" si="307"/>
        <v>-0.56501086746507845</v>
      </c>
      <c r="OW328" s="859">
        <f t="shared" si="307"/>
        <v>-7.5119846866659401E-2</v>
      </c>
      <c r="OX328" s="859">
        <f t="shared" si="307"/>
        <v>-7.5119846866659401E-2</v>
      </c>
      <c r="OY328" s="859">
        <f t="shared" si="307"/>
        <v>-7.5119846866659401E-2</v>
      </c>
      <c r="OZ328" s="859">
        <f t="shared" si="307"/>
        <v>-7.5119846866659401E-2</v>
      </c>
      <c r="PA328" s="859">
        <f t="shared" si="307"/>
        <v>-7.5119846866659401E-2</v>
      </c>
      <c r="PB328" s="859">
        <f t="shared" si="307"/>
        <v>-0.17760583213764569</v>
      </c>
      <c r="PC328" s="859">
        <f t="shared" si="307"/>
        <v>-0.17760583213764569</v>
      </c>
      <c r="PD328" s="859">
        <f t="shared" si="307"/>
        <v>-0.17760583213764569</v>
      </c>
      <c r="PE328" s="859">
        <f t="shared" si="307"/>
        <v>-0.17760583213764569</v>
      </c>
      <c r="PF328" s="859">
        <f t="shared" si="307"/>
        <v>-0.32789273958631338</v>
      </c>
      <c r="PG328" s="859">
        <f t="shared" si="307"/>
        <v>-0.32789273958631338</v>
      </c>
      <c r="PH328" s="859">
        <f t="shared" si="307"/>
        <v>-0.32789273958631338</v>
      </c>
      <c r="PI328" s="859">
        <f t="shared" si="307"/>
        <v>-0.32789273958631338</v>
      </c>
      <c r="PJ328" s="859">
        <f t="shared" si="307"/>
        <v>-0.32789273958631338</v>
      </c>
      <c r="PK328" s="859">
        <f t="shared" si="307"/>
        <v>-0.32789273958631338</v>
      </c>
      <c r="PL328" s="859">
        <f t="shared" si="307"/>
        <v>-0.32789273958631338</v>
      </c>
      <c r="PM328" s="859">
        <f t="shared" si="307"/>
        <v>-0.32789273958631338</v>
      </c>
      <c r="PN328" s="859">
        <f t="shared" si="307"/>
        <v>0.15283600825210542</v>
      </c>
      <c r="PO328" s="859">
        <f t="shared" si="307"/>
        <v>0.15283600825210542</v>
      </c>
      <c r="PP328" s="859">
        <f t="shared" si="307"/>
        <v>0.15283600825210542</v>
      </c>
      <c r="PQ328" s="859">
        <f t="shared" si="307"/>
        <v>0.15283600825210542</v>
      </c>
      <c r="PR328" s="859">
        <f t="shared" si="307"/>
        <v>0.15283600825210542</v>
      </c>
      <c r="PS328" s="859">
        <f t="shared" si="307"/>
        <v>0.15283600825210542</v>
      </c>
      <c r="PT328" s="859">
        <f t="shared" si="307"/>
        <v>0.15283600825210542</v>
      </c>
      <c r="PU328" s="859">
        <f t="shared" si="307"/>
        <v>5.9773695973286856E-2</v>
      </c>
      <c r="PV328" s="859">
        <f t="shared" si="307"/>
        <v>5.9773695973286856E-2</v>
      </c>
      <c r="PW328" s="859">
        <f t="shared" si="307"/>
        <v>5.9773695973286856E-2</v>
      </c>
      <c r="PX328" s="859">
        <f t="shared" si="307"/>
        <v>5.9773695973286856E-2</v>
      </c>
      <c r="PY328" s="859">
        <f t="shared" si="307"/>
        <v>-2.30683934125544E-2</v>
      </c>
      <c r="PZ328" s="859">
        <f t="shared" si="307"/>
        <v>-2.30683934125544E-2</v>
      </c>
      <c r="QA328" s="859">
        <f t="shared" si="307"/>
        <v>-0.76811431562390808</v>
      </c>
      <c r="QB328" s="859">
        <f t="shared" si="307"/>
        <v>-0.76811431562390808</v>
      </c>
      <c r="QC328" s="859">
        <f t="shared" si="307"/>
        <v>-0.76811431562390808</v>
      </c>
      <c r="QD328" s="859">
        <f t="shared" si="307"/>
        <v>-1.5379005076472145</v>
      </c>
      <c r="QE328" s="859">
        <f t="shared" si="307"/>
        <v>-1.5379005076472145</v>
      </c>
      <c r="QF328" s="859">
        <f t="shared" si="307"/>
        <v>-1.5379005076472145</v>
      </c>
      <c r="QG328" s="859">
        <f t="shared" si="307"/>
        <v>-1.5379005076472145</v>
      </c>
      <c r="QH328" s="859">
        <f t="shared" si="307"/>
        <v>-0.86575611324178769</v>
      </c>
      <c r="QI328" s="859">
        <f t="shared" si="307"/>
        <v>-0.86030123341840081</v>
      </c>
      <c r="QJ328" s="859">
        <f t="shared" si="307"/>
        <v>-0.86030123341840081</v>
      </c>
      <c r="QK328" s="859">
        <f t="shared" si="307"/>
        <v>-0.86030123341840081</v>
      </c>
      <c r="QL328" s="859">
        <f t="shared" si="307"/>
        <v>-0.86030123341840081</v>
      </c>
      <c r="QM328" s="859">
        <f t="shared" si="307"/>
        <v>-0.86030123341840081</v>
      </c>
      <c r="QN328" s="859">
        <f t="shared" si="307"/>
        <v>-0.86030123341840081</v>
      </c>
      <c r="QO328" s="859">
        <f t="shared" si="307"/>
        <v>-0.86030123341840081</v>
      </c>
      <c r="QP328" s="859">
        <f t="shared" si="307"/>
        <v>-0.56501086746507845</v>
      </c>
      <c r="QQ328" s="859">
        <f t="shared" si="307"/>
        <v>-0.56501086746507845</v>
      </c>
      <c r="QR328" s="859">
        <f t="shared" si="308"/>
        <v>-0.56501086746507845</v>
      </c>
      <c r="QS328" s="859">
        <f t="shared" si="308"/>
        <v>-0.56501086746507845</v>
      </c>
      <c r="QT328" s="859">
        <f t="shared" si="308"/>
        <v>-0.56501086746507845</v>
      </c>
      <c r="QU328" s="859">
        <f t="shared" si="308"/>
        <v>-0.56501086746507845</v>
      </c>
      <c r="QV328" s="859">
        <f t="shared" si="308"/>
        <v>-0.56501086746507845</v>
      </c>
      <c r="QW328" s="859">
        <f t="shared" si="308"/>
        <v>-7.5119846866659401E-2</v>
      </c>
      <c r="QX328" s="859">
        <f t="shared" si="308"/>
        <v>-7.5119846866659401E-2</v>
      </c>
      <c r="QY328" s="859">
        <f t="shared" si="308"/>
        <v>-7.5119846866659401E-2</v>
      </c>
      <c r="QZ328" s="859">
        <f t="shared" si="308"/>
        <v>-7.5119846866659401E-2</v>
      </c>
      <c r="RA328" s="859">
        <f t="shared" si="308"/>
        <v>-7.5119846866659401E-2</v>
      </c>
      <c r="RB328" s="859">
        <f t="shared" si="308"/>
        <v>-0.17760583213764569</v>
      </c>
      <c r="RC328" s="859">
        <f t="shared" si="308"/>
        <v>-0.17760583213764569</v>
      </c>
      <c r="RD328" s="859">
        <f t="shared" si="308"/>
        <v>-0.17760583213764569</v>
      </c>
      <c r="RE328" s="859">
        <f t="shared" si="308"/>
        <v>-0.17760583213764569</v>
      </c>
      <c r="RF328" s="859">
        <f t="shared" si="308"/>
        <v>-0.32789273958631338</v>
      </c>
      <c r="RG328" s="859">
        <f t="shared" si="308"/>
        <v>-0.32789273958631338</v>
      </c>
      <c r="RH328" s="859">
        <f t="shared" si="308"/>
        <v>-0.32789273958631338</v>
      </c>
      <c r="RI328" s="859">
        <f t="shared" si="308"/>
        <v>-0.32789273958631338</v>
      </c>
      <c r="RJ328" s="859">
        <f t="shared" si="308"/>
        <v>-0.32789273958631338</v>
      </c>
      <c r="RK328" s="859">
        <f t="shared" si="308"/>
        <v>-0.32789273958631338</v>
      </c>
      <c r="RL328" s="859">
        <f t="shared" si="308"/>
        <v>-0.32789273958631338</v>
      </c>
      <c r="RM328" s="859">
        <f t="shared" si="308"/>
        <v>-0.32789273958631338</v>
      </c>
      <c r="RN328" s="859">
        <f t="shared" si="308"/>
        <v>0.15283600825210542</v>
      </c>
      <c r="RO328" s="859">
        <f t="shared" si="308"/>
        <v>0.15283600825210542</v>
      </c>
      <c r="RP328" s="859">
        <f t="shared" si="308"/>
        <v>0.15283600825210542</v>
      </c>
      <c r="RQ328" s="859">
        <f t="shared" si="308"/>
        <v>0.15283600825210542</v>
      </c>
      <c r="RR328" s="859">
        <f t="shared" si="308"/>
        <v>0.15283600825210542</v>
      </c>
      <c r="RS328" s="859">
        <f t="shared" si="308"/>
        <v>0.15283600825210542</v>
      </c>
      <c r="RT328" s="859">
        <f t="shared" si="308"/>
        <v>0.15283600825210542</v>
      </c>
      <c r="RU328" s="859">
        <f t="shared" si="308"/>
        <v>5.9773695973286856E-2</v>
      </c>
      <c r="RV328" s="859">
        <f t="shared" si="308"/>
        <v>5.9773695973286856E-2</v>
      </c>
      <c r="RW328" s="859">
        <f t="shared" si="308"/>
        <v>5.9773695973286856E-2</v>
      </c>
      <c r="RX328" s="859">
        <f t="shared" si="308"/>
        <v>5.9773695973286856E-2</v>
      </c>
      <c r="RY328" s="859">
        <f t="shared" si="308"/>
        <v>-2.30683934125544E-2</v>
      </c>
      <c r="RZ328" s="859">
        <f t="shared" si="308"/>
        <v>-2.30683934125544E-2</v>
      </c>
      <c r="SA328" s="859">
        <f t="shared" si="308"/>
        <v>-0.76811431562390808</v>
      </c>
      <c r="SB328" s="859">
        <f t="shared" si="308"/>
        <v>-0.76811431562390808</v>
      </c>
      <c r="SC328" s="859">
        <f t="shared" si="308"/>
        <v>-0.76811431562390808</v>
      </c>
      <c r="SD328" s="859">
        <f t="shared" si="308"/>
        <v>-1.5379005076472145</v>
      </c>
      <c r="SE328" s="859">
        <f t="shared" si="308"/>
        <v>-1.5379005076472145</v>
      </c>
      <c r="SF328" s="859">
        <f t="shared" si="308"/>
        <v>-1.5379005076472145</v>
      </c>
      <c r="SG328" s="859">
        <f t="shared" si="308"/>
        <v>-1.5379005076472145</v>
      </c>
      <c r="SH328" s="859">
        <f t="shared" si="308"/>
        <v>-0.86575611324178769</v>
      </c>
      <c r="SI328" s="859">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891</v>
      </c>
      <c r="J329" s="558"/>
      <c r="K329" s="859">
        <f t="shared" si="309"/>
        <v>0</v>
      </c>
      <c r="L329" s="859">
        <f t="shared" si="309"/>
        <v>0</v>
      </c>
      <c r="M329" s="859">
        <f t="shared" si="309"/>
        <v>0</v>
      </c>
      <c r="N329" s="859">
        <f t="shared" si="309"/>
        <v>0</v>
      </c>
      <c r="O329" s="859">
        <f t="shared" si="309"/>
        <v>0</v>
      </c>
      <c r="P329" s="859">
        <f t="shared" si="309"/>
        <v>0</v>
      </c>
      <c r="Q329" s="859">
        <f t="shared" si="309"/>
        <v>0</v>
      </c>
      <c r="R329" s="859">
        <f t="shared" si="309"/>
        <v>0</v>
      </c>
      <c r="S329" s="859">
        <f t="shared" si="309"/>
        <v>0</v>
      </c>
      <c r="T329" s="859">
        <f t="shared" si="309"/>
        <v>0</v>
      </c>
      <c r="U329" s="859">
        <f t="shared" si="309"/>
        <v>0</v>
      </c>
      <c r="V329" s="859">
        <f t="shared" si="309"/>
        <v>0</v>
      </c>
      <c r="W329" s="859">
        <f t="shared" si="309"/>
        <v>0</v>
      </c>
      <c r="X329" s="859">
        <f t="shared" si="309"/>
        <v>0</v>
      </c>
      <c r="Y329" s="859">
        <f t="shared" si="309"/>
        <v>0</v>
      </c>
      <c r="Z329" s="859">
        <f t="shared" si="309"/>
        <v>0</v>
      </c>
      <c r="AA329" s="859">
        <f t="shared" si="301"/>
        <v>0</v>
      </c>
      <c r="AB329" s="859">
        <f t="shared" si="301"/>
        <v>0</v>
      </c>
      <c r="AC329" s="859">
        <f t="shared" si="301"/>
        <v>0</v>
      </c>
      <c r="AD329" s="859">
        <f t="shared" si="301"/>
        <v>0</v>
      </c>
      <c r="AE329" s="859">
        <f t="shared" si="301"/>
        <v>0</v>
      </c>
      <c r="AF329" s="859">
        <f t="shared" si="301"/>
        <v>0</v>
      </c>
      <c r="AG329" s="859">
        <f t="shared" si="301"/>
        <v>0</v>
      </c>
      <c r="AH329" s="859">
        <f t="shared" si="301"/>
        <v>0</v>
      </c>
      <c r="AI329" s="859">
        <f t="shared" si="301"/>
        <v>0</v>
      </c>
      <c r="AJ329" s="859">
        <f t="shared" si="301"/>
        <v>0</v>
      </c>
      <c r="AK329" s="859">
        <f t="shared" si="301"/>
        <v>0</v>
      </c>
      <c r="AL329" s="859">
        <f t="shared" si="301"/>
        <v>0</v>
      </c>
      <c r="AM329" s="859">
        <f t="shared" si="301"/>
        <v>0</v>
      </c>
      <c r="AN329" s="859">
        <f t="shared" si="301"/>
        <v>0</v>
      </c>
      <c r="AO329" s="859">
        <f t="shared" si="301"/>
        <v>0</v>
      </c>
      <c r="AP329" s="859">
        <f t="shared" si="301"/>
        <v>0</v>
      </c>
      <c r="AQ329" s="859">
        <f t="shared" si="301"/>
        <v>0</v>
      </c>
      <c r="AR329" s="859">
        <f t="shared" si="301"/>
        <v>0</v>
      </c>
      <c r="AS329" s="859">
        <f t="shared" si="301"/>
        <v>0</v>
      </c>
      <c r="AT329" s="859">
        <f t="shared" si="301"/>
        <v>0</v>
      </c>
      <c r="AU329" s="859">
        <f t="shared" si="301"/>
        <v>0</v>
      </c>
      <c r="AV329" s="859">
        <f t="shared" si="301"/>
        <v>0</v>
      </c>
      <c r="AW329" s="859">
        <f t="shared" si="301"/>
        <v>-2.9327658700101011E-2</v>
      </c>
      <c r="AX329" s="859">
        <f t="shared" si="301"/>
        <v>-2.9327658700101011E-2</v>
      </c>
      <c r="AY329" s="859">
        <f t="shared" si="301"/>
        <v>-2.9327658700101011E-2</v>
      </c>
      <c r="AZ329" s="859">
        <f t="shared" si="301"/>
        <v>-2.9327658700101011E-2</v>
      </c>
      <c r="BA329" s="859">
        <f t="shared" si="301"/>
        <v>-2.9327658700101011E-2</v>
      </c>
      <c r="BB329" s="859">
        <f t="shared" si="301"/>
        <v>-0.24420801918926038</v>
      </c>
      <c r="BC329" s="859">
        <f t="shared" si="301"/>
        <v>-0.24420801918926038</v>
      </c>
      <c r="BD329" s="859">
        <f t="shared" si="301"/>
        <v>-0.24420801918926038</v>
      </c>
      <c r="BE329" s="859">
        <f t="shared" si="301"/>
        <v>-0.24420801918926038</v>
      </c>
      <c r="BF329" s="859">
        <f t="shared" si="301"/>
        <v>-0.12714208269673399</v>
      </c>
      <c r="BG329" s="859">
        <f t="shared" si="301"/>
        <v>-0.12045039413375047</v>
      </c>
      <c r="BH329" s="859">
        <f t="shared" si="301"/>
        <v>-0.12045039413375047</v>
      </c>
      <c r="BI329" s="859">
        <f t="shared" si="301"/>
        <v>-0.12045039413375047</v>
      </c>
      <c r="BJ329" s="859">
        <f t="shared" si="301"/>
        <v>-0.12045039413375047</v>
      </c>
      <c r="BK329" s="859">
        <f t="shared" si="301"/>
        <v>-0.12045039413375047</v>
      </c>
      <c r="BL329" s="859">
        <f t="shared" si="301"/>
        <v>-0.12045039413375047</v>
      </c>
      <c r="BM329" s="859">
        <f t="shared" si="301"/>
        <v>-0.12045039413375047</v>
      </c>
      <c r="BN329" s="859">
        <f t="shared" si="301"/>
        <v>-6.7927114778712827E-2</v>
      </c>
      <c r="BO329" s="859">
        <f t="shared" si="301"/>
        <v>-6.7927114778712827E-2</v>
      </c>
      <c r="BP329" s="859">
        <f t="shared" si="301"/>
        <v>-6.7927114778712827E-2</v>
      </c>
      <c r="BQ329" s="859">
        <f t="shared" si="301"/>
        <v>-6.7927114778712827E-2</v>
      </c>
      <c r="BR329" s="859">
        <f t="shared" si="301"/>
        <v>-6.7927114778712827E-2</v>
      </c>
      <c r="BS329" s="859">
        <f t="shared" si="301"/>
        <v>-6.7927114778712827E-2</v>
      </c>
      <c r="BT329" s="859">
        <f t="shared" si="301"/>
        <v>-6.7927114778712827E-2</v>
      </c>
      <c r="BU329" s="859">
        <f t="shared" si="301"/>
        <v>0</v>
      </c>
      <c r="BV329" s="859">
        <f t="shared" si="301"/>
        <v>0</v>
      </c>
      <c r="BW329" s="859">
        <f t="shared" si="301"/>
        <v>0</v>
      </c>
      <c r="BX329" s="859">
        <f t="shared" si="302"/>
        <v>0</v>
      </c>
      <c r="BY329" s="859">
        <f t="shared" si="302"/>
        <v>0</v>
      </c>
      <c r="BZ329" s="859">
        <f t="shared" si="302"/>
        <v>0</v>
      </c>
      <c r="CA329" s="859">
        <f t="shared" si="302"/>
        <v>-0.23634286634581958</v>
      </c>
      <c r="CB329" s="859">
        <f t="shared" si="302"/>
        <v>-0.23634286634581958</v>
      </c>
      <c r="CC329" s="859">
        <f t="shared" si="302"/>
        <v>-0.23634286634581958</v>
      </c>
      <c r="CD329" s="859">
        <f t="shared" si="302"/>
        <v>-0.35613664851103266</v>
      </c>
      <c r="CE329" s="859">
        <f t="shared" si="302"/>
        <v>-0.35613664851103266</v>
      </c>
      <c r="CF329" s="859">
        <f t="shared" si="302"/>
        <v>-0.35613664851103266</v>
      </c>
      <c r="CG329" s="859">
        <f t="shared" si="302"/>
        <v>-0.35613664851103266</v>
      </c>
      <c r="CH329" s="859">
        <f t="shared" si="302"/>
        <v>-0.49248751683108161</v>
      </c>
      <c r="CI329" s="859">
        <f t="shared" si="302"/>
        <v>-0.43188591633932827</v>
      </c>
      <c r="CJ329" s="859">
        <f t="shared" si="302"/>
        <v>-0.43188591633932827</v>
      </c>
      <c r="CK329" s="859">
        <f t="shared" si="302"/>
        <v>-0.43188591633932827</v>
      </c>
      <c r="CL329" s="859">
        <f t="shared" si="302"/>
        <v>-0.43188591633932827</v>
      </c>
      <c r="CM329" s="859">
        <f t="shared" si="302"/>
        <v>-0.43188591633932827</v>
      </c>
      <c r="CN329" s="859">
        <f t="shared" si="302"/>
        <v>-0.43188591633932827</v>
      </c>
      <c r="CO329" s="859">
        <f t="shared" si="302"/>
        <v>-0.43188591633932827</v>
      </c>
      <c r="CP329" s="859">
        <f t="shared" si="302"/>
        <v>0</v>
      </c>
      <c r="CQ329" s="859">
        <f t="shared" si="302"/>
        <v>0</v>
      </c>
      <c r="CR329" s="859">
        <f t="shared" si="302"/>
        <v>0</v>
      </c>
      <c r="CS329" s="859">
        <f t="shared" si="302"/>
        <v>0</v>
      </c>
      <c r="CT329" s="859">
        <f t="shared" si="302"/>
        <v>0</v>
      </c>
      <c r="CU329" s="859">
        <f t="shared" si="302"/>
        <v>0</v>
      </c>
      <c r="CV329" s="859">
        <f t="shared" si="302"/>
        <v>0</v>
      </c>
      <c r="CW329" s="859">
        <f t="shared" si="302"/>
        <v>0</v>
      </c>
      <c r="CX329" s="859">
        <f t="shared" si="302"/>
        <v>0</v>
      </c>
      <c r="CY329" s="859">
        <f t="shared" si="302"/>
        <v>0</v>
      </c>
      <c r="CZ329" s="859">
        <f t="shared" si="302"/>
        <v>0</v>
      </c>
      <c r="DA329" s="859">
        <f t="shared" si="302"/>
        <v>0</v>
      </c>
      <c r="DB329" s="859">
        <f t="shared" si="302"/>
        <v>0</v>
      </c>
      <c r="DC329" s="859">
        <f t="shared" si="302"/>
        <v>0</v>
      </c>
      <c r="DD329" s="859">
        <f t="shared" si="302"/>
        <v>0</v>
      </c>
      <c r="DE329" s="859">
        <f t="shared" si="302"/>
        <v>0</v>
      </c>
      <c r="DF329" s="859">
        <f t="shared" si="302"/>
        <v>0</v>
      </c>
      <c r="DG329" s="859">
        <f t="shared" si="302"/>
        <v>0</v>
      </c>
      <c r="DH329" s="859">
        <f t="shared" si="302"/>
        <v>0</v>
      </c>
      <c r="DI329" s="859">
        <f t="shared" si="302"/>
        <v>0</v>
      </c>
      <c r="DJ329" s="859">
        <f t="shared" si="302"/>
        <v>0</v>
      </c>
      <c r="DK329" s="859">
        <f t="shared" si="302"/>
        <v>0</v>
      </c>
      <c r="DL329" s="859">
        <f t="shared" si="302"/>
        <v>0</v>
      </c>
      <c r="DM329" s="859">
        <f t="shared" si="302"/>
        <v>0</v>
      </c>
      <c r="DN329" s="859">
        <f t="shared" si="302"/>
        <v>8.490889347337216E-3</v>
      </c>
      <c r="DO329" s="859">
        <f t="shared" si="302"/>
        <v>8.490889347337216E-3</v>
      </c>
      <c r="DP329" s="859">
        <f t="shared" si="302"/>
        <v>8.490889347337216E-3</v>
      </c>
      <c r="DQ329" s="859">
        <f t="shared" si="302"/>
        <v>8.490889347337216E-3</v>
      </c>
      <c r="DR329" s="859">
        <f t="shared" si="302"/>
        <v>8.490889347337216E-3</v>
      </c>
      <c r="DS329" s="859">
        <f t="shared" si="302"/>
        <v>8.490889347337216E-3</v>
      </c>
      <c r="DT329" s="859">
        <f t="shared" si="302"/>
        <v>8.490889347337216E-3</v>
      </c>
      <c r="DU329" s="859">
        <f t="shared" si="302"/>
        <v>9.9622826622169924E-3</v>
      </c>
      <c r="DV329" s="859">
        <f t="shared" si="302"/>
        <v>9.9622826622169924E-3</v>
      </c>
      <c r="DW329" s="859">
        <f t="shared" si="302"/>
        <v>9.9622826622169924E-3</v>
      </c>
      <c r="DX329" s="859">
        <f t="shared" si="302"/>
        <v>9.9622826622169924E-3</v>
      </c>
      <c r="DY329" s="859">
        <f t="shared" si="302"/>
        <v>0.10380777035648681</v>
      </c>
      <c r="DZ329" s="859">
        <f t="shared" si="302"/>
        <v>0.10380777035648681</v>
      </c>
      <c r="EA329" s="859">
        <f t="shared" si="302"/>
        <v>0.67948574074422563</v>
      </c>
      <c r="EB329" s="859">
        <f t="shared" si="302"/>
        <v>0.67948574074422563</v>
      </c>
      <c r="EC329" s="859">
        <f t="shared" si="302"/>
        <v>0.67948574074422563</v>
      </c>
      <c r="ED329" s="859">
        <f t="shared" si="302"/>
        <v>0.60852510340582011</v>
      </c>
      <c r="EE329" s="859">
        <f t="shared" si="302"/>
        <v>0.60852510340582011</v>
      </c>
      <c r="EF329" s="859">
        <f t="shared" si="302"/>
        <v>0.60852510340582011</v>
      </c>
      <c r="EG329" s="859">
        <f t="shared" si="302"/>
        <v>0.60852510340582011</v>
      </c>
      <c r="EH329" s="859">
        <f t="shared" si="302"/>
        <v>6.4970022569013075E-2</v>
      </c>
      <c r="EI329" s="859">
        <f t="shared" si="302"/>
        <v>0.1012020001641396</v>
      </c>
      <c r="EJ329" s="859">
        <f t="shared" si="303"/>
        <v>0.1012020001641396</v>
      </c>
      <c r="EK329" s="859">
        <f t="shared" si="303"/>
        <v>0.1012020001641396</v>
      </c>
      <c r="EL329" s="859">
        <f t="shared" si="303"/>
        <v>0.1012020001641396</v>
      </c>
      <c r="EM329" s="859">
        <f t="shared" si="303"/>
        <v>0.1012020001641396</v>
      </c>
      <c r="EN329" s="859">
        <f t="shared" si="303"/>
        <v>0.1012020001641396</v>
      </c>
      <c r="EO329" s="859">
        <f t="shared" si="303"/>
        <v>0.1012020001641396</v>
      </c>
      <c r="EP329" s="859">
        <f t="shared" si="303"/>
        <v>0.14186420048907067</v>
      </c>
      <c r="EQ329" s="859">
        <f t="shared" si="303"/>
        <v>0.14186420048907067</v>
      </c>
      <c r="ER329" s="859">
        <f t="shared" si="303"/>
        <v>0.14186420048907067</v>
      </c>
      <c r="ES329" s="859">
        <f t="shared" si="303"/>
        <v>0.14186420048907067</v>
      </c>
      <c r="ET329" s="859">
        <f t="shared" si="303"/>
        <v>0.14186420048907067</v>
      </c>
      <c r="EU329" s="859">
        <f t="shared" si="303"/>
        <v>0.14186420048907067</v>
      </c>
      <c r="EV329" s="859">
        <f t="shared" si="303"/>
        <v>0.14186420048907067</v>
      </c>
      <c r="EW329" s="859">
        <f t="shared" si="303"/>
        <v>1.3001304449620221E-2</v>
      </c>
      <c r="EX329" s="859">
        <f t="shared" si="303"/>
        <v>1.3001304449620221E-2</v>
      </c>
      <c r="EY329" s="859">
        <f t="shared" si="303"/>
        <v>1.3001304449620221E-2</v>
      </c>
      <c r="EZ329" s="859">
        <f t="shared" si="303"/>
        <v>1.3001304449620221E-2</v>
      </c>
      <c r="FA329" s="859">
        <f t="shared" si="303"/>
        <v>1.3001304449620221E-2</v>
      </c>
      <c r="FB329" s="859">
        <f t="shared" si="303"/>
        <v>-2.6065874231163022E-2</v>
      </c>
      <c r="FC329" s="859">
        <f t="shared" si="303"/>
        <v>-2.6065874231163022E-2</v>
      </c>
      <c r="FD329" s="859">
        <f t="shared" si="303"/>
        <v>-2.6065874231163022E-2</v>
      </c>
      <c r="FE329" s="859">
        <f t="shared" si="303"/>
        <v>-2.6065874231163022E-2</v>
      </c>
      <c r="FF329" s="859">
        <f t="shared" si="303"/>
        <v>3.3458442814930045E-2</v>
      </c>
      <c r="FG329" s="859">
        <f t="shared" si="303"/>
        <v>-6.6916885629861866E-3</v>
      </c>
      <c r="FH329" s="859">
        <f t="shared" si="303"/>
        <v>-6.6916885629861866E-3</v>
      </c>
      <c r="FI329" s="859">
        <f t="shared" si="303"/>
        <v>-6.6916885629861866E-3</v>
      </c>
      <c r="FJ329" s="859">
        <f t="shared" si="303"/>
        <v>-6.6916885629861866E-3</v>
      </c>
      <c r="FK329" s="859">
        <f t="shared" si="303"/>
        <v>-6.6916885629861866E-3</v>
      </c>
      <c r="FL329" s="859">
        <f t="shared" si="303"/>
        <v>-6.6916885629861866E-3</v>
      </c>
      <c r="FM329" s="859">
        <f t="shared" si="303"/>
        <v>-6.6916885629861866E-3</v>
      </c>
      <c r="FN329" s="859">
        <f t="shared" si="303"/>
        <v>-0.35661735258824567</v>
      </c>
      <c r="FO329" s="859">
        <f t="shared" si="303"/>
        <v>-0.35661735258824567</v>
      </c>
      <c r="FP329" s="859">
        <f t="shared" si="303"/>
        <v>-0.35661735258824567</v>
      </c>
      <c r="FQ329" s="859">
        <f t="shared" si="303"/>
        <v>-0.35661735258824567</v>
      </c>
      <c r="FR329" s="859">
        <f t="shared" si="303"/>
        <v>-0.35661735258824567</v>
      </c>
      <c r="FS329" s="859">
        <f t="shared" si="303"/>
        <v>-0.35661735258824567</v>
      </c>
      <c r="FT329" s="859">
        <f t="shared" si="303"/>
        <v>-0.35661735258824567</v>
      </c>
      <c r="FU329" s="859">
        <f t="shared" si="303"/>
        <v>-0.17932108791985257</v>
      </c>
      <c r="FV329" s="859">
        <f t="shared" si="303"/>
        <v>-0.17932108791985257</v>
      </c>
      <c r="FW329" s="859">
        <f t="shared" si="303"/>
        <v>-0.17932108791985257</v>
      </c>
      <c r="FX329" s="859">
        <f t="shared" si="303"/>
        <v>-0.17932108791985257</v>
      </c>
      <c r="FY329" s="859">
        <f t="shared" si="303"/>
        <v>1.1534196706280753E-2</v>
      </c>
      <c r="FZ329" s="859">
        <f t="shared" si="303"/>
        <v>1.1534196706280753E-2</v>
      </c>
      <c r="GA329" s="859">
        <f t="shared" si="303"/>
        <v>1.2506476677466187</v>
      </c>
      <c r="GB329" s="859">
        <f t="shared" si="303"/>
        <v>1.2506476677466187</v>
      </c>
      <c r="GC329" s="859">
        <f t="shared" si="303"/>
        <v>1.2506476677466187</v>
      </c>
      <c r="GD329" s="859">
        <f t="shared" si="303"/>
        <v>0.89586036285896053</v>
      </c>
      <c r="GE329" s="859">
        <f t="shared" si="303"/>
        <v>0.89586036285896053</v>
      </c>
      <c r="GF329" s="859">
        <f t="shared" si="303"/>
        <v>0.89586036285896053</v>
      </c>
      <c r="GG329" s="859">
        <f t="shared" si="303"/>
        <v>0.89586036285896053</v>
      </c>
      <c r="GH329" s="859">
        <f t="shared" si="303"/>
        <v>-0.77632998119369034</v>
      </c>
      <c r="GI329" s="859">
        <f t="shared" si="303"/>
        <v>-0.90122396126391813</v>
      </c>
      <c r="GJ329" s="859">
        <f t="shared" si="303"/>
        <v>-0.90122396126391813</v>
      </c>
      <c r="GK329" s="859">
        <f t="shared" si="303"/>
        <v>-0.90122396126391813</v>
      </c>
      <c r="GL329" s="859">
        <f t="shared" si="303"/>
        <v>-0.90122396126391813</v>
      </c>
      <c r="GM329" s="859">
        <f t="shared" si="303"/>
        <v>-0.90122396126391813</v>
      </c>
      <c r="GN329" s="859">
        <f t="shared" si="303"/>
        <v>-0.90122396126391813</v>
      </c>
      <c r="GO329" s="859">
        <f t="shared" si="303"/>
        <v>-0.90122396126391813</v>
      </c>
      <c r="GP329" s="859">
        <f t="shared" si="303"/>
        <v>-0.48674096374696951</v>
      </c>
      <c r="GQ329" s="859">
        <f t="shared" si="303"/>
        <v>-0.48674096374696951</v>
      </c>
      <c r="GR329" s="859">
        <f t="shared" si="303"/>
        <v>-0.48674096374696951</v>
      </c>
      <c r="GS329" s="859">
        <f t="shared" si="303"/>
        <v>-0.48674096374696951</v>
      </c>
      <c r="GT329" s="859">
        <f t="shared" si="303"/>
        <v>-0.48674096374696951</v>
      </c>
      <c r="GU329" s="859">
        <f t="shared" si="303"/>
        <v>-0.48674096374696951</v>
      </c>
      <c r="GV329" s="859">
        <f t="shared" si="304"/>
        <v>-0.48674096374696951</v>
      </c>
      <c r="GW329" s="859">
        <f t="shared" si="304"/>
        <v>6.7531686303592409E-3</v>
      </c>
      <c r="GX329" s="859">
        <f t="shared" si="304"/>
        <v>6.7531686303592409E-3</v>
      </c>
      <c r="GY329" s="859">
        <f t="shared" si="304"/>
        <v>6.7531686303592409E-3</v>
      </c>
      <c r="GZ329" s="859">
        <f t="shared" si="304"/>
        <v>6.7531686303592409E-3</v>
      </c>
      <c r="HA329" s="859">
        <f t="shared" si="304"/>
        <v>6.7531686303592409E-3</v>
      </c>
      <c r="HB329" s="859">
        <f t="shared" si="304"/>
        <v>4.5760501308017787E-2</v>
      </c>
      <c r="HC329" s="859">
        <f t="shared" si="304"/>
        <v>4.5760501308017787E-2</v>
      </c>
      <c r="HD329" s="859">
        <f t="shared" si="304"/>
        <v>4.5760501308017787E-2</v>
      </c>
      <c r="HE329" s="859">
        <f t="shared" si="304"/>
        <v>4.5760501308017787E-2</v>
      </c>
      <c r="HF329" s="859">
        <f t="shared" si="304"/>
        <v>-6.691688562987963E-3</v>
      </c>
      <c r="HG329" s="859">
        <f t="shared" si="304"/>
        <v>2.0075065688955007E-2</v>
      </c>
      <c r="HH329" s="859">
        <f t="shared" si="304"/>
        <v>2.0075065688955007E-2</v>
      </c>
      <c r="HI329" s="859">
        <f t="shared" si="304"/>
        <v>2.0075065688955007E-2</v>
      </c>
      <c r="HJ329" s="859">
        <f t="shared" si="304"/>
        <v>2.0075065688955007E-2</v>
      </c>
      <c r="HK329" s="859">
        <f t="shared" si="304"/>
        <v>2.0075065688955007E-2</v>
      </c>
      <c r="HL329" s="859">
        <f t="shared" si="304"/>
        <v>2.0075065688955007E-2</v>
      </c>
      <c r="HM329" s="859">
        <f t="shared" si="304"/>
        <v>2.0075065688955007E-2</v>
      </c>
      <c r="HN329" s="859">
        <f t="shared" si="304"/>
        <v>0.21227223368347747</v>
      </c>
      <c r="HO329" s="859">
        <f t="shared" si="304"/>
        <v>0.21227223368347747</v>
      </c>
      <c r="HP329" s="859">
        <f t="shared" si="304"/>
        <v>0.21227223368347747</v>
      </c>
      <c r="HQ329" s="859">
        <f t="shared" si="304"/>
        <v>0.21227223368347747</v>
      </c>
      <c r="HR329" s="859">
        <f t="shared" si="304"/>
        <v>0.21227223368347747</v>
      </c>
      <c r="HS329" s="859">
        <f t="shared" si="304"/>
        <v>0.21227223368347747</v>
      </c>
      <c r="HT329" s="859">
        <f t="shared" si="304"/>
        <v>0.21227223368347747</v>
      </c>
      <c r="HU329" s="859">
        <f t="shared" si="304"/>
        <v>0.10958510928435761</v>
      </c>
      <c r="HV329" s="859">
        <f t="shared" si="304"/>
        <v>0.10958510928435761</v>
      </c>
      <c r="HW329" s="859">
        <f t="shared" si="304"/>
        <v>0.10958510928435761</v>
      </c>
      <c r="HX329" s="859">
        <f t="shared" si="304"/>
        <v>0.10958510928435761</v>
      </c>
      <c r="HY329" s="859">
        <f t="shared" si="304"/>
        <v>0.35756009789455678</v>
      </c>
      <c r="HZ329" s="859">
        <f t="shared" si="304"/>
        <v>0.35756009789455678</v>
      </c>
      <c r="IA329" s="859">
        <f t="shared" si="304"/>
        <v>1.211257190022315</v>
      </c>
      <c r="IB329" s="859">
        <f t="shared" si="304"/>
        <v>1.211257190022315</v>
      </c>
      <c r="IC329" s="859">
        <f t="shared" si="304"/>
        <v>1.211257190022315</v>
      </c>
      <c r="ID329" s="859">
        <f t="shared" si="304"/>
        <v>0.99792943477380636</v>
      </c>
      <c r="IE329" s="859">
        <f t="shared" si="304"/>
        <v>0.99792943477380636</v>
      </c>
      <c r="IF329" s="859">
        <f t="shared" si="304"/>
        <v>0.99792943477380636</v>
      </c>
      <c r="IG329" s="859">
        <f t="shared" si="304"/>
        <v>0.99792943477380636</v>
      </c>
      <c r="IH329" s="859">
        <f t="shared" si="304"/>
        <v>1.8432617461758518</v>
      </c>
      <c r="II329" s="859">
        <f t="shared" si="304"/>
        <v>2.0238584854968851</v>
      </c>
      <c r="IJ329" s="859">
        <f t="shared" si="304"/>
        <v>2.0238584854968851</v>
      </c>
      <c r="IK329" s="859">
        <f t="shared" si="304"/>
        <v>2.0238584854968851</v>
      </c>
      <c r="IL329" s="859">
        <f t="shared" si="304"/>
        <v>2.0238584854968851</v>
      </c>
      <c r="IM329" s="859">
        <f t="shared" si="304"/>
        <v>2.0238584854968851</v>
      </c>
      <c r="IN329" s="859">
        <f t="shared" si="304"/>
        <v>2.0238584854968851</v>
      </c>
      <c r="IO329" s="859">
        <f t="shared" si="304"/>
        <v>2.0238584854968851</v>
      </c>
      <c r="IP329" s="859">
        <f t="shared" si="304"/>
        <v>0.3815657806257704</v>
      </c>
      <c r="IQ329" s="859">
        <f t="shared" si="304"/>
        <v>0.3815657806257704</v>
      </c>
      <c r="IR329" s="859">
        <f t="shared" si="304"/>
        <v>0.3815657806257704</v>
      </c>
      <c r="IS329" s="859">
        <f t="shared" si="304"/>
        <v>0.3815657806257704</v>
      </c>
      <c r="IT329" s="859">
        <f t="shared" si="304"/>
        <v>0.3815657806257704</v>
      </c>
      <c r="IU329" s="859">
        <f t="shared" si="304"/>
        <v>0.3815657806257704</v>
      </c>
      <c r="IV329" s="859">
        <f t="shared" si="304"/>
        <v>0.3815657806257704</v>
      </c>
      <c r="IW329" s="859">
        <f t="shared" si="304"/>
        <v>-4.5153179228901053E-2</v>
      </c>
      <c r="IX329" s="859">
        <f t="shared" si="304"/>
        <v>-4.5153179228901053E-2</v>
      </c>
      <c r="IY329" s="859">
        <f t="shared" si="304"/>
        <v>-4.5153179228901053E-2</v>
      </c>
      <c r="IZ329" s="859">
        <f t="shared" si="304"/>
        <v>-4.5153179228901053E-2</v>
      </c>
      <c r="JA329" s="859">
        <f t="shared" si="304"/>
        <v>-4.5153179228901053E-2</v>
      </c>
      <c r="JB329" s="859">
        <f t="shared" si="304"/>
        <v>-8.8802916068823734E-2</v>
      </c>
      <c r="JC329" s="859">
        <f t="shared" si="304"/>
        <v>-8.8802916068823734E-2</v>
      </c>
      <c r="JD329" s="859">
        <f t="shared" si="304"/>
        <v>-8.8802916068823734E-2</v>
      </c>
      <c r="JE329" s="859">
        <f t="shared" si="304"/>
        <v>-8.8802916068823734E-2</v>
      </c>
      <c r="JF329" s="859">
        <f t="shared" si="304"/>
        <v>-0.11375870557076162</v>
      </c>
      <c r="JG329" s="859">
        <f t="shared" si="304"/>
        <v>-0.12045039413374869</v>
      </c>
      <c r="JH329" s="859">
        <f t="shared" si="305"/>
        <v>-0.12045039413374869</v>
      </c>
      <c r="JI329" s="859">
        <f t="shared" si="305"/>
        <v>-0.12045039413374869</v>
      </c>
      <c r="JJ329" s="859">
        <f t="shared" si="305"/>
        <v>-0.12045039413374869</v>
      </c>
      <c r="JK329" s="859">
        <f t="shared" si="305"/>
        <v>-0.12045039413374869</v>
      </c>
      <c r="JL329" s="859">
        <f t="shared" si="305"/>
        <v>-0.12045039413374869</v>
      </c>
      <c r="JM329" s="859">
        <f t="shared" si="305"/>
        <v>-0.12045039413374869</v>
      </c>
      <c r="JN329" s="859">
        <f t="shared" si="305"/>
        <v>-0.18679956564145872</v>
      </c>
      <c r="JO329" s="859">
        <f t="shared" si="305"/>
        <v>-0.18679956564145872</v>
      </c>
      <c r="JP329" s="859">
        <f t="shared" si="305"/>
        <v>-0.18679956564145872</v>
      </c>
      <c r="JQ329" s="859">
        <f t="shared" si="305"/>
        <v>-0.18679956564145872</v>
      </c>
      <c r="JR329" s="859">
        <f t="shared" si="305"/>
        <v>-0.18679956564145872</v>
      </c>
      <c r="JS329" s="859">
        <f t="shared" si="305"/>
        <v>-0.18679956564145872</v>
      </c>
      <c r="JT329" s="859">
        <f t="shared" si="305"/>
        <v>-0.18679956564145872</v>
      </c>
      <c r="JU329" s="859">
        <f t="shared" si="305"/>
        <v>-7.9698261297712847E-2</v>
      </c>
      <c r="JV329" s="859">
        <f t="shared" si="305"/>
        <v>-7.9698261297712847E-2</v>
      </c>
      <c r="JW329" s="859">
        <f t="shared" si="305"/>
        <v>-7.9698261297712847E-2</v>
      </c>
      <c r="JX329" s="859">
        <f t="shared" si="305"/>
        <v>-7.9698261297712847E-2</v>
      </c>
      <c r="JY329" s="859">
        <f t="shared" si="305"/>
        <v>-0.10380777035648148</v>
      </c>
      <c r="JZ329" s="859">
        <f t="shared" si="305"/>
        <v>-0.10380777035648148</v>
      </c>
      <c r="KA329" s="859">
        <f t="shared" si="305"/>
        <v>0.92567622652112025</v>
      </c>
      <c r="KB329" s="859">
        <f t="shared" si="305"/>
        <v>0.92567622652112025</v>
      </c>
      <c r="KC329" s="859">
        <f t="shared" si="305"/>
        <v>0.92567622652112025</v>
      </c>
      <c r="KD329" s="859">
        <f t="shared" si="305"/>
        <v>1.0210904285026956</v>
      </c>
      <c r="KE329" s="859">
        <f t="shared" si="305"/>
        <v>1.0210904285026956</v>
      </c>
      <c r="KF329" s="859">
        <f t="shared" si="305"/>
        <v>1.0210904285026956</v>
      </c>
      <c r="KG329" s="859">
        <f t="shared" si="305"/>
        <v>1.0210904285026956</v>
      </c>
      <c r="KH329" s="859">
        <f t="shared" si="305"/>
        <v>0.26826030614806928</v>
      </c>
      <c r="KI329" s="859">
        <f t="shared" si="305"/>
        <v>0.27648295859861083</v>
      </c>
      <c r="KJ329" s="859">
        <f t="shared" si="305"/>
        <v>0.27648295859861083</v>
      </c>
      <c r="KK329" s="859">
        <f t="shared" si="305"/>
        <v>0.27648295859861083</v>
      </c>
      <c r="KL329" s="859">
        <f t="shared" si="305"/>
        <v>0.27648295859861083</v>
      </c>
      <c r="KM329" s="859">
        <f t="shared" si="305"/>
        <v>0.27648295859861083</v>
      </c>
      <c r="KN329" s="859">
        <f t="shared" si="305"/>
        <v>0.27648295859861083</v>
      </c>
      <c r="KO329" s="859">
        <f t="shared" si="305"/>
        <v>0.27648295859861083</v>
      </c>
      <c r="KP329" s="859">
        <f t="shared" si="305"/>
        <v>-0.31797148385480867</v>
      </c>
      <c r="KQ329" s="859">
        <f t="shared" si="305"/>
        <v>-0.31797148385480867</v>
      </c>
      <c r="KR329" s="859">
        <f t="shared" si="305"/>
        <v>-0.31797148385480867</v>
      </c>
      <c r="KS329" s="859">
        <f t="shared" si="305"/>
        <v>-0.31797148385480867</v>
      </c>
      <c r="KT329" s="859">
        <f t="shared" si="305"/>
        <v>-0.31797148385480867</v>
      </c>
      <c r="KU329" s="859">
        <f t="shared" si="305"/>
        <v>-0.31797148385480867</v>
      </c>
      <c r="KV329" s="859">
        <f t="shared" si="305"/>
        <v>-0.31797148385480867</v>
      </c>
      <c r="KW329" s="859">
        <f t="shared" si="305"/>
        <v>4.0375579437229803E-2</v>
      </c>
      <c r="KX329" s="859">
        <f t="shared" si="305"/>
        <v>4.0375579437229803E-2</v>
      </c>
      <c r="KY329" s="859">
        <f t="shared" si="305"/>
        <v>4.0375579437229803E-2</v>
      </c>
      <c r="KZ329" s="859">
        <f t="shared" si="305"/>
        <v>4.0375579437229803E-2</v>
      </c>
      <c r="LA329" s="859">
        <f t="shared" si="305"/>
        <v>4.0375579437229803E-2</v>
      </c>
      <c r="LB329" s="859">
        <f t="shared" si="305"/>
        <v>-4.7088304847988205E-2</v>
      </c>
      <c r="LC329" s="859">
        <f t="shared" si="305"/>
        <v>-4.7088304847988205E-2</v>
      </c>
      <c r="LD329" s="859">
        <f t="shared" si="305"/>
        <v>-4.7088304847988205E-2</v>
      </c>
      <c r="LE329" s="859">
        <f t="shared" si="305"/>
        <v>-4.7088304847988205E-2</v>
      </c>
      <c r="LF329" s="859">
        <f t="shared" si="305"/>
        <v>8.6991951318817762E-2</v>
      </c>
      <c r="LG329" s="859">
        <f t="shared" si="305"/>
        <v>9.3683639881803948E-2</v>
      </c>
      <c r="LH329" s="859">
        <f t="shared" si="305"/>
        <v>9.3683639881803948E-2</v>
      </c>
      <c r="LI329" s="859">
        <f t="shared" si="305"/>
        <v>9.3683639881803948E-2</v>
      </c>
      <c r="LJ329" s="859">
        <f t="shared" si="305"/>
        <v>9.3683639881803948E-2</v>
      </c>
      <c r="LK329" s="859">
        <f t="shared" si="305"/>
        <v>9.3683639881803948E-2</v>
      </c>
      <c r="LL329" s="859">
        <f t="shared" si="305"/>
        <v>9.3683639881803948E-2</v>
      </c>
      <c r="LM329" s="859">
        <f t="shared" si="305"/>
        <v>9.3683639881803948E-2</v>
      </c>
      <c r="LN329" s="859">
        <f t="shared" si="305"/>
        <v>0.11038156151541223</v>
      </c>
      <c r="LO329" s="859">
        <f t="shared" si="305"/>
        <v>0.11038156151541223</v>
      </c>
      <c r="LP329" s="859">
        <f t="shared" si="305"/>
        <v>0.11038156151541223</v>
      </c>
      <c r="LQ329" s="859">
        <f t="shared" si="305"/>
        <v>0.11038156151541223</v>
      </c>
      <c r="LR329" s="859">
        <f t="shared" si="305"/>
        <v>0.11038156151541223</v>
      </c>
      <c r="LS329" s="859">
        <f t="shared" si="305"/>
        <v>0.11038156151541223</v>
      </c>
      <c r="LT329" s="859">
        <f t="shared" si="306"/>
        <v>0.11038156151541223</v>
      </c>
      <c r="LU329" s="859">
        <f t="shared" si="306"/>
        <v>4.9811413311074304E-2</v>
      </c>
      <c r="LV329" s="859">
        <f t="shared" si="306"/>
        <v>4.9811413311074304E-2</v>
      </c>
      <c r="LW329" s="859">
        <f t="shared" si="306"/>
        <v>4.9811413311074304E-2</v>
      </c>
      <c r="LX329" s="859">
        <f t="shared" si="306"/>
        <v>4.9811413311074304E-2</v>
      </c>
      <c r="LY329" s="859">
        <f t="shared" si="306"/>
        <v>0.18454714730041566</v>
      </c>
      <c r="LZ329" s="859">
        <f t="shared" si="306"/>
        <v>0.18454714730041566</v>
      </c>
      <c r="MA329" s="859">
        <f t="shared" si="306"/>
        <v>1.8119619753179395</v>
      </c>
      <c r="MB329" s="859">
        <f t="shared" si="306"/>
        <v>1.8119619753179395</v>
      </c>
      <c r="MC329" s="859">
        <f t="shared" si="306"/>
        <v>1.8119619753179395</v>
      </c>
      <c r="MD329" s="859">
        <f t="shared" si="306"/>
        <v>1.5655032963280098</v>
      </c>
      <c r="ME329" s="859">
        <f t="shared" si="306"/>
        <v>1.5655032963280098</v>
      </c>
      <c r="MF329" s="859">
        <f t="shared" si="306"/>
        <v>1.5655032963280098</v>
      </c>
      <c r="MG329" s="859">
        <f t="shared" si="306"/>
        <v>1.5655032963280098</v>
      </c>
      <c r="MH329" s="859">
        <f t="shared" si="306"/>
        <v>2.7446159558147203</v>
      </c>
      <c r="MI329" s="859">
        <f t="shared" si="306"/>
        <v>2.9256711236990016</v>
      </c>
      <c r="MJ329" s="859">
        <f t="shared" si="306"/>
        <v>2.9256711236990016</v>
      </c>
      <c r="MK329" s="859">
        <f t="shared" si="306"/>
        <v>2.9256711236990016</v>
      </c>
      <c r="ML329" s="859">
        <f t="shared" si="306"/>
        <v>2.9256711236990016</v>
      </c>
      <c r="MM329" s="859">
        <f t="shared" si="306"/>
        <v>2.9256711236990016</v>
      </c>
      <c r="MN329" s="859">
        <f t="shared" si="306"/>
        <v>2.9256711236990016</v>
      </c>
      <c r="MO329" s="859">
        <f t="shared" si="306"/>
        <v>2.9256711236990016</v>
      </c>
      <c r="MP329" s="859">
        <f t="shared" si="306"/>
        <v>0.54055152255318006</v>
      </c>
      <c r="MQ329" s="859">
        <f t="shared" si="306"/>
        <v>0.54055152255318006</v>
      </c>
      <c r="MR329" s="859">
        <f t="shared" si="306"/>
        <v>0.54055152255318006</v>
      </c>
      <c r="MS329" s="859">
        <f t="shared" si="306"/>
        <v>0.54055152255318006</v>
      </c>
      <c r="MT329" s="859">
        <f t="shared" si="306"/>
        <v>0.54055152255318006</v>
      </c>
      <c r="MU329" s="859">
        <f t="shared" si="306"/>
        <v>0.54055152255318006</v>
      </c>
      <c r="MV329" s="859">
        <f t="shared" si="306"/>
        <v>0.54055152255318006</v>
      </c>
      <c r="MW329" s="859">
        <f t="shared" si="306"/>
        <v>-4.184777970019482E-3</v>
      </c>
      <c r="MX329" s="859">
        <f t="shared" si="306"/>
        <v>-4.184777970019482E-3</v>
      </c>
      <c r="MY329" s="859">
        <f t="shared" si="306"/>
        <v>-4.184777970019482E-3</v>
      </c>
      <c r="MZ329" s="859">
        <f t="shared" si="306"/>
        <v>-4.184777970019482E-3</v>
      </c>
      <c r="NA329" s="859">
        <f t="shared" si="306"/>
        <v>-4.184777970019482E-3</v>
      </c>
      <c r="NB329" s="859">
        <f t="shared" si="306"/>
        <v>-6.105200479731554E-2</v>
      </c>
      <c r="NC329" s="859">
        <f t="shared" si="306"/>
        <v>-6.105200479731554E-2</v>
      </c>
      <c r="ND329" s="859">
        <f t="shared" si="306"/>
        <v>-6.105200479731554E-2</v>
      </c>
      <c r="NE329" s="859">
        <f t="shared" si="306"/>
        <v>-6.105200479731554E-2</v>
      </c>
      <c r="NF329" s="859">
        <f t="shared" si="306"/>
        <v>-7.36085741928445E-2</v>
      </c>
      <c r="NG329" s="859">
        <f t="shared" si="306"/>
        <v>-7.36085741928445E-2</v>
      </c>
      <c r="NH329" s="859">
        <f t="shared" si="306"/>
        <v>-7.36085741928445E-2</v>
      </c>
      <c r="NI329" s="859">
        <f t="shared" si="306"/>
        <v>-7.36085741928445E-2</v>
      </c>
      <c r="NJ329" s="859">
        <f t="shared" si="306"/>
        <v>-7.36085741928445E-2</v>
      </c>
      <c r="NK329" s="859">
        <f t="shared" si="306"/>
        <v>-7.36085741928445E-2</v>
      </c>
      <c r="NL329" s="859">
        <f t="shared" si="306"/>
        <v>-7.36085741928445E-2</v>
      </c>
      <c r="NM329" s="859">
        <f t="shared" si="306"/>
        <v>-7.36085741928445E-2</v>
      </c>
      <c r="NN329" s="859">
        <f t="shared" si="306"/>
        <v>0.11038156151541223</v>
      </c>
      <c r="NO329" s="859">
        <f t="shared" si="306"/>
        <v>0.11038156151541223</v>
      </c>
      <c r="NP329" s="859">
        <f t="shared" si="306"/>
        <v>0.11038156151541223</v>
      </c>
      <c r="NQ329" s="859">
        <f t="shared" si="306"/>
        <v>0.11038156151541223</v>
      </c>
      <c r="NR329" s="859">
        <f t="shared" si="306"/>
        <v>0.11038156151541223</v>
      </c>
      <c r="NS329" s="859">
        <f t="shared" si="306"/>
        <v>0.11038156151541223</v>
      </c>
      <c r="NT329" s="859">
        <f t="shared" si="306"/>
        <v>0.11038156151541223</v>
      </c>
      <c r="NU329" s="859">
        <f t="shared" si="306"/>
        <v>4.9811413311074304E-2</v>
      </c>
      <c r="NV329" s="859">
        <f t="shared" si="306"/>
        <v>4.9811413311074304E-2</v>
      </c>
      <c r="NW329" s="859">
        <f t="shared" si="306"/>
        <v>4.9811413311074304E-2</v>
      </c>
      <c r="NX329" s="859">
        <f t="shared" si="306"/>
        <v>4.9811413311074304E-2</v>
      </c>
      <c r="NY329" s="859">
        <f t="shared" si="306"/>
        <v>0.18454714730041566</v>
      </c>
      <c r="NZ329" s="859">
        <f t="shared" si="306"/>
        <v>0.18454714730041566</v>
      </c>
      <c r="OA329" s="859">
        <f t="shared" si="306"/>
        <v>1.8119619753179395</v>
      </c>
      <c r="OB329" s="859">
        <f t="shared" si="306"/>
        <v>1.8119619753179395</v>
      </c>
      <c r="OC329" s="859">
        <f t="shared" si="306"/>
        <v>1.8119619753179395</v>
      </c>
      <c r="OD329" s="859">
        <f t="shared" si="306"/>
        <v>1.5655032963280098</v>
      </c>
      <c r="OE329" s="859">
        <f t="shared" si="306"/>
        <v>1.5655032963280098</v>
      </c>
      <c r="OF329" s="859">
        <f t="shared" si="307"/>
        <v>1.5655032963280098</v>
      </c>
      <c r="OG329" s="859">
        <f t="shared" si="307"/>
        <v>1.5655032963280098</v>
      </c>
      <c r="OH329" s="859">
        <f t="shared" si="307"/>
        <v>2.7446159558147203</v>
      </c>
      <c r="OI329" s="859">
        <f t="shared" si="307"/>
        <v>2.9256711236990016</v>
      </c>
      <c r="OJ329" s="859">
        <f t="shared" si="307"/>
        <v>2.9256711236990016</v>
      </c>
      <c r="OK329" s="859">
        <f t="shared" si="307"/>
        <v>2.9256711236990016</v>
      </c>
      <c r="OL329" s="859">
        <f t="shared" si="307"/>
        <v>2.9256711236990016</v>
      </c>
      <c r="OM329" s="859">
        <f t="shared" si="307"/>
        <v>2.9256711236990016</v>
      </c>
      <c r="ON329" s="859">
        <f t="shared" si="307"/>
        <v>2.9256711236990016</v>
      </c>
      <c r="OO329" s="859">
        <f t="shared" si="307"/>
        <v>2.9256711236990016</v>
      </c>
      <c r="OP329" s="859">
        <f t="shared" si="307"/>
        <v>0.54055152255318006</v>
      </c>
      <c r="OQ329" s="859">
        <f t="shared" si="307"/>
        <v>0.54055152255318006</v>
      </c>
      <c r="OR329" s="859">
        <f t="shared" si="307"/>
        <v>0.54055152255318006</v>
      </c>
      <c r="OS329" s="859">
        <f t="shared" si="307"/>
        <v>0.54055152255318006</v>
      </c>
      <c r="OT329" s="859">
        <f t="shared" si="307"/>
        <v>0.54055152255318006</v>
      </c>
      <c r="OU329" s="859">
        <f t="shared" si="307"/>
        <v>0.54055152255318006</v>
      </c>
      <c r="OV329" s="859">
        <f t="shared" si="307"/>
        <v>0.54055152255318006</v>
      </c>
      <c r="OW329" s="859">
        <f t="shared" si="307"/>
        <v>-4.184777970019482E-3</v>
      </c>
      <c r="OX329" s="859">
        <f t="shared" si="307"/>
        <v>-4.184777970019482E-3</v>
      </c>
      <c r="OY329" s="859">
        <f t="shared" si="307"/>
        <v>-4.184777970019482E-3</v>
      </c>
      <c r="OZ329" s="859">
        <f t="shared" si="307"/>
        <v>-4.184777970019482E-3</v>
      </c>
      <c r="PA329" s="859">
        <f t="shared" si="307"/>
        <v>-4.184777970019482E-3</v>
      </c>
      <c r="PB329" s="859">
        <f t="shared" si="307"/>
        <v>-6.105200479731554E-2</v>
      </c>
      <c r="PC329" s="859">
        <f t="shared" si="307"/>
        <v>-6.105200479731554E-2</v>
      </c>
      <c r="PD329" s="859">
        <f t="shared" si="307"/>
        <v>-6.105200479731554E-2</v>
      </c>
      <c r="PE329" s="859">
        <f t="shared" si="307"/>
        <v>-6.105200479731554E-2</v>
      </c>
      <c r="PF329" s="859">
        <f t="shared" si="307"/>
        <v>-7.36085741928445E-2</v>
      </c>
      <c r="PG329" s="859">
        <f t="shared" si="307"/>
        <v>-7.36085741928445E-2</v>
      </c>
      <c r="PH329" s="859">
        <f t="shared" si="307"/>
        <v>-7.36085741928445E-2</v>
      </c>
      <c r="PI329" s="859">
        <f t="shared" si="307"/>
        <v>-7.36085741928445E-2</v>
      </c>
      <c r="PJ329" s="859">
        <f t="shared" si="307"/>
        <v>-7.36085741928445E-2</v>
      </c>
      <c r="PK329" s="859">
        <f t="shared" si="307"/>
        <v>-7.36085741928445E-2</v>
      </c>
      <c r="PL329" s="859">
        <f t="shared" si="307"/>
        <v>-7.36085741928445E-2</v>
      </c>
      <c r="PM329" s="859">
        <f t="shared" si="307"/>
        <v>-7.36085741928445E-2</v>
      </c>
      <c r="PN329" s="859">
        <f t="shared" si="307"/>
        <v>0.11038156151541223</v>
      </c>
      <c r="PO329" s="859">
        <f t="shared" si="307"/>
        <v>0.11038156151541223</v>
      </c>
      <c r="PP329" s="859">
        <f t="shared" si="307"/>
        <v>0.11038156151541223</v>
      </c>
      <c r="PQ329" s="859">
        <f t="shared" si="307"/>
        <v>0.11038156151541223</v>
      </c>
      <c r="PR329" s="859">
        <f t="shared" si="307"/>
        <v>0.11038156151541223</v>
      </c>
      <c r="PS329" s="859">
        <f t="shared" si="307"/>
        <v>0.11038156151541223</v>
      </c>
      <c r="PT329" s="859">
        <f t="shared" si="307"/>
        <v>0.11038156151541223</v>
      </c>
      <c r="PU329" s="859">
        <f t="shared" si="307"/>
        <v>4.9811413311074304E-2</v>
      </c>
      <c r="PV329" s="859">
        <f t="shared" si="307"/>
        <v>4.9811413311074304E-2</v>
      </c>
      <c r="PW329" s="859">
        <f t="shared" si="307"/>
        <v>4.9811413311074304E-2</v>
      </c>
      <c r="PX329" s="859">
        <f t="shared" si="307"/>
        <v>4.9811413311074304E-2</v>
      </c>
      <c r="PY329" s="859">
        <f t="shared" si="307"/>
        <v>0.18454714730041566</v>
      </c>
      <c r="PZ329" s="859">
        <f t="shared" si="307"/>
        <v>0.18454714730041566</v>
      </c>
      <c r="QA329" s="859">
        <f t="shared" si="307"/>
        <v>1.8119619753179395</v>
      </c>
      <c r="QB329" s="859">
        <f t="shared" si="307"/>
        <v>1.8119619753179395</v>
      </c>
      <c r="QC329" s="859">
        <f t="shared" si="307"/>
        <v>1.8119619753179395</v>
      </c>
      <c r="QD329" s="859">
        <f t="shared" si="307"/>
        <v>1.5655032963280098</v>
      </c>
      <c r="QE329" s="859">
        <f t="shared" si="307"/>
        <v>1.5655032963280098</v>
      </c>
      <c r="QF329" s="859">
        <f t="shared" si="307"/>
        <v>1.5655032963280098</v>
      </c>
      <c r="QG329" s="859">
        <f t="shared" si="307"/>
        <v>1.5655032963280098</v>
      </c>
      <c r="QH329" s="859">
        <f t="shared" si="307"/>
        <v>2.7446159558147203</v>
      </c>
      <c r="QI329" s="859">
        <f t="shared" si="307"/>
        <v>2.9256711236990016</v>
      </c>
      <c r="QJ329" s="859">
        <f t="shared" si="307"/>
        <v>2.9256711236990016</v>
      </c>
      <c r="QK329" s="859">
        <f t="shared" si="307"/>
        <v>2.9256711236990016</v>
      </c>
      <c r="QL329" s="859">
        <f t="shared" si="307"/>
        <v>2.9256711236990016</v>
      </c>
      <c r="QM329" s="859">
        <f t="shared" si="307"/>
        <v>2.9256711236990016</v>
      </c>
      <c r="QN329" s="859">
        <f t="shared" si="307"/>
        <v>2.9256711236990016</v>
      </c>
      <c r="QO329" s="859">
        <f t="shared" si="307"/>
        <v>2.9256711236990016</v>
      </c>
      <c r="QP329" s="859">
        <f t="shared" si="307"/>
        <v>0.54055152255318006</v>
      </c>
      <c r="QQ329" s="859">
        <f t="shared" si="307"/>
        <v>0.54055152255318006</v>
      </c>
      <c r="QR329" s="859">
        <f t="shared" si="308"/>
        <v>0.54055152255318006</v>
      </c>
      <c r="QS329" s="859">
        <f t="shared" si="308"/>
        <v>0.54055152255318006</v>
      </c>
      <c r="QT329" s="859">
        <f t="shared" si="308"/>
        <v>0.54055152255318006</v>
      </c>
      <c r="QU329" s="859">
        <f t="shared" si="308"/>
        <v>0.54055152255318006</v>
      </c>
      <c r="QV329" s="859">
        <f t="shared" si="308"/>
        <v>0.54055152255318006</v>
      </c>
      <c r="QW329" s="859">
        <f t="shared" si="308"/>
        <v>-4.184777970019482E-3</v>
      </c>
      <c r="QX329" s="859">
        <f t="shared" si="308"/>
        <v>-4.184777970019482E-3</v>
      </c>
      <c r="QY329" s="859">
        <f t="shared" si="308"/>
        <v>-4.184777970019482E-3</v>
      </c>
      <c r="QZ329" s="859">
        <f t="shared" si="308"/>
        <v>-4.184777970019482E-3</v>
      </c>
      <c r="RA329" s="859">
        <f t="shared" si="308"/>
        <v>-4.184777970019482E-3</v>
      </c>
      <c r="RB329" s="859">
        <f t="shared" si="308"/>
        <v>-6.105200479731554E-2</v>
      </c>
      <c r="RC329" s="859">
        <f t="shared" si="308"/>
        <v>-6.105200479731554E-2</v>
      </c>
      <c r="RD329" s="859">
        <f t="shared" si="308"/>
        <v>-6.105200479731554E-2</v>
      </c>
      <c r="RE329" s="859">
        <f t="shared" si="308"/>
        <v>-6.105200479731554E-2</v>
      </c>
      <c r="RF329" s="859">
        <f t="shared" si="308"/>
        <v>-7.36085741928445E-2</v>
      </c>
      <c r="RG329" s="859">
        <f t="shared" si="308"/>
        <v>-7.36085741928445E-2</v>
      </c>
      <c r="RH329" s="859">
        <f t="shared" si="308"/>
        <v>-7.36085741928445E-2</v>
      </c>
      <c r="RI329" s="859">
        <f t="shared" si="308"/>
        <v>-7.36085741928445E-2</v>
      </c>
      <c r="RJ329" s="859">
        <f t="shared" si="308"/>
        <v>-7.36085741928445E-2</v>
      </c>
      <c r="RK329" s="859">
        <f t="shared" si="308"/>
        <v>-7.36085741928445E-2</v>
      </c>
      <c r="RL329" s="859">
        <f t="shared" si="308"/>
        <v>-7.36085741928445E-2</v>
      </c>
      <c r="RM329" s="859">
        <f t="shared" si="308"/>
        <v>-7.36085741928445E-2</v>
      </c>
      <c r="RN329" s="859">
        <f t="shared" si="308"/>
        <v>0.11038156151541223</v>
      </c>
      <c r="RO329" s="859">
        <f t="shared" si="308"/>
        <v>0.11038156151541223</v>
      </c>
      <c r="RP329" s="859">
        <f t="shared" si="308"/>
        <v>0.11038156151541223</v>
      </c>
      <c r="RQ329" s="859">
        <f t="shared" si="308"/>
        <v>0.11038156151541223</v>
      </c>
      <c r="RR329" s="859">
        <f t="shared" si="308"/>
        <v>0.11038156151541223</v>
      </c>
      <c r="RS329" s="859">
        <f t="shared" si="308"/>
        <v>0.11038156151541223</v>
      </c>
      <c r="RT329" s="859">
        <f t="shared" si="308"/>
        <v>0.11038156151541223</v>
      </c>
      <c r="RU329" s="859">
        <f t="shared" si="308"/>
        <v>4.9811413311074304E-2</v>
      </c>
      <c r="RV329" s="859">
        <f t="shared" si="308"/>
        <v>4.9811413311074304E-2</v>
      </c>
      <c r="RW329" s="859">
        <f t="shared" si="308"/>
        <v>4.9811413311074304E-2</v>
      </c>
      <c r="RX329" s="859">
        <f t="shared" si="308"/>
        <v>4.9811413311074304E-2</v>
      </c>
      <c r="RY329" s="859">
        <f t="shared" si="308"/>
        <v>0.18454714730041566</v>
      </c>
      <c r="RZ329" s="859">
        <f t="shared" si="308"/>
        <v>0.18454714730041566</v>
      </c>
      <c r="SA329" s="859">
        <f t="shared" si="308"/>
        <v>1.8119619753179395</v>
      </c>
      <c r="SB329" s="859">
        <f t="shared" si="308"/>
        <v>1.8119619753179395</v>
      </c>
      <c r="SC329" s="859">
        <f t="shared" si="308"/>
        <v>1.8119619753179395</v>
      </c>
      <c r="SD329" s="859">
        <f t="shared" si="308"/>
        <v>1.5655032963280098</v>
      </c>
      <c r="SE329" s="859">
        <f t="shared" si="308"/>
        <v>1.5655032963280098</v>
      </c>
      <c r="SF329" s="859">
        <f t="shared" si="308"/>
        <v>1.5655032963280098</v>
      </c>
      <c r="SG329" s="859">
        <f t="shared" si="308"/>
        <v>1.5655032963280098</v>
      </c>
      <c r="SH329" s="859">
        <f t="shared" si="308"/>
        <v>2.7446159558147203</v>
      </c>
      <c r="SI329" s="859">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892</v>
      </c>
      <c r="J330" s="558"/>
      <c r="K330" s="860">
        <f>K329</f>
        <v>0</v>
      </c>
      <c r="L330" s="860">
        <f t="shared" ref="L330:BW330" si="310">L329</f>
        <v>0</v>
      </c>
      <c r="M330" s="860">
        <f t="shared" si="310"/>
        <v>0</v>
      </c>
      <c r="N330" s="860">
        <f t="shared" si="310"/>
        <v>0</v>
      </c>
      <c r="O330" s="860">
        <f t="shared" si="310"/>
        <v>0</v>
      </c>
      <c r="P330" s="860">
        <f t="shared" si="310"/>
        <v>0</v>
      </c>
      <c r="Q330" s="860">
        <f t="shared" si="310"/>
        <v>0</v>
      </c>
      <c r="R330" s="860">
        <f t="shared" si="310"/>
        <v>0</v>
      </c>
      <c r="S330" s="860">
        <f t="shared" si="310"/>
        <v>0</v>
      </c>
      <c r="T330" s="860">
        <f t="shared" si="310"/>
        <v>0</v>
      </c>
      <c r="U330" s="860">
        <f t="shared" si="310"/>
        <v>0</v>
      </c>
      <c r="V330" s="860">
        <f t="shared" si="310"/>
        <v>0</v>
      </c>
      <c r="W330" s="860">
        <f t="shared" si="310"/>
        <v>0</v>
      </c>
      <c r="X330" s="860">
        <f t="shared" si="310"/>
        <v>0</v>
      </c>
      <c r="Y330" s="860">
        <f t="shared" si="310"/>
        <v>0</v>
      </c>
      <c r="Z330" s="860">
        <f t="shared" si="310"/>
        <v>0</v>
      </c>
      <c r="AA330" s="860">
        <f t="shared" si="310"/>
        <v>0</v>
      </c>
      <c r="AB330" s="860">
        <f t="shared" si="310"/>
        <v>0</v>
      </c>
      <c r="AC330" s="860">
        <f t="shared" si="310"/>
        <v>0</v>
      </c>
      <c r="AD330" s="860">
        <f t="shared" si="310"/>
        <v>0</v>
      </c>
      <c r="AE330" s="860">
        <f t="shared" si="310"/>
        <v>0</v>
      </c>
      <c r="AF330" s="860">
        <f t="shared" si="310"/>
        <v>0</v>
      </c>
      <c r="AG330" s="860">
        <f t="shared" si="310"/>
        <v>0</v>
      </c>
      <c r="AH330" s="860">
        <f t="shared" si="310"/>
        <v>0</v>
      </c>
      <c r="AI330" s="860">
        <f t="shared" si="310"/>
        <v>0</v>
      </c>
      <c r="AJ330" s="860">
        <f t="shared" si="310"/>
        <v>0</v>
      </c>
      <c r="AK330" s="860">
        <f t="shared" si="310"/>
        <v>0</v>
      </c>
      <c r="AL330" s="860">
        <f t="shared" si="310"/>
        <v>0</v>
      </c>
      <c r="AM330" s="860">
        <f t="shared" si="310"/>
        <v>0</v>
      </c>
      <c r="AN330" s="860">
        <f t="shared" si="310"/>
        <v>0</v>
      </c>
      <c r="AO330" s="860">
        <f t="shared" si="310"/>
        <v>0</v>
      </c>
      <c r="AP330" s="860">
        <f t="shared" si="310"/>
        <v>0</v>
      </c>
      <c r="AQ330" s="860">
        <f t="shared" si="310"/>
        <v>0</v>
      </c>
      <c r="AR330" s="860">
        <f t="shared" si="310"/>
        <v>0</v>
      </c>
      <c r="AS330" s="860">
        <f t="shared" si="310"/>
        <v>0</v>
      </c>
      <c r="AT330" s="860">
        <f t="shared" si="310"/>
        <v>0</v>
      </c>
      <c r="AU330" s="860">
        <f t="shared" si="310"/>
        <v>0</v>
      </c>
      <c r="AV330" s="860">
        <f t="shared" si="310"/>
        <v>0</v>
      </c>
      <c r="AW330" s="860">
        <f t="shared" si="310"/>
        <v>-2.9327658700101011E-2</v>
      </c>
      <c r="AX330" s="860">
        <f t="shared" si="310"/>
        <v>-2.9327658700101011E-2</v>
      </c>
      <c r="AY330" s="860">
        <f t="shared" si="310"/>
        <v>-2.9327658700101011E-2</v>
      </c>
      <c r="AZ330" s="860">
        <f t="shared" si="310"/>
        <v>-2.9327658700101011E-2</v>
      </c>
      <c r="BA330" s="860">
        <f t="shared" si="310"/>
        <v>-2.9327658700101011E-2</v>
      </c>
      <c r="BB330" s="860">
        <f t="shared" si="310"/>
        <v>-0.24420801918926038</v>
      </c>
      <c r="BC330" s="860">
        <f t="shared" si="310"/>
        <v>-0.24420801918926038</v>
      </c>
      <c r="BD330" s="860">
        <f t="shared" si="310"/>
        <v>-0.24420801918926038</v>
      </c>
      <c r="BE330" s="860">
        <f t="shared" si="310"/>
        <v>-0.24420801918926038</v>
      </c>
      <c r="BF330" s="860">
        <f t="shared" si="310"/>
        <v>-0.12714208269673399</v>
      </c>
      <c r="BG330" s="860">
        <f t="shared" si="310"/>
        <v>-0.12045039413375047</v>
      </c>
      <c r="BH330" s="860">
        <f t="shared" si="310"/>
        <v>-0.12045039413375047</v>
      </c>
      <c r="BI330" s="860">
        <f t="shared" si="310"/>
        <v>-0.12045039413375047</v>
      </c>
      <c r="BJ330" s="860">
        <f t="shared" si="310"/>
        <v>-0.12045039413375047</v>
      </c>
      <c r="BK330" s="860">
        <f t="shared" si="310"/>
        <v>-0.12045039413375047</v>
      </c>
      <c r="BL330" s="860">
        <f t="shared" si="310"/>
        <v>-0.12045039413375047</v>
      </c>
      <c r="BM330" s="860">
        <f t="shared" si="310"/>
        <v>-0.12045039413375047</v>
      </c>
      <c r="BN330" s="860">
        <f t="shared" si="310"/>
        <v>-6.7927114778712827E-2</v>
      </c>
      <c r="BO330" s="860">
        <f t="shared" si="310"/>
        <v>-6.7927114778712827E-2</v>
      </c>
      <c r="BP330" s="860">
        <f t="shared" si="310"/>
        <v>-6.7927114778712827E-2</v>
      </c>
      <c r="BQ330" s="860">
        <f t="shared" si="310"/>
        <v>-6.7927114778712827E-2</v>
      </c>
      <c r="BR330" s="860">
        <f t="shared" si="310"/>
        <v>-6.7927114778712827E-2</v>
      </c>
      <c r="BS330" s="860">
        <f t="shared" si="310"/>
        <v>-6.7927114778712827E-2</v>
      </c>
      <c r="BT330" s="860">
        <f t="shared" si="310"/>
        <v>-6.7927114778712827E-2</v>
      </c>
      <c r="BU330" s="860">
        <f t="shared" si="310"/>
        <v>0</v>
      </c>
      <c r="BV330" s="860">
        <f t="shared" si="310"/>
        <v>0</v>
      </c>
      <c r="BW330" s="860">
        <f t="shared" si="310"/>
        <v>0</v>
      </c>
      <c r="BX330" s="860">
        <f t="shared" ref="BX330:EI330" si="311">BX329</f>
        <v>0</v>
      </c>
      <c r="BY330" s="860">
        <f t="shared" si="311"/>
        <v>0</v>
      </c>
      <c r="BZ330" s="860">
        <f t="shared" si="311"/>
        <v>0</v>
      </c>
      <c r="CA330" s="860">
        <f t="shared" si="311"/>
        <v>-0.23634286634581958</v>
      </c>
      <c r="CB330" s="860">
        <f t="shared" si="311"/>
        <v>-0.23634286634581958</v>
      </c>
      <c r="CC330" s="860">
        <f t="shared" si="311"/>
        <v>-0.23634286634581958</v>
      </c>
      <c r="CD330" s="860">
        <f t="shared" si="311"/>
        <v>-0.35613664851103266</v>
      </c>
      <c r="CE330" s="860">
        <f t="shared" si="311"/>
        <v>-0.35613664851103266</v>
      </c>
      <c r="CF330" s="860">
        <f t="shared" si="311"/>
        <v>-0.35613664851103266</v>
      </c>
      <c r="CG330" s="860">
        <f t="shared" si="311"/>
        <v>-0.35613664851103266</v>
      </c>
      <c r="CH330" s="860">
        <f t="shared" si="311"/>
        <v>-0.49248751683108161</v>
      </c>
      <c r="CI330" s="860">
        <f t="shared" si="311"/>
        <v>-0.43188591633932827</v>
      </c>
      <c r="CJ330" s="860">
        <f t="shared" si="311"/>
        <v>-0.43188591633932827</v>
      </c>
      <c r="CK330" s="860">
        <f t="shared" si="311"/>
        <v>-0.43188591633932827</v>
      </c>
      <c r="CL330" s="860">
        <f t="shared" si="311"/>
        <v>-0.43188591633932827</v>
      </c>
      <c r="CM330" s="860">
        <f t="shared" si="311"/>
        <v>-0.43188591633932827</v>
      </c>
      <c r="CN330" s="860">
        <f t="shared" si="311"/>
        <v>-0.43188591633932827</v>
      </c>
      <c r="CO330" s="860">
        <f t="shared" si="311"/>
        <v>-0.43188591633932827</v>
      </c>
      <c r="CP330" s="860">
        <f t="shared" si="311"/>
        <v>0</v>
      </c>
      <c r="CQ330" s="860">
        <f t="shared" si="311"/>
        <v>0</v>
      </c>
      <c r="CR330" s="860">
        <f t="shared" si="311"/>
        <v>0</v>
      </c>
      <c r="CS330" s="860">
        <f t="shared" si="311"/>
        <v>0</v>
      </c>
      <c r="CT330" s="860">
        <f t="shared" si="311"/>
        <v>0</v>
      </c>
      <c r="CU330" s="860">
        <f t="shared" si="311"/>
        <v>0</v>
      </c>
      <c r="CV330" s="860">
        <f t="shared" si="311"/>
        <v>0</v>
      </c>
      <c r="CW330" s="860">
        <f t="shared" si="311"/>
        <v>0</v>
      </c>
      <c r="CX330" s="860">
        <f t="shared" si="311"/>
        <v>0</v>
      </c>
      <c r="CY330" s="860">
        <f t="shared" si="311"/>
        <v>0</v>
      </c>
      <c r="CZ330" s="860">
        <f t="shared" si="311"/>
        <v>0</v>
      </c>
      <c r="DA330" s="860">
        <f t="shared" si="311"/>
        <v>0</v>
      </c>
      <c r="DB330" s="860">
        <f t="shared" si="311"/>
        <v>0</v>
      </c>
      <c r="DC330" s="860">
        <f t="shared" si="311"/>
        <v>0</v>
      </c>
      <c r="DD330" s="860">
        <f t="shared" si="311"/>
        <v>0</v>
      </c>
      <c r="DE330" s="860">
        <f t="shared" si="311"/>
        <v>0</v>
      </c>
      <c r="DF330" s="860">
        <f t="shared" si="311"/>
        <v>0</v>
      </c>
      <c r="DG330" s="860">
        <f t="shared" si="311"/>
        <v>0</v>
      </c>
      <c r="DH330" s="860">
        <f t="shared" si="311"/>
        <v>0</v>
      </c>
      <c r="DI330" s="860">
        <f t="shared" si="311"/>
        <v>0</v>
      </c>
      <c r="DJ330" s="860">
        <f t="shared" si="311"/>
        <v>0</v>
      </c>
      <c r="DK330" s="860">
        <f t="shared" si="311"/>
        <v>0</v>
      </c>
      <c r="DL330" s="860">
        <f t="shared" si="311"/>
        <v>0</v>
      </c>
      <c r="DM330" s="860">
        <f t="shared" si="311"/>
        <v>0</v>
      </c>
      <c r="DN330" s="860">
        <f t="shared" si="311"/>
        <v>8.490889347337216E-3</v>
      </c>
      <c r="DO330" s="860">
        <f t="shared" si="311"/>
        <v>8.490889347337216E-3</v>
      </c>
      <c r="DP330" s="860">
        <f t="shared" si="311"/>
        <v>8.490889347337216E-3</v>
      </c>
      <c r="DQ330" s="860">
        <f t="shared" si="311"/>
        <v>8.490889347337216E-3</v>
      </c>
      <c r="DR330" s="860">
        <f t="shared" si="311"/>
        <v>8.490889347337216E-3</v>
      </c>
      <c r="DS330" s="860">
        <f t="shared" si="311"/>
        <v>8.490889347337216E-3</v>
      </c>
      <c r="DT330" s="860">
        <f t="shared" si="311"/>
        <v>8.490889347337216E-3</v>
      </c>
      <c r="DU330" s="860">
        <f t="shared" si="311"/>
        <v>9.9622826622169924E-3</v>
      </c>
      <c r="DV330" s="860">
        <f t="shared" si="311"/>
        <v>9.9622826622169924E-3</v>
      </c>
      <c r="DW330" s="860">
        <f t="shared" si="311"/>
        <v>9.9622826622169924E-3</v>
      </c>
      <c r="DX330" s="860">
        <f t="shared" si="311"/>
        <v>9.9622826622169924E-3</v>
      </c>
      <c r="DY330" s="860">
        <f t="shared" si="311"/>
        <v>0.10380777035648681</v>
      </c>
      <c r="DZ330" s="860">
        <f t="shared" si="311"/>
        <v>0.10380777035648681</v>
      </c>
      <c r="EA330" s="860">
        <f t="shared" si="311"/>
        <v>0.67948574074422563</v>
      </c>
      <c r="EB330" s="860">
        <f t="shared" si="311"/>
        <v>0.67948574074422563</v>
      </c>
      <c r="EC330" s="860">
        <f t="shared" si="311"/>
        <v>0.67948574074422563</v>
      </c>
      <c r="ED330" s="860">
        <f t="shared" si="311"/>
        <v>0.60852510340582011</v>
      </c>
      <c r="EE330" s="860">
        <f t="shared" si="311"/>
        <v>0.60852510340582011</v>
      </c>
      <c r="EF330" s="860">
        <f t="shared" si="311"/>
        <v>0.60852510340582011</v>
      </c>
      <c r="EG330" s="860">
        <f t="shared" si="311"/>
        <v>0.60852510340582011</v>
      </c>
      <c r="EH330" s="860">
        <f t="shared" si="311"/>
        <v>6.4970022569013075E-2</v>
      </c>
      <c r="EI330" s="860">
        <f t="shared" si="311"/>
        <v>0.1012020001641396</v>
      </c>
      <c r="EJ330" s="860">
        <f t="shared" ref="EJ330:GU330" si="312">EJ329</f>
        <v>0.1012020001641396</v>
      </c>
      <c r="EK330" s="860">
        <f t="shared" si="312"/>
        <v>0.1012020001641396</v>
      </c>
      <c r="EL330" s="860">
        <f t="shared" si="312"/>
        <v>0.1012020001641396</v>
      </c>
      <c r="EM330" s="860">
        <f t="shared" si="312"/>
        <v>0.1012020001641396</v>
      </c>
      <c r="EN330" s="860">
        <f t="shared" si="312"/>
        <v>0.1012020001641396</v>
      </c>
      <c r="EO330" s="860">
        <f t="shared" si="312"/>
        <v>0.1012020001641396</v>
      </c>
      <c r="EP330" s="860">
        <f t="shared" si="312"/>
        <v>0.14186420048907067</v>
      </c>
      <c r="EQ330" s="860">
        <f t="shared" si="312"/>
        <v>0.14186420048907067</v>
      </c>
      <c r="ER330" s="860">
        <f t="shared" si="312"/>
        <v>0.14186420048907067</v>
      </c>
      <c r="ES330" s="860">
        <f t="shared" si="312"/>
        <v>0.14186420048907067</v>
      </c>
      <c r="ET330" s="860">
        <f t="shared" si="312"/>
        <v>0.14186420048907067</v>
      </c>
      <c r="EU330" s="860">
        <f t="shared" si="312"/>
        <v>0.14186420048907067</v>
      </c>
      <c r="EV330" s="860">
        <f t="shared" si="312"/>
        <v>0.14186420048907067</v>
      </c>
      <c r="EW330" s="860">
        <f t="shared" si="312"/>
        <v>1.3001304449620221E-2</v>
      </c>
      <c r="EX330" s="860">
        <f t="shared" si="312"/>
        <v>1.3001304449620221E-2</v>
      </c>
      <c r="EY330" s="860">
        <f t="shared" si="312"/>
        <v>1.3001304449620221E-2</v>
      </c>
      <c r="EZ330" s="860">
        <f t="shared" si="312"/>
        <v>1.3001304449620221E-2</v>
      </c>
      <c r="FA330" s="860">
        <f t="shared" si="312"/>
        <v>1.3001304449620221E-2</v>
      </c>
      <c r="FB330" s="860">
        <f t="shared" si="312"/>
        <v>-2.6065874231163022E-2</v>
      </c>
      <c r="FC330" s="860">
        <f t="shared" si="312"/>
        <v>-2.6065874231163022E-2</v>
      </c>
      <c r="FD330" s="860">
        <f t="shared" si="312"/>
        <v>-2.6065874231163022E-2</v>
      </c>
      <c r="FE330" s="860">
        <f t="shared" si="312"/>
        <v>-2.6065874231163022E-2</v>
      </c>
      <c r="FF330" s="860">
        <f t="shared" si="312"/>
        <v>3.3458442814930045E-2</v>
      </c>
      <c r="FG330" s="860">
        <f t="shared" si="312"/>
        <v>-6.6916885629861866E-3</v>
      </c>
      <c r="FH330" s="860">
        <f t="shared" si="312"/>
        <v>-6.6916885629861866E-3</v>
      </c>
      <c r="FI330" s="860">
        <f t="shared" si="312"/>
        <v>-6.6916885629861866E-3</v>
      </c>
      <c r="FJ330" s="860">
        <f t="shared" si="312"/>
        <v>-6.6916885629861866E-3</v>
      </c>
      <c r="FK330" s="860">
        <f t="shared" si="312"/>
        <v>-6.6916885629861866E-3</v>
      </c>
      <c r="FL330" s="860">
        <f t="shared" si="312"/>
        <v>-6.6916885629861866E-3</v>
      </c>
      <c r="FM330" s="860">
        <f t="shared" si="312"/>
        <v>-6.6916885629861866E-3</v>
      </c>
      <c r="FN330" s="860">
        <f t="shared" si="312"/>
        <v>-0.35661735258824567</v>
      </c>
      <c r="FO330" s="860">
        <f t="shared" si="312"/>
        <v>-0.35661735258824567</v>
      </c>
      <c r="FP330" s="860">
        <f t="shared" si="312"/>
        <v>-0.35661735258824567</v>
      </c>
      <c r="FQ330" s="860">
        <f t="shared" si="312"/>
        <v>-0.35661735258824567</v>
      </c>
      <c r="FR330" s="860">
        <f t="shared" si="312"/>
        <v>-0.35661735258824567</v>
      </c>
      <c r="FS330" s="860">
        <f t="shared" si="312"/>
        <v>-0.35661735258824567</v>
      </c>
      <c r="FT330" s="860">
        <f t="shared" si="312"/>
        <v>-0.35661735258824567</v>
      </c>
      <c r="FU330" s="860">
        <f t="shared" si="312"/>
        <v>-0.17932108791985257</v>
      </c>
      <c r="FV330" s="860">
        <f t="shared" si="312"/>
        <v>-0.17932108791985257</v>
      </c>
      <c r="FW330" s="860">
        <f t="shared" si="312"/>
        <v>-0.17932108791985257</v>
      </c>
      <c r="FX330" s="860">
        <f t="shared" si="312"/>
        <v>-0.17932108791985257</v>
      </c>
      <c r="FY330" s="860">
        <f t="shared" si="312"/>
        <v>1.1534196706280753E-2</v>
      </c>
      <c r="FZ330" s="860">
        <f t="shared" si="312"/>
        <v>1.1534196706280753E-2</v>
      </c>
      <c r="GA330" s="860">
        <f t="shared" si="312"/>
        <v>1.2506476677466187</v>
      </c>
      <c r="GB330" s="860">
        <f t="shared" si="312"/>
        <v>1.2506476677466187</v>
      </c>
      <c r="GC330" s="860">
        <f t="shared" si="312"/>
        <v>1.2506476677466187</v>
      </c>
      <c r="GD330" s="860">
        <f t="shared" si="312"/>
        <v>0.89586036285896053</v>
      </c>
      <c r="GE330" s="860">
        <f t="shared" si="312"/>
        <v>0.89586036285896053</v>
      </c>
      <c r="GF330" s="860">
        <f t="shared" si="312"/>
        <v>0.89586036285896053</v>
      </c>
      <c r="GG330" s="860">
        <f t="shared" si="312"/>
        <v>0.89586036285896053</v>
      </c>
      <c r="GH330" s="860">
        <f t="shared" si="312"/>
        <v>-0.77632998119369034</v>
      </c>
      <c r="GI330" s="860">
        <f t="shared" si="312"/>
        <v>-0.90122396126391813</v>
      </c>
      <c r="GJ330" s="860">
        <f t="shared" si="312"/>
        <v>-0.90122396126391813</v>
      </c>
      <c r="GK330" s="860">
        <f t="shared" si="312"/>
        <v>-0.90122396126391813</v>
      </c>
      <c r="GL330" s="860">
        <f t="shared" si="312"/>
        <v>-0.90122396126391813</v>
      </c>
      <c r="GM330" s="860">
        <f t="shared" si="312"/>
        <v>-0.90122396126391813</v>
      </c>
      <c r="GN330" s="860">
        <f t="shared" si="312"/>
        <v>-0.90122396126391813</v>
      </c>
      <c r="GO330" s="860">
        <f t="shared" si="312"/>
        <v>-0.90122396126391813</v>
      </c>
      <c r="GP330" s="860">
        <f t="shared" si="312"/>
        <v>-0.48674096374696951</v>
      </c>
      <c r="GQ330" s="860">
        <f t="shared" si="312"/>
        <v>-0.48674096374696951</v>
      </c>
      <c r="GR330" s="860">
        <f t="shared" si="312"/>
        <v>-0.48674096374696951</v>
      </c>
      <c r="GS330" s="860">
        <f t="shared" si="312"/>
        <v>-0.48674096374696951</v>
      </c>
      <c r="GT330" s="860">
        <f t="shared" si="312"/>
        <v>-0.48674096374696951</v>
      </c>
      <c r="GU330" s="860">
        <f t="shared" si="312"/>
        <v>-0.48674096374696951</v>
      </c>
      <c r="GV330" s="860">
        <f t="shared" ref="GV330:JG330" si="313">GV329</f>
        <v>-0.48674096374696951</v>
      </c>
      <c r="GW330" s="860">
        <f t="shared" si="313"/>
        <v>6.7531686303592409E-3</v>
      </c>
      <c r="GX330" s="860">
        <f t="shared" si="313"/>
        <v>6.7531686303592409E-3</v>
      </c>
      <c r="GY330" s="860">
        <f t="shared" si="313"/>
        <v>6.7531686303592409E-3</v>
      </c>
      <c r="GZ330" s="860">
        <f t="shared" si="313"/>
        <v>6.7531686303592409E-3</v>
      </c>
      <c r="HA330" s="860">
        <f t="shared" si="313"/>
        <v>6.7531686303592409E-3</v>
      </c>
      <c r="HB330" s="860">
        <f t="shared" si="313"/>
        <v>4.5760501308017787E-2</v>
      </c>
      <c r="HC330" s="860">
        <f t="shared" si="313"/>
        <v>4.5760501308017787E-2</v>
      </c>
      <c r="HD330" s="860">
        <f t="shared" si="313"/>
        <v>4.5760501308017787E-2</v>
      </c>
      <c r="HE330" s="860">
        <f t="shared" si="313"/>
        <v>4.5760501308017787E-2</v>
      </c>
      <c r="HF330" s="860">
        <f t="shared" si="313"/>
        <v>-6.691688562987963E-3</v>
      </c>
      <c r="HG330" s="860">
        <f t="shared" si="313"/>
        <v>2.0075065688955007E-2</v>
      </c>
      <c r="HH330" s="860">
        <f t="shared" si="313"/>
        <v>2.0075065688955007E-2</v>
      </c>
      <c r="HI330" s="860">
        <f t="shared" si="313"/>
        <v>2.0075065688955007E-2</v>
      </c>
      <c r="HJ330" s="860">
        <f t="shared" si="313"/>
        <v>2.0075065688955007E-2</v>
      </c>
      <c r="HK330" s="860">
        <f t="shared" si="313"/>
        <v>2.0075065688955007E-2</v>
      </c>
      <c r="HL330" s="860">
        <f t="shared" si="313"/>
        <v>2.0075065688955007E-2</v>
      </c>
      <c r="HM330" s="860">
        <f t="shared" si="313"/>
        <v>2.0075065688955007E-2</v>
      </c>
      <c r="HN330" s="860">
        <f t="shared" si="313"/>
        <v>0.21227223368347747</v>
      </c>
      <c r="HO330" s="860">
        <f t="shared" si="313"/>
        <v>0.21227223368347747</v>
      </c>
      <c r="HP330" s="860">
        <f t="shared" si="313"/>
        <v>0.21227223368347747</v>
      </c>
      <c r="HQ330" s="860">
        <f t="shared" si="313"/>
        <v>0.21227223368347747</v>
      </c>
      <c r="HR330" s="860">
        <f t="shared" si="313"/>
        <v>0.21227223368347747</v>
      </c>
      <c r="HS330" s="860">
        <f t="shared" si="313"/>
        <v>0.21227223368347747</v>
      </c>
      <c r="HT330" s="860">
        <f t="shared" si="313"/>
        <v>0.21227223368347747</v>
      </c>
      <c r="HU330" s="860">
        <f t="shared" si="313"/>
        <v>0.10958510928435761</v>
      </c>
      <c r="HV330" s="860">
        <f t="shared" si="313"/>
        <v>0.10958510928435761</v>
      </c>
      <c r="HW330" s="860">
        <f t="shared" si="313"/>
        <v>0.10958510928435761</v>
      </c>
      <c r="HX330" s="860">
        <f t="shared" si="313"/>
        <v>0.10958510928435761</v>
      </c>
      <c r="HY330" s="860">
        <f t="shared" si="313"/>
        <v>0.35756009789455678</v>
      </c>
      <c r="HZ330" s="860">
        <f t="shared" si="313"/>
        <v>0.35756009789455678</v>
      </c>
      <c r="IA330" s="860">
        <f t="shared" si="313"/>
        <v>1.211257190022315</v>
      </c>
      <c r="IB330" s="860">
        <f t="shared" si="313"/>
        <v>1.211257190022315</v>
      </c>
      <c r="IC330" s="860">
        <f t="shared" si="313"/>
        <v>1.211257190022315</v>
      </c>
      <c r="ID330" s="860">
        <f t="shared" si="313"/>
        <v>0.99792943477380636</v>
      </c>
      <c r="IE330" s="860">
        <f t="shared" si="313"/>
        <v>0.99792943477380636</v>
      </c>
      <c r="IF330" s="860">
        <f t="shared" si="313"/>
        <v>0.99792943477380636</v>
      </c>
      <c r="IG330" s="860">
        <f t="shared" si="313"/>
        <v>0.99792943477380636</v>
      </c>
      <c r="IH330" s="860">
        <f t="shared" si="313"/>
        <v>1.8432617461758518</v>
      </c>
      <c r="II330" s="860">
        <f t="shared" si="313"/>
        <v>2.0238584854968851</v>
      </c>
      <c r="IJ330" s="860">
        <f t="shared" si="313"/>
        <v>2.0238584854968851</v>
      </c>
      <c r="IK330" s="860">
        <f t="shared" si="313"/>
        <v>2.0238584854968851</v>
      </c>
      <c r="IL330" s="860">
        <f t="shared" si="313"/>
        <v>2.0238584854968851</v>
      </c>
      <c r="IM330" s="860">
        <f t="shared" si="313"/>
        <v>2.0238584854968851</v>
      </c>
      <c r="IN330" s="860">
        <f t="shared" si="313"/>
        <v>2.0238584854968851</v>
      </c>
      <c r="IO330" s="860">
        <f t="shared" si="313"/>
        <v>2.0238584854968851</v>
      </c>
      <c r="IP330" s="860">
        <f t="shared" si="313"/>
        <v>0.3815657806257704</v>
      </c>
      <c r="IQ330" s="860">
        <f t="shared" si="313"/>
        <v>0.3815657806257704</v>
      </c>
      <c r="IR330" s="860">
        <f t="shared" si="313"/>
        <v>0.3815657806257704</v>
      </c>
      <c r="IS330" s="860">
        <f t="shared" si="313"/>
        <v>0.3815657806257704</v>
      </c>
      <c r="IT330" s="860">
        <f t="shared" si="313"/>
        <v>0.3815657806257704</v>
      </c>
      <c r="IU330" s="860">
        <f t="shared" si="313"/>
        <v>0.3815657806257704</v>
      </c>
      <c r="IV330" s="860">
        <f t="shared" si="313"/>
        <v>0.3815657806257704</v>
      </c>
      <c r="IW330" s="860">
        <f t="shared" si="313"/>
        <v>-4.5153179228901053E-2</v>
      </c>
      <c r="IX330" s="860">
        <f t="shared" si="313"/>
        <v>-4.5153179228901053E-2</v>
      </c>
      <c r="IY330" s="860">
        <f t="shared" si="313"/>
        <v>-4.5153179228901053E-2</v>
      </c>
      <c r="IZ330" s="860">
        <f t="shared" si="313"/>
        <v>-4.5153179228901053E-2</v>
      </c>
      <c r="JA330" s="860">
        <f t="shared" si="313"/>
        <v>-4.5153179228901053E-2</v>
      </c>
      <c r="JB330" s="860">
        <f t="shared" si="313"/>
        <v>-8.8802916068823734E-2</v>
      </c>
      <c r="JC330" s="860">
        <f t="shared" si="313"/>
        <v>-8.8802916068823734E-2</v>
      </c>
      <c r="JD330" s="860">
        <f t="shared" si="313"/>
        <v>-8.8802916068823734E-2</v>
      </c>
      <c r="JE330" s="860">
        <f t="shared" si="313"/>
        <v>-8.8802916068823734E-2</v>
      </c>
      <c r="JF330" s="860">
        <f t="shared" si="313"/>
        <v>-0.11375870557076162</v>
      </c>
      <c r="JG330" s="860">
        <f t="shared" si="313"/>
        <v>-0.12045039413374869</v>
      </c>
      <c r="JH330" s="860">
        <f t="shared" ref="JH330:LS330" si="314">JH329</f>
        <v>-0.12045039413374869</v>
      </c>
      <c r="JI330" s="860">
        <f t="shared" si="314"/>
        <v>-0.12045039413374869</v>
      </c>
      <c r="JJ330" s="860">
        <f t="shared" si="314"/>
        <v>-0.12045039413374869</v>
      </c>
      <c r="JK330" s="860">
        <f t="shared" si="314"/>
        <v>-0.12045039413374869</v>
      </c>
      <c r="JL330" s="860">
        <f t="shared" si="314"/>
        <v>-0.12045039413374869</v>
      </c>
      <c r="JM330" s="860">
        <f t="shared" si="314"/>
        <v>-0.12045039413374869</v>
      </c>
      <c r="JN330" s="860">
        <f t="shared" si="314"/>
        <v>-0.18679956564145872</v>
      </c>
      <c r="JO330" s="860">
        <f t="shared" si="314"/>
        <v>-0.18679956564145872</v>
      </c>
      <c r="JP330" s="860">
        <f t="shared" si="314"/>
        <v>-0.18679956564145872</v>
      </c>
      <c r="JQ330" s="860">
        <f t="shared" si="314"/>
        <v>-0.18679956564145872</v>
      </c>
      <c r="JR330" s="860">
        <f t="shared" si="314"/>
        <v>-0.18679956564145872</v>
      </c>
      <c r="JS330" s="860">
        <f t="shared" si="314"/>
        <v>-0.18679956564145872</v>
      </c>
      <c r="JT330" s="860">
        <f t="shared" si="314"/>
        <v>-0.18679956564145872</v>
      </c>
      <c r="JU330" s="860">
        <f t="shared" si="314"/>
        <v>-7.9698261297712847E-2</v>
      </c>
      <c r="JV330" s="860">
        <f t="shared" si="314"/>
        <v>-7.9698261297712847E-2</v>
      </c>
      <c r="JW330" s="860">
        <f t="shared" si="314"/>
        <v>-7.9698261297712847E-2</v>
      </c>
      <c r="JX330" s="860">
        <f t="shared" si="314"/>
        <v>-7.9698261297712847E-2</v>
      </c>
      <c r="JY330" s="860">
        <f t="shared" si="314"/>
        <v>-0.10380777035648148</v>
      </c>
      <c r="JZ330" s="860">
        <f t="shared" si="314"/>
        <v>-0.10380777035648148</v>
      </c>
      <c r="KA330" s="860">
        <f t="shared" si="314"/>
        <v>0.92567622652112025</v>
      </c>
      <c r="KB330" s="860">
        <f t="shared" si="314"/>
        <v>0.92567622652112025</v>
      </c>
      <c r="KC330" s="860">
        <f t="shared" si="314"/>
        <v>0.92567622652112025</v>
      </c>
      <c r="KD330" s="860">
        <f t="shared" si="314"/>
        <v>1.0210904285026956</v>
      </c>
      <c r="KE330" s="860">
        <f t="shared" si="314"/>
        <v>1.0210904285026956</v>
      </c>
      <c r="KF330" s="860">
        <f t="shared" si="314"/>
        <v>1.0210904285026956</v>
      </c>
      <c r="KG330" s="860">
        <f t="shared" si="314"/>
        <v>1.0210904285026956</v>
      </c>
      <c r="KH330" s="860">
        <f t="shared" si="314"/>
        <v>0.26826030614806928</v>
      </c>
      <c r="KI330" s="860">
        <f t="shared" si="314"/>
        <v>0.27648295859861083</v>
      </c>
      <c r="KJ330" s="860">
        <f t="shared" si="314"/>
        <v>0.27648295859861083</v>
      </c>
      <c r="KK330" s="860">
        <f t="shared" si="314"/>
        <v>0.27648295859861083</v>
      </c>
      <c r="KL330" s="860">
        <f t="shared" si="314"/>
        <v>0.27648295859861083</v>
      </c>
      <c r="KM330" s="860">
        <f t="shared" si="314"/>
        <v>0.27648295859861083</v>
      </c>
      <c r="KN330" s="860">
        <f t="shared" si="314"/>
        <v>0.27648295859861083</v>
      </c>
      <c r="KO330" s="860">
        <f t="shared" si="314"/>
        <v>0.27648295859861083</v>
      </c>
      <c r="KP330" s="860">
        <f t="shared" si="314"/>
        <v>-0.31797148385480867</v>
      </c>
      <c r="KQ330" s="860">
        <f t="shared" si="314"/>
        <v>-0.31797148385480867</v>
      </c>
      <c r="KR330" s="860">
        <f t="shared" si="314"/>
        <v>-0.31797148385480867</v>
      </c>
      <c r="KS330" s="860">
        <f t="shared" si="314"/>
        <v>-0.31797148385480867</v>
      </c>
      <c r="KT330" s="860">
        <f t="shared" si="314"/>
        <v>-0.31797148385480867</v>
      </c>
      <c r="KU330" s="860">
        <f t="shared" si="314"/>
        <v>-0.31797148385480867</v>
      </c>
      <c r="KV330" s="860">
        <f t="shared" si="314"/>
        <v>-0.31797148385480867</v>
      </c>
      <c r="KW330" s="860">
        <f t="shared" si="314"/>
        <v>4.0375579437229803E-2</v>
      </c>
      <c r="KX330" s="860">
        <f t="shared" si="314"/>
        <v>4.0375579437229803E-2</v>
      </c>
      <c r="KY330" s="860">
        <f t="shared" si="314"/>
        <v>4.0375579437229803E-2</v>
      </c>
      <c r="KZ330" s="860">
        <f t="shared" si="314"/>
        <v>4.0375579437229803E-2</v>
      </c>
      <c r="LA330" s="860">
        <f t="shared" si="314"/>
        <v>4.0375579437229803E-2</v>
      </c>
      <c r="LB330" s="860">
        <f t="shared" si="314"/>
        <v>-4.7088304847988205E-2</v>
      </c>
      <c r="LC330" s="860">
        <f t="shared" si="314"/>
        <v>-4.7088304847988205E-2</v>
      </c>
      <c r="LD330" s="860">
        <f t="shared" si="314"/>
        <v>-4.7088304847988205E-2</v>
      </c>
      <c r="LE330" s="860">
        <f t="shared" si="314"/>
        <v>-4.7088304847988205E-2</v>
      </c>
      <c r="LF330" s="860">
        <f t="shared" si="314"/>
        <v>8.6991951318817762E-2</v>
      </c>
      <c r="LG330" s="860">
        <f t="shared" si="314"/>
        <v>9.3683639881803948E-2</v>
      </c>
      <c r="LH330" s="860">
        <f t="shared" si="314"/>
        <v>9.3683639881803948E-2</v>
      </c>
      <c r="LI330" s="860">
        <f t="shared" si="314"/>
        <v>9.3683639881803948E-2</v>
      </c>
      <c r="LJ330" s="860">
        <f t="shared" si="314"/>
        <v>9.3683639881803948E-2</v>
      </c>
      <c r="LK330" s="860">
        <f t="shared" si="314"/>
        <v>9.3683639881803948E-2</v>
      </c>
      <c r="LL330" s="860">
        <f t="shared" si="314"/>
        <v>9.3683639881803948E-2</v>
      </c>
      <c r="LM330" s="860">
        <f t="shared" si="314"/>
        <v>9.3683639881803948E-2</v>
      </c>
      <c r="LN330" s="860">
        <f t="shared" si="314"/>
        <v>0.11038156151541223</v>
      </c>
      <c r="LO330" s="860">
        <f t="shared" si="314"/>
        <v>0.11038156151541223</v>
      </c>
      <c r="LP330" s="860">
        <f t="shared" si="314"/>
        <v>0.11038156151541223</v>
      </c>
      <c r="LQ330" s="860">
        <f t="shared" si="314"/>
        <v>0.11038156151541223</v>
      </c>
      <c r="LR330" s="860">
        <f t="shared" si="314"/>
        <v>0.11038156151541223</v>
      </c>
      <c r="LS330" s="860">
        <f t="shared" si="314"/>
        <v>0.11038156151541223</v>
      </c>
      <c r="LT330" s="860">
        <f t="shared" ref="LT330:OE330" si="315">LT329</f>
        <v>0.11038156151541223</v>
      </c>
      <c r="LU330" s="860">
        <f t="shared" si="315"/>
        <v>4.9811413311074304E-2</v>
      </c>
      <c r="LV330" s="860">
        <f t="shared" si="315"/>
        <v>4.9811413311074304E-2</v>
      </c>
      <c r="LW330" s="860">
        <f t="shared" si="315"/>
        <v>4.9811413311074304E-2</v>
      </c>
      <c r="LX330" s="860">
        <f t="shared" si="315"/>
        <v>4.9811413311074304E-2</v>
      </c>
      <c r="LY330" s="860">
        <f t="shared" si="315"/>
        <v>0.18454714730041566</v>
      </c>
      <c r="LZ330" s="860">
        <f t="shared" si="315"/>
        <v>0.18454714730041566</v>
      </c>
      <c r="MA330" s="860">
        <f t="shared" si="315"/>
        <v>1.8119619753179395</v>
      </c>
      <c r="MB330" s="860">
        <f t="shared" si="315"/>
        <v>1.8119619753179395</v>
      </c>
      <c r="MC330" s="860">
        <f t="shared" si="315"/>
        <v>1.8119619753179395</v>
      </c>
      <c r="MD330" s="860">
        <f t="shared" si="315"/>
        <v>1.5655032963280098</v>
      </c>
      <c r="ME330" s="860">
        <f t="shared" si="315"/>
        <v>1.5655032963280098</v>
      </c>
      <c r="MF330" s="860">
        <f t="shared" si="315"/>
        <v>1.5655032963280098</v>
      </c>
      <c r="MG330" s="860">
        <f t="shared" si="315"/>
        <v>1.5655032963280098</v>
      </c>
      <c r="MH330" s="860">
        <f t="shared" si="315"/>
        <v>2.7446159558147203</v>
      </c>
      <c r="MI330" s="860">
        <f t="shared" si="315"/>
        <v>2.9256711236990016</v>
      </c>
      <c r="MJ330" s="860">
        <f t="shared" si="315"/>
        <v>2.9256711236990016</v>
      </c>
      <c r="MK330" s="860">
        <f t="shared" si="315"/>
        <v>2.9256711236990016</v>
      </c>
      <c r="ML330" s="860">
        <f t="shared" si="315"/>
        <v>2.9256711236990016</v>
      </c>
      <c r="MM330" s="860">
        <f t="shared" si="315"/>
        <v>2.9256711236990016</v>
      </c>
      <c r="MN330" s="860">
        <f t="shared" si="315"/>
        <v>2.9256711236990016</v>
      </c>
      <c r="MO330" s="860">
        <f t="shared" si="315"/>
        <v>2.9256711236990016</v>
      </c>
      <c r="MP330" s="860">
        <f t="shared" si="315"/>
        <v>0.54055152255318006</v>
      </c>
      <c r="MQ330" s="860">
        <f t="shared" si="315"/>
        <v>0.54055152255318006</v>
      </c>
      <c r="MR330" s="860">
        <f t="shared" si="315"/>
        <v>0.54055152255318006</v>
      </c>
      <c r="MS330" s="860">
        <f t="shared" si="315"/>
        <v>0.54055152255318006</v>
      </c>
      <c r="MT330" s="860">
        <f t="shared" si="315"/>
        <v>0.54055152255318006</v>
      </c>
      <c r="MU330" s="860">
        <f t="shared" si="315"/>
        <v>0.54055152255318006</v>
      </c>
      <c r="MV330" s="860">
        <f t="shared" si="315"/>
        <v>0.54055152255318006</v>
      </c>
      <c r="MW330" s="860">
        <f t="shared" si="315"/>
        <v>-4.184777970019482E-3</v>
      </c>
      <c r="MX330" s="860">
        <f t="shared" si="315"/>
        <v>-4.184777970019482E-3</v>
      </c>
      <c r="MY330" s="860">
        <f t="shared" si="315"/>
        <v>-4.184777970019482E-3</v>
      </c>
      <c r="MZ330" s="860">
        <f t="shared" si="315"/>
        <v>-4.184777970019482E-3</v>
      </c>
      <c r="NA330" s="860">
        <f t="shared" si="315"/>
        <v>-4.184777970019482E-3</v>
      </c>
      <c r="NB330" s="860">
        <f t="shared" si="315"/>
        <v>-6.105200479731554E-2</v>
      </c>
      <c r="NC330" s="860">
        <f t="shared" si="315"/>
        <v>-6.105200479731554E-2</v>
      </c>
      <c r="ND330" s="860">
        <f t="shared" si="315"/>
        <v>-6.105200479731554E-2</v>
      </c>
      <c r="NE330" s="860">
        <f t="shared" si="315"/>
        <v>-6.105200479731554E-2</v>
      </c>
      <c r="NF330" s="860">
        <f t="shared" si="315"/>
        <v>-7.36085741928445E-2</v>
      </c>
      <c r="NG330" s="860">
        <f t="shared" si="315"/>
        <v>-7.36085741928445E-2</v>
      </c>
      <c r="NH330" s="860">
        <f t="shared" si="315"/>
        <v>-7.36085741928445E-2</v>
      </c>
      <c r="NI330" s="860">
        <f t="shared" si="315"/>
        <v>-7.36085741928445E-2</v>
      </c>
      <c r="NJ330" s="860">
        <f t="shared" si="315"/>
        <v>-7.36085741928445E-2</v>
      </c>
      <c r="NK330" s="860">
        <f t="shared" si="315"/>
        <v>-7.36085741928445E-2</v>
      </c>
      <c r="NL330" s="860">
        <f t="shared" si="315"/>
        <v>-7.36085741928445E-2</v>
      </c>
      <c r="NM330" s="860">
        <f t="shared" si="315"/>
        <v>-7.36085741928445E-2</v>
      </c>
      <c r="NN330" s="860">
        <f t="shared" si="315"/>
        <v>0.11038156151541223</v>
      </c>
      <c r="NO330" s="860">
        <f t="shared" si="315"/>
        <v>0.11038156151541223</v>
      </c>
      <c r="NP330" s="860">
        <f t="shared" si="315"/>
        <v>0.11038156151541223</v>
      </c>
      <c r="NQ330" s="860">
        <f t="shared" si="315"/>
        <v>0.11038156151541223</v>
      </c>
      <c r="NR330" s="860">
        <f t="shared" si="315"/>
        <v>0.11038156151541223</v>
      </c>
      <c r="NS330" s="860">
        <f t="shared" si="315"/>
        <v>0.11038156151541223</v>
      </c>
      <c r="NT330" s="860">
        <f t="shared" si="315"/>
        <v>0.11038156151541223</v>
      </c>
      <c r="NU330" s="860">
        <f t="shared" si="315"/>
        <v>4.9811413311074304E-2</v>
      </c>
      <c r="NV330" s="860">
        <f t="shared" si="315"/>
        <v>4.9811413311074304E-2</v>
      </c>
      <c r="NW330" s="860">
        <f t="shared" si="315"/>
        <v>4.9811413311074304E-2</v>
      </c>
      <c r="NX330" s="860">
        <f t="shared" si="315"/>
        <v>4.9811413311074304E-2</v>
      </c>
      <c r="NY330" s="860">
        <f t="shared" si="315"/>
        <v>0.18454714730041566</v>
      </c>
      <c r="NZ330" s="860">
        <f t="shared" si="315"/>
        <v>0.18454714730041566</v>
      </c>
      <c r="OA330" s="860">
        <f t="shared" si="315"/>
        <v>1.8119619753179395</v>
      </c>
      <c r="OB330" s="860">
        <f t="shared" si="315"/>
        <v>1.8119619753179395</v>
      </c>
      <c r="OC330" s="860">
        <f t="shared" si="315"/>
        <v>1.8119619753179395</v>
      </c>
      <c r="OD330" s="860">
        <f t="shared" si="315"/>
        <v>1.5655032963280098</v>
      </c>
      <c r="OE330" s="860">
        <f t="shared" si="315"/>
        <v>1.5655032963280098</v>
      </c>
      <c r="OF330" s="860">
        <f t="shared" ref="OF330:QQ330" si="316">OF329</f>
        <v>1.5655032963280098</v>
      </c>
      <c r="OG330" s="860">
        <f t="shared" si="316"/>
        <v>1.5655032963280098</v>
      </c>
      <c r="OH330" s="860">
        <f t="shared" si="316"/>
        <v>2.7446159558147203</v>
      </c>
      <c r="OI330" s="860">
        <f t="shared" si="316"/>
        <v>2.9256711236990016</v>
      </c>
      <c r="OJ330" s="860">
        <f t="shared" si="316"/>
        <v>2.9256711236990016</v>
      </c>
      <c r="OK330" s="860">
        <f t="shared" si="316"/>
        <v>2.9256711236990016</v>
      </c>
      <c r="OL330" s="860">
        <f t="shared" si="316"/>
        <v>2.9256711236990016</v>
      </c>
      <c r="OM330" s="860">
        <f t="shared" si="316"/>
        <v>2.9256711236990016</v>
      </c>
      <c r="ON330" s="860">
        <f t="shared" si="316"/>
        <v>2.9256711236990016</v>
      </c>
      <c r="OO330" s="860">
        <f t="shared" si="316"/>
        <v>2.9256711236990016</v>
      </c>
      <c r="OP330" s="860">
        <f t="shared" si="316"/>
        <v>0.54055152255318006</v>
      </c>
      <c r="OQ330" s="860">
        <f t="shared" si="316"/>
        <v>0.54055152255318006</v>
      </c>
      <c r="OR330" s="860">
        <f t="shared" si="316"/>
        <v>0.54055152255318006</v>
      </c>
      <c r="OS330" s="860">
        <f t="shared" si="316"/>
        <v>0.54055152255318006</v>
      </c>
      <c r="OT330" s="860">
        <f t="shared" si="316"/>
        <v>0.54055152255318006</v>
      </c>
      <c r="OU330" s="860">
        <f t="shared" si="316"/>
        <v>0.54055152255318006</v>
      </c>
      <c r="OV330" s="860">
        <f t="shared" si="316"/>
        <v>0.54055152255318006</v>
      </c>
      <c r="OW330" s="860">
        <f t="shared" si="316"/>
        <v>-4.184777970019482E-3</v>
      </c>
      <c r="OX330" s="860">
        <f t="shared" si="316"/>
        <v>-4.184777970019482E-3</v>
      </c>
      <c r="OY330" s="860">
        <f t="shared" si="316"/>
        <v>-4.184777970019482E-3</v>
      </c>
      <c r="OZ330" s="860">
        <f t="shared" si="316"/>
        <v>-4.184777970019482E-3</v>
      </c>
      <c r="PA330" s="860">
        <f t="shared" si="316"/>
        <v>-4.184777970019482E-3</v>
      </c>
      <c r="PB330" s="860">
        <f t="shared" si="316"/>
        <v>-6.105200479731554E-2</v>
      </c>
      <c r="PC330" s="860">
        <f t="shared" si="316"/>
        <v>-6.105200479731554E-2</v>
      </c>
      <c r="PD330" s="860">
        <f t="shared" si="316"/>
        <v>-6.105200479731554E-2</v>
      </c>
      <c r="PE330" s="860">
        <f t="shared" si="316"/>
        <v>-6.105200479731554E-2</v>
      </c>
      <c r="PF330" s="860">
        <f t="shared" si="316"/>
        <v>-7.36085741928445E-2</v>
      </c>
      <c r="PG330" s="860">
        <f t="shared" si="316"/>
        <v>-7.36085741928445E-2</v>
      </c>
      <c r="PH330" s="860">
        <f t="shared" si="316"/>
        <v>-7.36085741928445E-2</v>
      </c>
      <c r="PI330" s="860">
        <f t="shared" si="316"/>
        <v>-7.36085741928445E-2</v>
      </c>
      <c r="PJ330" s="860">
        <f t="shared" si="316"/>
        <v>-7.36085741928445E-2</v>
      </c>
      <c r="PK330" s="860">
        <f t="shared" si="316"/>
        <v>-7.36085741928445E-2</v>
      </c>
      <c r="PL330" s="860">
        <f t="shared" si="316"/>
        <v>-7.36085741928445E-2</v>
      </c>
      <c r="PM330" s="860">
        <f t="shared" si="316"/>
        <v>-7.36085741928445E-2</v>
      </c>
      <c r="PN330" s="860">
        <f t="shared" si="316"/>
        <v>0.11038156151541223</v>
      </c>
      <c r="PO330" s="860">
        <f t="shared" si="316"/>
        <v>0.11038156151541223</v>
      </c>
      <c r="PP330" s="860">
        <f t="shared" si="316"/>
        <v>0.11038156151541223</v>
      </c>
      <c r="PQ330" s="860">
        <f t="shared" si="316"/>
        <v>0.11038156151541223</v>
      </c>
      <c r="PR330" s="860">
        <f t="shared" si="316"/>
        <v>0.11038156151541223</v>
      </c>
      <c r="PS330" s="860">
        <f t="shared" si="316"/>
        <v>0.11038156151541223</v>
      </c>
      <c r="PT330" s="860">
        <f t="shared" si="316"/>
        <v>0.11038156151541223</v>
      </c>
      <c r="PU330" s="860">
        <f t="shared" si="316"/>
        <v>4.9811413311074304E-2</v>
      </c>
      <c r="PV330" s="860">
        <f t="shared" si="316"/>
        <v>4.9811413311074304E-2</v>
      </c>
      <c r="PW330" s="860">
        <f t="shared" si="316"/>
        <v>4.9811413311074304E-2</v>
      </c>
      <c r="PX330" s="860">
        <f t="shared" si="316"/>
        <v>4.9811413311074304E-2</v>
      </c>
      <c r="PY330" s="860">
        <f t="shared" si="316"/>
        <v>0.18454714730041566</v>
      </c>
      <c r="PZ330" s="860">
        <f t="shared" si="316"/>
        <v>0.18454714730041566</v>
      </c>
      <c r="QA330" s="860">
        <f t="shared" si="316"/>
        <v>1.8119619753179395</v>
      </c>
      <c r="QB330" s="860">
        <f t="shared" si="316"/>
        <v>1.8119619753179395</v>
      </c>
      <c r="QC330" s="860">
        <f t="shared" si="316"/>
        <v>1.8119619753179395</v>
      </c>
      <c r="QD330" s="860">
        <f t="shared" si="316"/>
        <v>1.5655032963280098</v>
      </c>
      <c r="QE330" s="860">
        <f t="shared" si="316"/>
        <v>1.5655032963280098</v>
      </c>
      <c r="QF330" s="860">
        <f t="shared" si="316"/>
        <v>1.5655032963280098</v>
      </c>
      <c r="QG330" s="860">
        <f t="shared" si="316"/>
        <v>1.5655032963280098</v>
      </c>
      <c r="QH330" s="860">
        <f t="shared" si="316"/>
        <v>2.7446159558147203</v>
      </c>
      <c r="QI330" s="860">
        <f t="shared" si="316"/>
        <v>2.9256711236990016</v>
      </c>
      <c r="QJ330" s="860">
        <f t="shared" si="316"/>
        <v>2.9256711236990016</v>
      </c>
      <c r="QK330" s="860">
        <f t="shared" si="316"/>
        <v>2.9256711236990016</v>
      </c>
      <c r="QL330" s="860">
        <f t="shared" si="316"/>
        <v>2.9256711236990016</v>
      </c>
      <c r="QM330" s="860">
        <f t="shared" si="316"/>
        <v>2.9256711236990016</v>
      </c>
      <c r="QN330" s="860">
        <f t="shared" si="316"/>
        <v>2.9256711236990016</v>
      </c>
      <c r="QO330" s="860">
        <f t="shared" si="316"/>
        <v>2.9256711236990016</v>
      </c>
      <c r="QP330" s="860">
        <f t="shared" si="316"/>
        <v>0.54055152255318006</v>
      </c>
      <c r="QQ330" s="860">
        <f t="shared" si="316"/>
        <v>0.54055152255318006</v>
      </c>
      <c r="QR330" s="860">
        <f t="shared" ref="QR330:SI330" si="317">QR329</f>
        <v>0.54055152255318006</v>
      </c>
      <c r="QS330" s="860">
        <f t="shared" si="317"/>
        <v>0.54055152255318006</v>
      </c>
      <c r="QT330" s="860">
        <f t="shared" si="317"/>
        <v>0.54055152255318006</v>
      </c>
      <c r="QU330" s="860">
        <f t="shared" si="317"/>
        <v>0.54055152255318006</v>
      </c>
      <c r="QV330" s="860">
        <f t="shared" si="317"/>
        <v>0.54055152255318006</v>
      </c>
      <c r="QW330" s="860">
        <f t="shared" si="317"/>
        <v>-4.184777970019482E-3</v>
      </c>
      <c r="QX330" s="860">
        <f t="shared" si="317"/>
        <v>-4.184777970019482E-3</v>
      </c>
      <c r="QY330" s="860">
        <f t="shared" si="317"/>
        <v>-4.184777970019482E-3</v>
      </c>
      <c r="QZ330" s="860">
        <f t="shared" si="317"/>
        <v>-4.184777970019482E-3</v>
      </c>
      <c r="RA330" s="860">
        <f t="shared" si="317"/>
        <v>-4.184777970019482E-3</v>
      </c>
      <c r="RB330" s="860">
        <f t="shared" si="317"/>
        <v>-6.105200479731554E-2</v>
      </c>
      <c r="RC330" s="860">
        <f t="shared" si="317"/>
        <v>-6.105200479731554E-2</v>
      </c>
      <c r="RD330" s="860">
        <f t="shared" si="317"/>
        <v>-6.105200479731554E-2</v>
      </c>
      <c r="RE330" s="860">
        <f t="shared" si="317"/>
        <v>-6.105200479731554E-2</v>
      </c>
      <c r="RF330" s="860">
        <f t="shared" si="317"/>
        <v>-7.36085741928445E-2</v>
      </c>
      <c r="RG330" s="860">
        <f t="shared" si="317"/>
        <v>-7.36085741928445E-2</v>
      </c>
      <c r="RH330" s="860">
        <f t="shared" si="317"/>
        <v>-7.36085741928445E-2</v>
      </c>
      <c r="RI330" s="860">
        <f t="shared" si="317"/>
        <v>-7.36085741928445E-2</v>
      </c>
      <c r="RJ330" s="860">
        <f t="shared" si="317"/>
        <v>-7.36085741928445E-2</v>
      </c>
      <c r="RK330" s="860">
        <f t="shared" si="317"/>
        <v>-7.36085741928445E-2</v>
      </c>
      <c r="RL330" s="860">
        <f t="shared" si="317"/>
        <v>-7.36085741928445E-2</v>
      </c>
      <c r="RM330" s="860">
        <f t="shared" si="317"/>
        <v>-7.36085741928445E-2</v>
      </c>
      <c r="RN330" s="860">
        <f t="shared" si="317"/>
        <v>0.11038156151541223</v>
      </c>
      <c r="RO330" s="860">
        <f t="shared" si="317"/>
        <v>0.11038156151541223</v>
      </c>
      <c r="RP330" s="860">
        <f t="shared" si="317"/>
        <v>0.11038156151541223</v>
      </c>
      <c r="RQ330" s="860">
        <f t="shared" si="317"/>
        <v>0.11038156151541223</v>
      </c>
      <c r="RR330" s="860">
        <f t="shared" si="317"/>
        <v>0.11038156151541223</v>
      </c>
      <c r="RS330" s="860">
        <f t="shared" si="317"/>
        <v>0.11038156151541223</v>
      </c>
      <c r="RT330" s="860">
        <f t="shared" si="317"/>
        <v>0.11038156151541223</v>
      </c>
      <c r="RU330" s="860">
        <f t="shared" si="317"/>
        <v>4.9811413311074304E-2</v>
      </c>
      <c r="RV330" s="860">
        <f t="shared" si="317"/>
        <v>4.9811413311074304E-2</v>
      </c>
      <c r="RW330" s="860">
        <f t="shared" si="317"/>
        <v>4.9811413311074304E-2</v>
      </c>
      <c r="RX330" s="860">
        <f t="shared" si="317"/>
        <v>4.9811413311074304E-2</v>
      </c>
      <c r="RY330" s="860">
        <f t="shared" si="317"/>
        <v>0.18454714730041566</v>
      </c>
      <c r="RZ330" s="860">
        <f t="shared" si="317"/>
        <v>0.18454714730041566</v>
      </c>
      <c r="SA330" s="860">
        <f t="shared" si="317"/>
        <v>1.8119619753179395</v>
      </c>
      <c r="SB330" s="860">
        <f t="shared" si="317"/>
        <v>1.8119619753179395</v>
      </c>
      <c r="SC330" s="860">
        <f t="shared" si="317"/>
        <v>1.8119619753179395</v>
      </c>
      <c r="SD330" s="860">
        <f t="shared" si="317"/>
        <v>1.5655032963280098</v>
      </c>
      <c r="SE330" s="860">
        <f t="shared" si="317"/>
        <v>1.5655032963280098</v>
      </c>
      <c r="SF330" s="860">
        <f t="shared" si="317"/>
        <v>1.5655032963280098</v>
      </c>
      <c r="SG330" s="860">
        <f t="shared" si="317"/>
        <v>1.5655032963280098</v>
      </c>
      <c r="SH330" s="860">
        <f t="shared" si="317"/>
        <v>2.7446159558147203</v>
      </c>
      <c r="SI330" s="860">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898</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890</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891</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892</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588</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589</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590</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721</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722</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723</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724</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725</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726</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727</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Sheep!$H$253&amp;" Maternal"</f>
        <v>Spr Maternal</v>
      </c>
      <c r="I345" s="555" t="s">
        <v>886</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887</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889</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888</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890</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893</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894</v>
      </c>
      <c r="J351" s="558"/>
      <c r="K351" s="859">
        <f>K348</f>
        <v>0</v>
      </c>
      <c r="L351" s="859">
        <f t="shared" ref="L351:BW353" si="322">L348</f>
        <v>0</v>
      </c>
      <c r="M351" s="859">
        <f t="shared" si="322"/>
        <v>0</v>
      </c>
      <c r="N351" s="859">
        <f t="shared" si="322"/>
        <v>0</v>
      </c>
      <c r="O351" s="859">
        <f t="shared" si="322"/>
        <v>0</v>
      </c>
      <c r="P351" s="859">
        <f t="shared" si="322"/>
        <v>0</v>
      </c>
      <c r="Q351" s="859">
        <f t="shared" si="322"/>
        <v>0</v>
      </c>
      <c r="R351" s="859">
        <f t="shared" si="322"/>
        <v>0</v>
      </c>
      <c r="S351" s="859">
        <f t="shared" si="322"/>
        <v>0</v>
      </c>
      <c r="T351" s="859">
        <f t="shared" si="322"/>
        <v>0</v>
      </c>
      <c r="U351" s="859">
        <f t="shared" si="322"/>
        <v>0</v>
      </c>
      <c r="V351" s="859">
        <f t="shared" si="322"/>
        <v>0</v>
      </c>
      <c r="W351" s="859">
        <f t="shared" si="322"/>
        <v>0</v>
      </c>
      <c r="X351" s="859">
        <f t="shared" si="322"/>
        <v>0</v>
      </c>
      <c r="Y351" s="859">
        <f t="shared" si="322"/>
        <v>0</v>
      </c>
      <c r="Z351" s="859">
        <f t="shared" si="322"/>
        <v>0</v>
      </c>
      <c r="AA351" s="859">
        <f t="shared" si="322"/>
        <v>0</v>
      </c>
      <c r="AB351" s="859">
        <f t="shared" si="322"/>
        <v>0</v>
      </c>
      <c r="AC351" s="859">
        <f t="shared" si="322"/>
        <v>0</v>
      </c>
      <c r="AD351" s="859">
        <f t="shared" si="322"/>
        <v>0</v>
      </c>
      <c r="AE351" s="859">
        <f t="shared" si="322"/>
        <v>0</v>
      </c>
      <c r="AF351" s="859">
        <f t="shared" si="322"/>
        <v>0</v>
      </c>
      <c r="AG351" s="859">
        <f t="shared" si="322"/>
        <v>0</v>
      </c>
      <c r="AH351" s="859">
        <f t="shared" si="322"/>
        <v>0</v>
      </c>
      <c r="AI351" s="859">
        <f t="shared" si="322"/>
        <v>0</v>
      </c>
      <c r="AJ351" s="859">
        <f t="shared" si="322"/>
        <v>0</v>
      </c>
      <c r="AK351" s="859">
        <f t="shared" si="322"/>
        <v>0</v>
      </c>
      <c r="AL351" s="859">
        <f t="shared" si="322"/>
        <v>0</v>
      </c>
      <c r="AM351" s="859">
        <f t="shared" si="322"/>
        <v>0</v>
      </c>
      <c r="AN351" s="859">
        <f t="shared" si="322"/>
        <v>0</v>
      </c>
      <c r="AO351" s="859">
        <f t="shared" si="322"/>
        <v>0</v>
      </c>
      <c r="AP351" s="859">
        <f t="shared" si="322"/>
        <v>0</v>
      </c>
      <c r="AQ351" s="859">
        <f t="shared" si="322"/>
        <v>0</v>
      </c>
      <c r="AR351" s="859">
        <f t="shared" si="322"/>
        <v>0</v>
      </c>
      <c r="AS351" s="859">
        <f t="shared" si="322"/>
        <v>0</v>
      </c>
      <c r="AT351" s="859">
        <f t="shared" si="322"/>
        <v>0</v>
      </c>
      <c r="AU351" s="859">
        <f t="shared" si="322"/>
        <v>0</v>
      </c>
      <c r="AV351" s="859">
        <f t="shared" si="322"/>
        <v>0</v>
      </c>
      <c r="AW351" s="859">
        <f t="shared" si="322"/>
        <v>0.25657278965864982</v>
      </c>
      <c r="AX351" s="859">
        <f t="shared" si="322"/>
        <v>0.25657278965864982</v>
      </c>
      <c r="AY351" s="859">
        <f t="shared" si="322"/>
        <v>0.25657278965864982</v>
      </c>
      <c r="AZ351" s="859">
        <f t="shared" si="322"/>
        <v>0.25657278965864982</v>
      </c>
      <c r="BA351" s="859">
        <f t="shared" si="322"/>
        <v>0.25657278965864982</v>
      </c>
      <c r="BB351" s="859">
        <f t="shared" si="322"/>
        <v>0.62079796774352491</v>
      </c>
      <c r="BC351" s="859">
        <f t="shared" si="322"/>
        <v>0.62079796774352491</v>
      </c>
      <c r="BD351" s="859">
        <f t="shared" si="322"/>
        <v>0.62079796774352491</v>
      </c>
      <c r="BE351" s="859">
        <f t="shared" si="322"/>
        <v>0.62079796774352491</v>
      </c>
      <c r="BF351" s="859">
        <f t="shared" si="322"/>
        <v>0.54202677360186424</v>
      </c>
      <c r="BG351" s="859">
        <f t="shared" si="322"/>
        <v>0.54202677360186424</v>
      </c>
      <c r="BH351" s="859">
        <f t="shared" si="322"/>
        <v>0.54202677360186424</v>
      </c>
      <c r="BI351" s="859">
        <f t="shared" si="322"/>
        <v>0.54202677360186424</v>
      </c>
      <c r="BJ351" s="859">
        <f t="shared" si="322"/>
        <v>0.54202677360186424</v>
      </c>
      <c r="BK351" s="859">
        <f t="shared" si="322"/>
        <v>0.54202677360186424</v>
      </c>
      <c r="BL351" s="859">
        <f t="shared" si="322"/>
        <v>0.54202677360186424</v>
      </c>
      <c r="BM351" s="859">
        <f t="shared" si="322"/>
        <v>0.54202677360186424</v>
      </c>
      <c r="BN351" s="859">
        <f t="shared" si="322"/>
        <v>0.51794425018768564</v>
      </c>
      <c r="BO351" s="859">
        <f t="shared" si="322"/>
        <v>0.51794425018768564</v>
      </c>
      <c r="BP351" s="859">
        <f t="shared" si="322"/>
        <v>0.51794425018768564</v>
      </c>
      <c r="BQ351" s="859">
        <f t="shared" si="322"/>
        <v>0.51794425018768564</v>
      </c>
      <c r="BR351" s="859">
        <f t="shared" si="322"/>
        <v>0.51794425018768564</v>
      </c>
      <c r="BS351" s="859">
        <f t="shared" si="322"/>
        <v>0.51794425018768564</v>
      </c>
      <c r="BT351" s="859">
        <f t="shared" si="322"/>
        <v>0.51794425018768564</v>
      </c>
      <c r="BU351" s="859">
        <f t="shared" si="322"/>
        <v>0.10958510928435672</v>
      </c>
      <c r="BV351" s="859">
        <f t="shared" si="322"/>
        <v>0.10958510928435672</v>
      </c>
      <c r="BW351" s="859">
        <f t="shared" si="322"/>
        <v>0.10958510928435672</v>
      </c>
      <c r="BX351" s="859">
        <f t="shared" ref="BX351:EI353" si="323">BX348</f>
        <v>0.10958510928435672</v>
      </c>
      <c r="BY351" s="859">
        <f t="shared" si="323"/>
        <v>9.227357365020783E-2</v>
      </c>
      <c r="BZ351" s="859">
        <f t="shared" si="323"/>
        <v>9.227357365020783E-2</v>
      </c>
      <c r="CA351" s="859">
        <f t="shared" si="323"/>
        <v>0.56131430757131717</v>
      </c>
      <c r="CB351" s="859">
        <f t="shared" si="323"/>
        <v>0.56131430757131717</v>
      </c>
      <c r="CC351" s="859">
        <f t="shared" si="323"/>
        <v>0.56131430757131717</v>
      </c>
      <c r="CD351" s="859">
        <f t="shared" si="323"/>
        <v>-0.69428609938274999</v>
      </c>
      <c r="CE351" s="859">
        <f t="shared" si="323"/>
        <v>-0.69428609938274999</v>
      </c>
      <c r="CF351" s="859">
        <f t="shared" si="323"/>
        <v>-0.69428609938274999</v>
      </c>
      <c r="CG351" s="859">
        <f t="shared" si="323"/>
        <v>-0.69428609938274999</v>
      </c>
      <c r="CH351" s="859">
        <f t="shared" si="323"/>
        <v>0.47006152233337684</v>
      </c>
      <c r="CI351" s="859">
        <f t="shared" si="323"/>
        <v>0.47006152233337684</v>
      </c>
      <c r="CJ351" s="859">
        <f t="shared" si="323"/>
        <v>0.47006152233337684</v>
      </c>
      <c r="CK351" s="859">
        <f t="shared" si="323"/>
        <v>0.47006152233337684</v>
      </c>
      <c r="CL351" s="859">
        <f t="shared" si="323"/>
        <v>0.47006152233337684</v>
      </c>
      <c r="CM351" s="859">
        <f t="shared" si="323"/>
        <v>0.47006152233337684</v>
      </c>
      <c r="CN351" s="859">
        <f t="shared" si="323"/>
        <v>0.47006152233337684</v>
      </c>
      <c r="CO351" s="859">
        <f t="shared" si="323"/>
        <v>0.47006152233337684</v>
      </c>
      <c r="CP351" s="859">
        <f t="shared" si="323"/>
        <v>-1.9567475929520128E-2</v>
      </c>
      <c r="CQ351" s="859">
        <f t="shared" si="323"/>
        <v>-1.9567475929520128E-2</v>
      </c>
      <c r="CR351" s="859">
        <f t="shared" si="323"/>
        <v>-1.9567475929520128E-2</v>
      </c>
      <c r="CS351" s="859">
        <f t="shared" si="323"/>
        <v>-1.9567475929520128E-2</v>
      </c>
      <c r="CT351" s="859">
        <f t="shared" si="323"/>
        <v>-1.9567475929520128E-2</v>
      </c>
      <c r="CU351" s="859">
        <f t="shared" si="323"/>
        <v>-1.9567475929520128E-2</v>
      </c>
      <c r="CV351" s="859">
        <f t="shared" si="323"/>
        <v>-1.9567475929520128E-2</v>
      </c>
      <c r="CW351" s="859">
        <f t="shared" si="323"/>
        <v>0.39005159102346987</v>
      </c>
      <c r="CX351" s="859">
        <f t="shared" si="323"/>
        <v>0.39005159102346987</v>
      </c>
      <c r="CY351" s="859">
        <f t="shared" si="323"/>
        <v>0.39005159102346987</v>
      </c>
      <c r="CZ351" s="859">
        <f t="shared" si="323"/>
        <v>0.39005159102346987</v>
      </c>
      <c r="DA351" s="859">
        <f t="shared" si="323"/>
        <v>0.39005159102346987</v>
      </c>
      <c r="DB351" s="859">
        <f t="shared" si="323"/>
        <v>-0.21598637694288758</v>
      </c>
      <c r="DC351" s="859">
        <f t="shared" si="323"/>
        <v>-0.21598637694288758</v>
      </c>
      <c r="DD351" s="859">
        <f t="shared" si="323"/>
        <v>-0.21598637694288758</v>
      </c>
      <c r="DE351" s="859">
        <f t="shared" si="323"/>
        <v>-0.21598637694288758</v>
      </c>
      <c r="DF351" s="859">
        <f t="shared" si="323"/>
        <v>-0.12714208269673399</v>
      </c>
      <c r="DG351" s="859">
        <f t="shared" si="323"/>
        <v>-0.12714208269673399</v>
      </c>
      <c r="DH351" s="859">
        <f t="shared" si="323"/>
        <v>-0.12714208269673399</v>
      </c>
      <c r="DI351" s="859">
        <f t="shared" si="323"/>
        <v>-0.12714208269673399</v>
      </c>
      <c r="DJ351" s="859">
        <f t="shared" si="323"/>
        <v>-0.12714208269673399</v>
      </c>
      <c r="DK351" s="859">
        <f t="shared" si="323"/>
        <v>-0.12714208269673399</v>
      </c>
      <c r="DL351" s="859">
        <f t="shared" si="323"/>
        <v>-0.12714208269673399</v>
      </c>
      <c r="DM351" s="859">
        <f t="shared" si="323"/>
        <v>-0.12714208269673399</v>
      </c>
      <c r="DN351" s="859">
        <f t="shared" si="323"/>
        <v>-0.19529045498879682</v>
      </c>
      <c r="DO351" s="859">
        <f t="shared" si="323"/>
        <v>-0.19529045498879682</v>
      </c>
      <c r="DP351" s="859">
        <f t="shared" si="323"/>
        <v>-0.19529045498879682</v>
      </c>
      <c r="DQ351" s="859">
        <f t="shared" si="323"/>
        <v>-0.19529045498879682</v>
      </c>
      <c r="DR351" s="859">
        <f t="shared" si="323"/>
        <v>-0.19529045498879682</v>
      </c>
      <c r="DS351" s="859">
        <f t="shared" si="323"/>
        <v>-0.19529045498879682</v>
      </c>
      <c r="DT351" s="859">
        <f t="shared" si="323"/>
        <v>-0.19529045498879682</v>
      </c>
      <c r="DU351" s="859">
        <f t="shared" si="323"/>
        <v>-9.9622826622138838E-2</v>
      </c>
      <c r="DV351" s="859">
        <f t="shared" si="323"/>
        <v>-9.9622826622138838E-2</v>
      </c>
      <c r="DW351" s="859">
        <f t="shared" si="323"/>
        <v>-9.9622826622138838E-2</v>
      </c>
      <c r="DX351" s="859">
        <f t="shared" si="323"/>
        <v>-9.9622826622138838E-2</v>
      </c>
      <c r="DY351" s="859">
        <f t="shared" si="323"/>
        <v>-9.227357365020783E-2</v>
      </c>
      <c r="DZ351" s="859">
        <f t="shared" si="323"/>
        <v>-9.227357365020783E-2</v>
      </c>
      <c r="EA351" s="859">
        <f t="shared" si="323"/>
        <v>-0.20680000805258913</v>
      </c>
      <c r="EB351" s="859">
        <f t="shared" si="323"/>
        <v>-0.20680000805258913</v>
      </c>
      <c r="EC351" s="859">
        <f t="shared" si="323"/>
        <v>-0.20680000805258913</v>
      </c>
      <c r="ED351" s="859">
        <f t="shared" si="323"/>
        <v>1.0139698422490184E-2</v>
      </c>
      <c r="EE351" s="859">
        <f t="shared" si="323"/>
        <v>1.0139698422490184E-2</v>
      </c>
      <c r="EF351" s="859">
        <f t="shared" si="323"/>
        <v>1.0139698422490184E-2</v>
      </c>
      <c r="EG351" s="859">
        <f t="shared" si="323"/>
        <v>1.0139698422490184E-2</v>
      </c>
      <c r="EH351" s="859">
        <f t="shared" si="323"/>
        <v>-3.733056901577994</v>
      </c>
      <c r="EI351" s="859">
        <f t="shared" si="323"/>
        <v>-3.733056901577994</v>
      </c>
      <c r="EJ351" s="859">
        <f t="shared" ref="EJ351:GU353" si="324">EJ348</f>
        <v>-3.733056901577994</v>
      </c>
      <c r="EK351" s="859">
        <f t="shared" si="324"/>
        <v>-3.733056901577994</v>
      </c>
      <c r="EL351" s="859">
        <f t="shared" si="324"/>
        <v>-3.733056901577994</v>
      </c>
      <c r="EM351" s="859">
        <f t="shared" si="324"/>
        <v>-3.733056901577994</v>
      </c>
      <c r="EN351" s="859">
        <f t="shared" si="324"/>
        <v>-3.733056901577994</v>
      </c>
      <c r="EO351" s="859">
        <f t="shared" si="324"/>
        <v>-3.733056901577994</v>
      </c>
      <c r="EP351" s="859">
        <f t="shared" si="324"/>
        <v>-0.25926905606622874</v>
      </c>
      <c r="EQ351" s="859">
        <f t="shared" si="324"/>
        <v>-0.25926905606622874</v>
      </c>
      <c r="ER351" s="859">
        <f t="shared" si="324"/>
        <v>-0.25926905606622874</v>
      </c>
      <c r="ES351" s="859">
        <f t="shared" si="324"/>
        <v>-0.25926905606622874</v>
      </c>
      <c r="ET351" s="859">
        <f t="shared" si="324"/>
        <v>-0.25926905606622874</v>
      </c>
      <c r="EU351" s="859">
        <f t="shared" si="324"/>
        <v>-0.25926905606622874</v>
      </c>
      <c r="EV351" s="859">
        <f t="shared" si="324"/>
        <v>-0.25926905606622874</v>
      </c>
      <c r="EW351" s="859">
        <f t="shared" si="324"/>
        <v>0.38624490291563873</v>
      </c>
      <c r="EX351" s="859">
        <f t="shared" si="324"/>
        <v>0.38624490291563873</v>
      </c>
      <c r="EY351" s="859">
        <f t="shared" si="324"/>
        <v>0.38624490291563873</v>
      </c>
      <c r="EZ351" s="859">
        <f t="shared" si="324"/>
        <v>0.38624490291563873</v>
      </c>
      <c r="FA351" s="859">
        <f t="shared" si="324"/>
        <v>0.38624490291563873</v>
      </c>
      <c r="FB351" s="859">
        <f t="shared" si="324"/>
        <v>-1.2272708884593548</v>
      </c>
      <c r="FC351" s="859">
        <f t="shared" si="324"/>
        <v>-1.2272708884593548</v>
      </c>
      <c r="FD351" s="859">
        <f t="shared" si="324"/>
        <v>-1.2272708884593548</v>
      </c>
      <c r="FE351" s="859">
        <f t="shared" si="324"/>
        <v>-1.2272708884593548</v>
      </c>
      <c r="FF351" s="859">
        <f t="shared" si="324"/>
        <v>-1.2207931591540069</v>
      </c>
      <c r="FG351" s="859">
        <f t="shared" si="324"/>
        <v>-1.2207931591540069</v>
      </c>
      <c r="FH351" s="859">
        <f t="shared" si="324"/>
        <v>-1.2207931591540069</v>
      </c>
      <c r="FI351" s="859">
        <f t="shared" si="324"/>
        <v>-1.2207931591540069</v>
      </c>
      <c r="FJ351" s="859">
        <f t="shared" si="324"/>
        <v>-1.2207931591540069</v>
      </c>
      <c r="FK351" s="859">
        <f t="shared" si="324"/>
        <v>-1.2207931591540069</v>
      </c>
      <c r="FL351" s="859">
        <f t="shared" si="324"/>
        <v>-1.2207931591540069</v>
      </c>
      <c r="FM351" s="859">
        <f t="shared" si="324"/>
        <v>-1.2207931591540069</v>
      </c>
      <c r="FN351" s="859">
        <f t="shared" si="324"/>
        <v>-0.87456160277592954</v>
      </c>
      <c r="FO351" s="859">
        <f t="shared" si="324"/>
        <v>-0.87456160277592954</v>
      </c>
      <c r="FP351" s="859">
        <f t="shared" si="324"/>
        <v>-0.87456160277592954</v>
      </c>
      <c r="FQ351" s="859">
        <f t="shared" si="324"/>
        <v>-0.87456160277592954</v>
      </c>
      <c r="FR351" s="859">
        <f t="shared" si="324"/>
        <v>-0.87456160277592954</v>
      </c>
      <c r="FS351" s="859">
        <f t="shared" si="324"/>
        <v>-0.87456160277592954</v>
      </c>
      <c r="FT351" s="859">
        <f t="shared" si="324"/>
        <v>-0.87456160277592954</v>
      </c>
      <c r="FU351" s="859">
        <f t="shared" si="324"/>
        <v>-9.9622826622134397E-3</v>
      </c>
      <c r="FV351" s="859">
        <f t="shared" si="324"/>
        <v>-9.9622826622134397E-3</v>
      </c>
      <c r="FW351" s="859">
        <f t="shared" si="324"/>
        <v>-9.9622826622134397E-3</v>
      </c>
      <c r="FX351" s="859">
        <f t="shared" si="324"/>
        <v>-9.9622826622134397E-3</v>
      </c>
      <c r="FY351" s="859">
        <f t="shared" si="324"/>
        <v>0</v>
      </c>
      <c r="FZ351" s="859">
        <f t="shared" si="324"/>
        <v>0</v>
      </c>
      <c r="GA351" s="859">
        <f t="shared" si="324"/>
        <v>-9.8476194310777032E-3</v>
      </c>
      <c r="GB351" s="859">
        <f t="shared" si="324"/>
        <v>-9.8476194310777032E-3</v>
      </c>
      <c r="GC351" s="859">
        <f t="shared" si="324"/>
        <v>-9.8476194310777032E-3</v>
      </c>
      <c r="GD351" s="859">
        <f t="shared" si="324"/>
        <v>-0.71979072706279812</v>
      </c>
      <c r="GE351" s="859">
        <f t="shared" si="324"/>
        <v>-0.71979072706279812</v>
      </c>
      <c r="GF351" s="859">
        <f t="shared" si="324"/>
        <v>-0.71979072706279812</v>
      </c>
      <c r="GG351" s="859">
        <f t="shared" si="324"/>
        <v>-0.71979072706279812</v>
      </c>
      <c r="GH351" s="859">
        <f t="shared" si="324"/>
        <v>-4.1473848108513041</v>
      </c>
      <c r="GI351" s="859">
        <f t="shared" si="324"/>
        <v>-4.1473848108513041</v>
      </c>
      <c r="GJ351" s="859">
        <f t="shared" si="324"/>
        <v>-4.1473848108513041</v>
      </c>
      <c r="GK351" s="859">
        <f t="shared" si="324"/>
        <v>-4.1473848108513041</v>
      </c>
      <c r="GL351" s="859">
        <f t="shared" si="324"/>
        <v>-4.1473848108513041</v>
      </c>
      <c r="GM351" s="859">
        <f t="shared" si="324"/>
        <v>-4.1473848108513041</v>
      </c>
      <c r="GN351" s="859">
        <f t="shared" si="324"/>
        <v>-4.1473848108513041</v>
      </c>
      <c r="GO351" s="859">
        <f t="shared" si="324"/>
        <v>-4.1473848108513041</v>
      </c>
      <c r="GP351" s="859">
        <f t="shared" si="324"/>
        <v>-0.66529418160390996</v>
      </c>
      <c r="GQ351" s="859">
        <f t="shared" si="324"/>
        <v>-0.66529418160390996</v>
      </c>
      <c r="GR351" s="859">
        <f t="shared" si="324"/>
        <v>-0.66529418160390996</v>
      </c>
      <c r="GS351" s="859">
        <f t="shared" si="324"/>
        <v>-0.66529418160390996</v>
      </c>
      <c r="GT351" s="859">
        <f t="shared" si="324"/>
        <v>-0.66529418160390996</v>
      </c>
      <c r="GU351" s="859">
        <f t="shared" si="324"/>
        <v>-0.66529418160390996</v>
      </c>
      <c r="GV351" s="859">
        <f t="shared" ref="GV351:JG353" si="325">GV348</f>
        <v>-0.66529418160390996</v>
      </c>
      <c r="GW351" s="859">
        <f t="shared" si="325"/>
        <v>0.3332120170304993</v>
      </c>
      <c r="GX351" s="859">
        <f t="shared" si="325"/>
        <v>0.3332120170304993</v>
      </c>
      <c r="GY351" s="859">
        <f t="shared" si="325"/>
        <v>0.3332120170304993</v>
      </c>
      <c r="GZ351" s="859">
        <f t="shared" si="325"/>
        <v>0.3332120170304993</v>
      </c>
      <c r="HA351" s="859">
        <f t="shared" si="325"/>
        <v>0.3332120170304993</v>
      </c>
      <c r="HB351" s="859">
        <f t="shared" si="325"/>
        <v>-1.7487642651801085</v>
      </c>
      <c r="HC351" s="859">
        <f t="shared" si="325"/>
        <v>-1.7487642651801085</v>
      </c>
      <c r="HD351" s="859">
        <f t="shared" si="325"/>
        <v>-1.7487642651801085</v>
      </c>
      <c r="HE351" s="859">
        <f t="shared" si="325"/>
        <v>-1.7487642651801085</v>
      </c>
      <c r="HF351" s="859">
        <f t="shared" si="325"/>
        <v>-1.7084471971715587</v>
      </c>
      <c r="HG351" s="859">
        <f t="shared" si="325"/>
        <v>-1.7084471971715587</v>
      </c>
      <c r="HH351" s="859">
        <f t="shared" si="325"/>
        <v>-1.7084471971715587</v>
      </c>
      <c r="HI351" s="859">
        <f t="shared" si="325"/>
        <v>-1.7084471971715587</v>
      </c>
      <c r="HJ351" s="859">
        <f t="shared" si="325"/>
        <v>-1.7084471971715587</v>
      </c>
      <c r="HK351" s="859">
        <f t="shared" si="325"/>
        <v>-1.7084471971715587</v>
      </c>
      <c r="HL351" s="859">
        <f t="shared" si="325"/>
        <v>-1.7084471971715587</v>
      </c>
      <c r="HM351" s="859">
        <f t="shared" si="325"/>
        <v>-1.7084471971715587</v>
      </c>
      <c r="HN351" s="859">
        <f t="shared" si="325"/>
        <v>-0.82361626669189203</v>
      </c>
      <c r="HO351" s="859">
        <f t="shared" si="325"/>
        <v>-0.82361626669189203</v>
      </c>
      <c r="HP351" s="859">
        <f t="shared" si="325"/>
        <v>-0.82361626669189203</v>
      </c>
      <c r="HQ351" s="859">
        <f t="shared" si="325"/>
        <v>-0.82361626669189203</v>
      </c>
      <c r="HR351" s="859">
        <f t="shared" si="325"/>
        <v>-0.82361626669189203</v>
      </c>
      <c r="HS351" s="859">
        <f t="shared" si="325"/>
        <v>-0.82361626669189203</v>
      </c>
      <c r="HT351" s="859">
        <f t="shared" si="325"/>
        <v>-0.82361626669189203</v>
      </c>
      <c r="HU351" s="859">
        <f t="shared" si="325"/>
        <v>1.992456532443132E-2</v>
      </c>
      <c r="HV351" s="859">
        <f t="shared" si="325"/>
        <v>1.992456532443132E-2</v>
      </c>
      <c r="HW351" s="859">
        <f t="shared" si="325"/>
        <v>1.992456532443132E-2</v>
      </c>
      <c r="HX351" s="859">
        <f t="shared" si="325"/>
        <v>1.992456532443132E-2</v>
      </c>
      <c r="HY351" s="859">
        <f t="shared" si="325"/>
        <v>2.3068393412554844E-2</v>
      </c>
      <c r="HZ351" s="859">
        <f t="shared" si="325"/>
        <v>2.3068393412554844E-2</v>
      </c>
      <c r="IA351" s="859">
        <f t="shared" si="325"/>
        <v>3.9390477724303707E-2</v>
      </c>
      <c r="IB351" s="859">
        <f t="shared" si="325"/>
        <v>3.9390477724303707E-2</v>
      </c>
      <c r="IC351" s="859">
        <f t="shared" si="325"/>
        <v>3.9390477724303707E-2</v>
      </c>
      <c r="ID351" s="859">
        <f t="shared" si="325"/>
        <v>-0.7147931044824043</v>
      </c>
      <c r="IE351" s="859">
        <f t="shared" si="325"/>
        <v>-0.7147931044824043</v>
      </c>
      <c r="IF351" s="859">
        <f t="shared" si="325"/>
        <v>-0.7147931044824043</v>
      </c>
      <c r="IG351" s="859">
        <f t="shared" si="325"/>
        <v>-0.7147931044824043</v>
      </c>
      <c r="IH351" s="859">
        <f t="shared" si="325"/>
        <v>-3.3721771034766341</v>
      </c>
      <c r="II351" s="859">
        <f t="shared" si="325"/>
        <v>-3.3721771034766341</v>
      </c>
      <c r="IJ351" s="859">
        <f t="shared" si="325"/>
        <v>-3.3721771034766341</v>
      </c>
      <c r="IK351" s="859">
        <f t="shared" si="325"/>
        <v>-3.3721771034766341</v>
      </c>
      <c r="IL351" s="859">
        <f t="shared" si="325"/>
        <v>-3.3721771034766341</v>
      </c>
      <c r="IM351" s="859">
        <f t="shared" si="325"/>
        <v>-3.3721771034766341</v>
      </c>
      <c r="IN351" s="859">
        <f t="shared" si="325"/>
        <v>-3.3721771034766341</v>
      </c>
      <c r="IO351" s="859">
        <f t="shared" si="325"/>
        <v>-3.3721771034766341</v>
      </c>
      <c r="IP351" s="859">
        <f t="shared" si="325"/>
        <v>-0.66774011609509998</v>
      </c>
      <c r="IQ351" s="859">
        <f t="shared" si="325"/>
        <v>-0.66774011609509998</v>
      </c>
      <c r="IR351" s="859">
        <f t="shared" si="325"/>
        <v>-0.66774011609509998</v>
      </c>
      <c r="IS351" s="859">
        <f t="shared" si="325"/>
        <v>-0.66774011609509998</v>
      </c>
      <c r="IT351" s="859">
        <f t="shared" si="325"/>
        <v>-0.66774011609509998</v>
      </c>
      <c r="IU351" s="859">
        <f t="shared" si="325"/>
        <v>-0.66774011609509998</v>
      </c>
      <c r="IV351" s="859">
        <f t="shared" si="325"/>
        <v>-0.66774011609509998</v>
      </c>
      <c r="IW351" s="859">
        <f t="shared" si="325"/>
        <v>9.2224088712098862E-2</v>
      </c>
      <c r="IX351" s="859">
        <f t="shared" si="325"/>
        <v>9.2224088712098862E-2</v>
      </c>
      <c r="IY351" s="859">
        <f t="shared" si="325"/>
        <v>9.2224088712098862E-2</v>
      </c>
      <c r="IZ351" s="859">
        <f t="shared" si="325"/>
        <v>9.2224088712098862E-2</v>
      </c>
      <c r="JA351" s="859">
        <f t="shared" si="325"/>
        <v>9.2224088712098862E-2</v>
      </c>
      <c r="JB351" s="859">
        <f t="shared" si="325"/>
        <v>-1.3332222491353125</v>
      </c>
      <c r="JC351" s="859">
        <f t="shared" si="325"/>
        <v>-1.3332222491353125</v>
      </c>
      <c r="JD351" s="859">
        <f t="shared" si="325"/>
        <v>-1.3332222491353125</v>
      </c>
      <c r="JE351" s="859">
        <f t="shared" si="325"/>
        <v>-1.3332222491353125</v>
      </c>
      <c r="JF351" s="859">
        <f t="shared" si="325"/>
        <v>-1.2085507694263944</v>
      </c>
      <c r="JG351" s="859">
        <f t="shared" si="325"/>
        <v>-1.2085507694263944</v>
      </c>
      <c r="JH351" s="859">
        <f t="shared" ref="JH351:LS353" si="326">JH348</f>
        <v>-1.2085507694263944</v>
      </c>
      <c r="JI351" s="859">
        <f t="shared" si="326"/>
        <v>-1.2085507694263944</v>
      </c>
      <c r="JJ351" s="859">
        <f t="shared" si="326"/>
        <v>-1.2085507694263944</v>
      </c>
      <c r="JK351" s="859">
        <f t="shared" si="326"/>
        <v>-1.2085507694263944</v>
      </c>
      <c r="JL351" s="859">
        <f t="shared" si="326"/>
        <v>-1.2085507694263944</v>
      </c>
      <c r="JM351" s="859">
        <f t="shared" si="326"/>
        <v>-1.2085507694263944</v>
      </c>
      <c r="JN351" s="859">
        <f t="shared" si="326"/>
        <v>-0.90003427081794829</v>
      </c>
      <c r="JO351" s="859">
        <f t="shared" si="326"/>
        <v>-0.90003427081794829</v>
      </c>
      <c r="JP351" s="859">
        <f t="shared" si="326"/>
        <v>-0.90003427081794829</v>
      </c>
      <c r="JQ351" s="859">
        <f t="shared" si="326"/>
        <v>-0.90003427081794829</v>
      </c>
      <c r="JR351" s="859">
        <f t="shared" si="326"/>
        <v>-0.90003427081794829</v>
      </c>
      <c r="JS351" s="859">
        <f t="shared" si="326"/>
        <v>-0.90003427081794829</v>
      </c>
      <c r="JT351" s="859">
        <f t="shared" si="326"/>
        <v>-0.90003427081794829</v>
      </c>
      <c r="JU351" s="859">
        <f t="shared" si="326"/>
        <v>-1.992456532443132E-2</v>
      </c>
      <c r="JV351" s="859">
        <f t="shared" si="326"/>
        <v>-1.992456532443132E-2</v>
      </c>
      <c r="JW351" s="859">
        <f t="shared" si="326"/>
        <v>-1.992456532443132E-2</v>
      </c>
      <c r="JX351" s="859">
        <f t="shared" si="326"/>
        <v>-1.992456532443132E-2</v>
      </c>
      <c r="JY351" s="859">
        <f t="shared" si="326"/>
        <v>-2.3068393412553956E-2</v>
      </c>
      <c r="JZ351" s="859">
        <f t="shared" si="326"/>
        <v>-2.3068393412553956E-2</v>
      </c>
      <c r="KA351" s="859">
        <f t="shared" si="326"/>
        <v>-3.9390477724301931E-2</v>
      </c>
      <c r="KB351" s="859">
        <f t="shared" si="326"/>
        <v>-3.9390477724301931E-2</v>
      </c>
      <c r="KC351" s="859">
        <f t="shared" si="326"/>
        <v>-3.9390477724301931E-2</v>
      </c>
      <c r="KD351" s="859">
        <f t="shared" si="326"/>
        <v>5.313446717316328E-2</v>
      </c>
      <c r="KE351" s="859">
        <f t="shared" si="326"/>
        <v>5.313446717316328E-2</v>
      </c>
      <c r="KF351" s="859">
        <f t="shared" si="326"/>
        <v>5.313446717316328E-2</v>
      </c>
      <c r="KG351" s="859">
        <f t="shared" si="326"/>
        <v>5.313446717316328E-2</v>
      </c>
      <c r="KH351" s="859">
        <f t="shared" si="326"/>
        <v>-4.0794734197683056</v>
      </c>
      <c r="KI351" s="859">
        <f t="shared" si="326"/>
        <v>-4.0794734197683056</v>
      </c>
      <c r="KJ351" s="859">
        <f t="shared" si="326"/>
        <v>-4.0794734197683056</v>
      </c>
      <c r="KK351" s="859">
        <f t="shared" si="326"/>
        <v>-4.0794734197683056</v>
      </c>
      <c r="KL351" s="859">
        <f t="shared" si="326"/>
        <v>-4.0794734197683056</v>
      </c>
      <c r="KM351" s="859">
        <f t="shared" si="326"/>
        <v>-4.0794734197683056</v>
      </c>
      <c r="KN351" s="859">
        <f t="shared" si="326"/>
        <v>-4.0794734197683056</v>
      </c>
      <c r="KO351" s="859">
        <f t="shared" si="326"/>
        <v>-4.0794734197683056</v>
      </c>
      <c r="KP351" s="859">
        <f t="shared" si="326"/>
        <v>-0.31307961487241975</v>
      </c>
      <c r="KQ351" s="859">
        <f t="shared" si="326"/>
        <v>-0.31307961487241975</v>
      </c>
      <c r="KR351" s="859">
        <f t="shared" si="326"/>
        <v>-0.31307961487241975</v>
      </c>
      <c r="KS351" s="859">
        <f t="shared" si="326"/>
        <v>-0.31307961487241975</v>
      </c>
      <c r="KT351" s="859">
        <f t="shared" si="326"/>
        <v>-0.31307961487241975</v>
      </c>
      <c r="KU351" s="859">
        <f t="shared" si="326"/>
        <v>-0.31307961487241975</v>
      </c>
      <c r="KV351" s="859">
        <f t="shared" si="326"/>
        <v>-0.31307961487241975</v>
      </c>
      <c r="KW351" s="859">
        <f t="shared" si="326"/>
        <v>0.29785853788946071</v>
      </c>
      <c r="KX351" s="859">
        <f t="shared" si="326"/>
        <v>0.29785853788946071</v>
      </c>
      <c r="KY351" s="859">
        <f t="shared" si="326"/>
        <v>0.29785853788946071</v>
      </c>
      <c r="KZ351" s="859">
        <f t="shared" si="326"/>
        <v>0.29785853788946071</v>
      </c>
      <c r="LA351" s="859">
        <f t="shared" si="326"/>
        <v>0.29785853788946071</v>
      </c>
      <c r="LB351" s="859">
        <f t="shared" si="326"/>
        <v>-1.0960288611006943</v>
      </c>
      <c r="LC351" s="859">
        <f t="shared" si="326"/>
        <v>-1.0960288611006943</v>
      </c>
      <c r="LD351" s="859">
        <f t="shared" si="326"/>
        <v>-1.0960288611006943</v>
      </c>
      <c r="LE351" s="859">
        <f t="shared" si="326"/>
        <v>-1.0960288611006943</v>
      </c>
      <c r="LF351" s="859">
        <f t="shared" si="326"/>
        <v>-1.1681006332024824</v>
      </c>
      <c r="LG351" s="859">
        <f t="shared" si="326"/>
        <v>-1.1681006332024824</v>
      </c>
      <c r="LH351" s="859">
        <f t="shared" si="326"/>
        <v>-1.1681006332024824</v>
      </c>
      <c r="LI351" s="859">
        <f t="shared" si="326"/>
        <v>-1.1681006332024824</v>
      </c>
      <c r="LJ351" s="859">
        <f t="shared" si="326"/>
        <v>-1.1681006332024824</v>
      </c>
      <c r="LK351" s="859">
        <f t="shared" si="326"/>
        <v>-1.1681006332024824</v>
      </c>
      <c r="LL351" s="859">
        <f t="shared" si="326"/>
        <v>-1.1681006332024824</v>
      </c>
      <c r="LM351" s="859">
        <f t="shared" si="326"/>
        <v>-1.1681006332024824</v>
      </c>
      <c r="LN351" s="859">
        <f t="shared" si="326"/>
        <v>-0.83210715603923457</v>
      </c>
      <c r="LO351" s="859">
        <f t="shared" si="326"/>
        <v>-0.83210715603923457</v>
      </c>
      <c r="LP351" s="859">
        <f t="shared" si="326"/>
        <v>-0.83210715603923457</v>
      </c>
      <c r="LQ351" s="859">
        <f t="shared" si="326"/>
        <v>-0.83210715603923457</v>
      </c>
      <c r="LR351" s="859">
        <f t="shared" si="326"/>
        <v>-0.83210715603923457</v>
      </c>
      <c r="LS351" s="859">
        <f t="shared" si="326"/>
        <v>-0.83210715603923457</v>
      </c>
      <c r="LT351" s="859">
        <f t="shared" ref="LT351:OE353" si="327">LT348</f>
        <v>-0.83210715603923457</v>
      </c>
      <c r="LU351" s="859">
        <f t="shared" si="327"/>
        <v>0</v>
      </c>
      <c r="LV351" s="859">
        <f t="shared" si="327"/>
        <v>0</v>
      </c>
      <c r="LW351" s="859">
        <f t="shared" si="327"/>
        <v>0</v>
      </c>
      <c r="LX351" s="859">
        <f t="shared" si="327"/>
        <v>0</v>
      </c>
      <c r="LY351" s="859">
        <f t="shared" si="327"/>
        <v>0</v>
      </c>
      <c r="LZ351" s="859">
        <f t="shared" si="327"/>
        <v>0</v>
      </c>
      <c r="MA351" s="859">
        <f t="shared" si="327"/>
        <v>0</v>
      </c>
      <c r="MB351" s="859">
        <f t="shared" si="327"/>
        <v>0</v>
      </c>
      <c r="MC351" s="859">
        <f t="shared" si="327"/>
        <v>0</v>
      </c>
      <c r="MD351" s="859">
        <f t="shared" si="327"/>
        <v>-0.7380509333892018</v>
      </c>
      <c r="ME351" s="859">
        <f t="shared" si="327"/>
        <v>-0.7380509333892018</v>
      </c>
      <c r="MF351" s="859">
        <f t="shared" si="327"/>
        <v>-0.7380509333892018</v>
      </c>
      <c r="MG351" s="859">
        <f t="shared" si="327"/>
        <v>-0.7380509333892018</v>
      </c>
      <c r="MH351" s="859">
        <f t="shared" si="327"/>
        <v>-2.9998825255190136</v>
      </c>
      <c r="MI351" s="859">
        <f t="shared" si="327"/>
        <v>-2.9998825255190136</v>
      </c>
      <c r="MJ351" s="859">
        <f t="shared" si="327"/>
        <v>-2.9998825255190136</v>
      </c>
      <c r="MK351" s="859">
        <f t="shared" si="327"/>
        <v>-2.9998825255190136</v>
      </c>
      <c r="ML351" s="859">
        <f t="shared" si="327"/>
        <v>-2.9998825255190136</v>
      </c>
      <c r="MM351" s="859">
        <f t="shared" si="327"/>
        <v>-2.9998825255190136</v>
      </c>
      <c r="MN351" s="859">
        <f t="shared" si="327"/>
        <v>-2.9998825255190136</v>
      </c>
      <c r="MO351" s="859">
        <f t="shared" si="327"/>
        <v>-2.9998825255190136</v>
      </c>
      <c r="MP351" s="859">
        <f t="shared" si="327"/>
        <v>-0.17121541438335974</v>
      </c>
      <c r="MQ351" s="859">
        <f t="shared" si="327"/>
        <v>-0.17121541438335974</v>
      </c>
      <c r="MR351" s="859">
        <f t="shared" si="327"/>
        <v>-0.17121541438335974</v>
      </c>
      <c r="MS351" s="859">
        <f t="shared" si="327"/>
        <v>-0.17121541438335974</v>
      </c>
      <c r="MT351" s="859">
        <f t="shared" si="327"/>
        <v>-0.17121541438335974</v>
      </c>
      <c r="MU351" s="859">
        <f t="shared" si="327"/>
        <v>-0.17121541438335974</v>
      </c>
      <c r="MV351" s="859">
        <f t="shared" si="327"/>
        <v>-0.17121541438335974</v>
      </c>
      <c r="MW351" s="859">
        <f t="shared" si="327"/>
        <v>0.3192323404768409</v>
      </c>
      <c r="MX351" s="859">
        <f t="shared" si="327"/>
        <v>0.3192323404768409</v>
      </c>
      <c r="MY351" s="859">
        <f t="shared" si="327"/>
        <v>0.3192323404768409</v>
      </c>
      <c r="MZ351" s="859">
        <f t="shared" si="327"/>
        <v>0.3192323404768409</v>
      </c>
      <c r="NA351" s="859">
        <f t="shared" si="327"/>
        <v>0.3192323404768409</v>
      </c>
      <c r="NB351" s="859">
        <f t="shared" si="327"/>
        <v>0.10545346283172741</v>
      </c>
      <c r="NC351" s="859">
        <f t="shared" si="327"/>
        <v>0.10545346283172741</v>
      </c>
      <c r="ND351" s="859">
        <f t="shared" si="327"/>
        <v>0.10545346283172741</v>
      </c>
      <c r="NE351" s="859">
        <f t="shared" si="327"/>
        <v>0.10545346283172741</v>
      </c>
      <c r="NF351" s="859">
        <f t="shared" si="327"/>
        <v>-8.0300262755832463E-2</v>
      </c>
      <c r="NG351" s="859">
        <f t="shared" si="327"/>
        <v>-8.0300262755832463E-2</v>
      </c>
      <c r="NH351" s="859">
        <f t="shared" si="327"/>
        <v>-8.0300262755832463E-2</v>
      </c>
      <c r="NI351" s="859">
        <f t="shared" si="327"/>
        <v>-8.0300262755832463E-2</v>
      </c>
      <c r="NJ351" s="859">
        <f t="shared" si="327"/>
        <v>-8.0300262755832463E-2</v>
      </c>
      <c r="NK351" s="859">
        <f t="shared" si="327"/>
        <v>-8.0300262755832463E-2</v>
      </c>
      <c r="NL351" s="859">
        <f t="shared" si="327"/>
        <v>-8.0300262755832463E-2</v>
      </c>
      <c r="NM351" s="859">
        <f t="shared" si="327"/>
        <v>-8.0300262755832463E-2</v>
      </c>
      <c r="NN351" s="859">
        <f t="shared" si="327"/>
        <v>-0.83210715603923457</v>
      </c>
      <c r="NO351" s="859">
        <f t="shared" si="327"/>
        <v>-0.83210715603923457</v>
      </c>
      <c r="NP351" s="859">
        <f t="shared" si="327"/>
        <v>-0.83210715603923457</v>
      </c>
      <c r="NQ351" s="859">
        <f t="shared" si="327"/>
        <v>-0.83210715603923457</v>
      </c>
      <c r="NR351" s="859">
        <f t="shared" si="327"/>
        <v>-0.83210715603923457</v>
      </c>
      <c r="NS351" s="859">
        <f t="shared" si="327"/>
        <v>-0.83210715603923457</v>
      </c>
      <c r="NT351" s="859">
        <f t="shared" si="327"/>
        <v>-0.83210715603923457</v>
      </c>
      <c r="NU351" s="859">
        <f t="shared" si="327"/>
        <v>0</v>
      </c>
      <c r="NV351" s="859">
        <f t="shared" si="327"/>
        <v>0</v>
      </c>
      <c r="NW351" s="859">
        <f t="shared" si="327"/>
        <v>0</v>
      </c>
      <c r="NX351" s="859">
        <f t="shared" si="327"/>
        <v>0</v>
      </c>
      <c r="NY351" s="859">
        <f t="shared" si="327"/>
        <v>0</v>
      </c>
      <c r="NZ351" s="859">
        <f t="shared" si="327"/>
        <v>0</v>
      </c>
      <c r="OA351" s="859">
        <f t="shared" si="327"/>
        <v>0</v>
      </c>
      <c r="OB351" s="859">
        <f t="shared" si="327"/>
        <v>0</v>
      </c>
      <c r="OC351" s="859">
        <f t="shared" si="327"/>
        <v>0</v>
      </c>
      <c r="OD351" s="859">
        <f t="shared" si="327"/>
        <v>-0.7380509333892018</v>
      </c>
      <c r="OE351" s="859">
        <f t="shared" si="327"/>
        <v>-0.7380509333892018</v>
      </c>
      <c r="OF351" s="859">
        <f t="shared" ref="OF351:QQ353" si="328">OF348</f>
        <v>-0.7380509333892018</v>
      </c>
      <c r="OG351" s="859">
        <f t="shared" si="328"/>
        <v>-0.7380509333892018</v>
      </c>
      <c r="OH351" s="859">
        <f t="shared" si="328"/>
        <v>-2.9998825255190136</v>
      </c>
      <c r="OI351" s="859">
        <f t="shared" si="328"/>
        <v>-2.9998825255190136</v>
      </c>
      <c r="OJ351" s="859">
        <f t="shared" si="328"/>
        <v>-2.9998825255190136</v>
      </c>
      <c r="OK351" s="859">
        <f t="shared" si="328"/>
        <v>-2.9998825255190136</v>
      </c>
      <c r="OL351" s="859">
        <f t="shared" si="328"/>
        <v>-2.9998825255190136</v>
      </c>
      <c r="OM351" s="859">
        <f t="shared" si="328"/>
        <v>-2.9998825255190136</v>
      </c>
      <c r="ON351" s="859">
        <f t="shared" si="328"/>
        <v>-2.9998825255190136</v>
      </c>
      <c r="OO351" s="859">
        <f t="shared" si="328"/>
        <v>-2.9998825255190136</v>
      </c>
      <c r="OP351" s="859">
        <f t="shared" si="328"/>
        <v>-0.17121541438335974</v>
      </c>
      <c r="OQ351" s="859">
        <f t="shared" si="328"/>
        <v>-0.17121541438335974</v>
      </c>
      <c r="OR351" s="859">
        <f t="shared" si="328"/>
        <v>-0.17121541438335974</v>
      </c>
      <c r="OS351" s="859">
        <f t="shared" si="328"/>
        <v>-0.17121541438335974</v>
      </c>
      <c r="OT351" s="859">
        <f t="shared" si="328"/>
        <v>-0.17121541438335974</v>
      </c>
      <c r="OU351" s="859">
        <f t="shared" si="328"/>
        <v>-0.17121541438335974</v>
      </c>
      <c r="OV351" s="859">
        <f t="shared" si="328"/>
        <v>-0.17121541438335974</v>
      </c>
      <c r="OW351" s="859">
        <f t="shared" si="328"/>
        <v>0.3192323404768409</v>
      </c>
      <c r="OX351" s="859">
        <f t="shared" si="328"/>
        <v>0.3192323404768409</v>
      </c>
      <c r="OY351" s="859">
        <f t="shared" si="328"/>
        <v>0.3192323404768409</v>
      </c>
      <c r="OZ351" s="859">
        <f t="shared" si="328"/>
        <v>0.3192323404768409</v>
      </c>
      <c r="PA351" s="859">
        <f t="shared" si="328"/>
        <v>0.3192323404768409</v>
      </c>
      <c r="PB351" s="859">
        <f t="shared" si="328"/>
        <v>0.10545346283172741</v>
      </c>
      <c r="PC351" s="859">
        <f t="shared" si="328"/>
        <v>0.10545346283172741</v>
      </c>
      <c r="PD351" s="859">
        <f t="shared" si="328"/>
        <v>0.10545346283172741</v>
      </c>
      <c r="PE351" s="859">
        <f t="shared" si="328"/>
        <v>0.10545346283172741</v>
      </c>
      <c r="PF351" s="859">
        <f t="shared" si="328"/>
        <v>-8.0300262755832463E-2</v>
      </c>
      <c r="PG351" s="859">
        <f t="shared" si="328"/>
        <v>-8.0300262755832463E-2</v>
      </c>
      <c r="PH351" s="859">
        <f t="shared" si="328"/>
        <v>-8.0300262755832463E-2</v>
      </c>
      <c r="PI351" s="859">
        <f t="shared" si="328"/>
        <v>-8.0300262755832463E-2</v>
      </c>
      <c r="PJ351" s="859">
        <f t="shared" si="328"/>
        <v>-8.0300262755832463E-2</v>
      </c>
      <c r="PK351" s="859">
        <f t="shared" si="328"/>
        <v>-8.0300262755832463E-2</v>
      </c>
      <c r="PL351" s="859">
        <f t="shared" si="328"/>
        <v>-8.0300262755832463E-2</v>
      </c>
      <c r="PM351" s="859">
        <f t="shared" si="328"/>
        <v>-8.0300262755832463E-2</v>
      </c>
      <c r="PN351" s="859">
        <f t="shared" si="328"/>
        <v>-0.83210715603923457</v>
      </c>
      <c r="PO351" s="859">
        <f t="shared" si="328"/>
        <v>-0.83210715603923457</v>
      </c>
      <c r="PP351" s="859">
        <f t="shared" si="328"/>
        <v>-0.83210715603923457</v>
      </c>
      <c r="PQ351" s="859">
        <f t="shared" si="328"/>
        <v>-0.83210715603923457</v>
      </c>
      <c r="PR351" s="859">
        <f t="shared" si="328"/>
        <v>-0.83210715603923457</v>
      </c>
      <c r="PS351" s="859">
        <f t="shared" si="328"/>
        <v>-0.83210715603923457</v>
      </c>
      <c r="PT351" s="859">
        <f t="shared" si="328"/>
        <v>-0.83210715603923457</v>
      </c>
      <c r="PU351" s="859">
        <f t="shared" si="328"/>
        <v>0</v>
      </c>
      <c r="PV351" s="859">
        <f t="shared" si="328"/>
        <v>0</v>
      </c>
      <c r="PW351" s="859">
        <f t="shared" si="328"/>
        <v>0</v>
      </c>
      <c r="PX351" s="859">
        <f t="shared" si="328"/>
        <v>0</v>
      </c>
      <c r="PY351" s="859">
        <f t="shared" si="328"/>
        <v>0</v>
      </c>
      <c r="PZ351" s="859">
        <f t="shared" si="328"/>
        <v>0</v>
      </c>
      <c r="QA351" s="859">
        <f t="shared" si="328"/>
        <v>0</v>
      </c>
      <c r="QB351" s="859">
        <f t="shared" si="328"/>
        <v>0</v>
      </c>
      <c r="QC351" s="859">
        <f t="shared" si="328"/>
        <v>0</v>
      </c>
      <c r="QD351" s="859">
        <f t="shared" si="328"/>
        <v>-0.7380509333892018</v>
      </c>
      <c r="QE351" s="859">
        <f t="shared" si="328"/>
        <v>-0.7380509333892018</v>
      </c>
      <c r="QF351" s="859">
        <f t="shared" si="328"/>
        <v>-0.7380509333892018</v>
      </c>
      <c r="QG351" s="859">
        <f t="shared" si="328"/>
        <v>-0.7380509333892018</v>
      </c>
      <c r="QH351" s="859">
        <f t="shared" si="328"/>
        <v>-2.9998825255190136</v>
      </c>
      <c r="QI351" s="859">
        <f t="shared" si="328"/>
        <v>-2.9998825255190136</v>
      </c>
      <c r="QJ351" s="859">
        <f t="shared" si="328"/>
        <v>-2.9998825255190136</v>
      </c>
      <c r="QK351" s="859">
        <f t="shared" si="328"/>
        <v>-2.9998825255190136</v>
      </c>
      <c r="QL351" s="859">
        <f t="shared" si="328"/>
        <v>-2.9998825255190136</v>
      </c>
      <c r="QM351" s="859">
        <f t="shared" si="328"/>
        <v>-2.9998825255190136</v>
      </c>
      <c r="QN351" s="859">
        <f t="shared" si="328"/>
        <v>-2.9998825255190136</v>
      </c>
      <c r="QO351" s="859">
        <f t="shared" si="328"/>
        <v>-2.9998825255190136</v>
      </c>
      <c r="QP351" s="859">
        <f t="shared" si="328"/>
        <v>-0.17121541438335974</v>
      </c>
      <c r="QQ351" s="859">
        <f t="shared" si="328"/>
        <v>-0.17121541438335974</v>
      </c>
      <c r="QR351" s="859">
        <f t="shared" ref="QR351:SI353" si="329">QR348</f>
        <v>-0.17121541438335974</v>
      </c>
      <c r="QS351" s="859">
        <f t="shared" si="329"/>
        <v>-0.17121541438335974</v>
      </c>
      <c r="QT351" s="859">
        <f t="shared" si="329"/>
        <v>-0.17121541438335974</v>
      </c>
      <c r="QU351" s="859">
        <f t="shared" si="329"/>
        <v>-0.17121541438335974</v>
      </c>
      <c r="QV351" s="859">
        <f t="shared" si="329"/>
        <v>-0.17121541438335974</v>
      </c>
      <c r="QW351" s="859">
        <f t="shared" si="329"/>
        <v>0.3192323404768409</v>
      </c>
      <c r="QX351" s="859">
        <f t="shared" si="329"/>
        <v>0.3192323404768409</v>
      </c>
      <c r="QY351" s="859">
        <f t="shared" si="329"/>
        <v>0.3192323404768409</v>
      </c>
      <c r="QZ351" s="859">
        <f t="shared" si="329"/>
        <v>0.3192323404768409</v>
      </c>
      <c r="RA351" s="859">
        <f t="shared" si="329"/>
        <v>0.3192323404768409</v>
      </c>
      <c r="RB351" s="859">
        <f t="shared" si="329"/>
        <v>0.10545346283172741</v>
      </c>
      <c r="RC351" s="859">
        <f t="shared" si="329"/>
        <v>0.10545346283172741</v>
      </c>
      <c r="RD351" s="859">
        <f t="shared" si="329"/>
        <v>0.10545346283172741</v>
      </c>
      <c r="RE351" s="859">
        <f t="shared" si="329"/>
        <v>0.10545346283172741</v>
      </c>
      <c r="RF351" s="859">
        <f t="shared" si="329"/>
        <v>-8.0300262755832463E-2</v>
      </c>
      <c r="RG351" s="859">
        <f t="shared" si="329"/>
        <v>-8.0300262755832463E-2</v>
      </c>
      <c r="RH351" s="859">
        <f t="shared" si="329"/>
        <v>-8.0300262755832463E-2</v>
      </c>
      <c r="RI351" s="859">
        <f t="shared" si="329"/>
        <v>-8.0300262755832463E-2</v>
      </c>
      <c r="RJ351" s="859">
        <f t="shared" si="329"/>
        <v>-8.0300262755832463E-2</v>
      </c>
      <c r="RK351" s="859">
        <f t="shared" si="329"/>
        <v>-8.0300262755832463E-2</v>
      </c>
      <c r="RL351" s="859">
        <f t="shared" si="329"/>
        <v>-8.0300262755832463E-2</v>
      </c>
      <c r="RM351" s="859">
        <f t="shared" si="329"/>
        <v>-8.0300262755832463E-2</v>
      </c>
      <c r="RN351" s="859">
        <f t="shared" si="329"/>
        <v>-0.83210715603923457</v>
      </c>
      <c r="RO351" s="859">
        <f t="shared" si="329"/>
        <v>-0.83210715603923457</v>
      </c>
      <c r="RP351" s="859">
        <f t="shared" si="329"/>
        <v>-0.83210715603923457</v>
      </c>
      <c r="RQ351" s="859">
        <f t="shared" si="329"/>
        <v>-0.83210715603923457</v>
      </c>
      <c r="RR351" s="859">
        <f t="shared" si="329"/>
        <v>-0.83210715603923457</v>
      </c>
      <c r="RS351" s="859">
        <f t="shared" si="329"/>
        <v>-0.83210715603923457</v>
      </c>
      <c r="RT351" s="859">
        <f t="shared" si="329"/>
        <v>-0.83210715603923457</v>
      </c>
      <c r="RU351" s="859">
        <f t="shared" si="329"/>
        <v>0</v>
      </c>
      <c r="RV351" s="859">
        <f t="shared" si="329"/>
        <v>0</v>
      </c>
      <c r="RW351" s="859">
        <f t="shared" si="329"/>
        <v>0</v>
      </c>
      <c r="RX351" s="859">
        <f t="shared" si="329"/>
        <v>0</v>
      </c>
      <c r="RY351" s="859">
        <f t="shared" si="329"/>
        <v>0</v>
      </c>
      <c r="RZ351" s="859">
        <f t="shared" si="329"/>
        <v>0</v>
      </c>
      <c r="SA351" s="859">
        <f t="shared" si="329"/>
        <v>0</v>
      </c>
      <c r="SB351" s="859">
        <f t="shared" si="329"/>
        <v>0</v>
      </c>
      <c r="SC351" s="859">
        <f t="shared" si="329"/>
        <v>0</v>
      </c>
      <c r="SD351" s="859">
        <f t="shared" si="329"/>
        <v>-0.7380509333892018</v>
      </c>
      <c r="SE351" s="859">
        <f t="shared" si="329"/>
        <v>-0.7380509333892018</v>
      </c>
      <c r="SF351" s="859">
        <f t="shared" si="329"/>
        <v>-0.7380509333892018</v>
      </c>
      <c r="SG351" s="859">
        <f t="shared" si="329"/>
        <v>-0.7380509333892018</v>
      </c>
      <c r="SH351" s="859">
        <f t="shared" si="329"/>
        <v>-2.9998825255190136</v>
      </c>
      <c r="SI351" s="859">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890</v>
      </c>
      <c r="J352" s="558"/>
      <c r="K352" s="859">
        <f t="shared" ref="K352:Z353" si="331">K349</f>
        <v>0</v>
      </c>
      <c r="L352" s="859">
        <f t="shared" si="331"/>
        <v>0</v>
      </c>
      <c r="M352" s="859">
        <f t="shared" si="331"/>
        <v>0</v>
      </c>
      <c r="N352" s="859">
        <f t="shared" si="331"/>
        <v>0</v>
      </c>
      <c r="O352" s="859">
        <f t="shared" si="331"/>
        <v>0</v>
      </c>
      <c r="P352" s="859">
        <f t="shared" si="331"/>
        <v>0</v>
      </c>
      <c r="Q352" s="859">
        <f t="shared" si="331"/>
        <v>0</v>
      </c>
      <c r="R352" s="859">
        <f t="shared" si="331"/>
        <v>0</v>
      </c>
      <c r="S352" s="859">
        <f t="shared" si="331"/>
        <v>0</v>
      </c>
      <c r="T352" s="859">
        <f t="shared" si="331"/>
        <v>0</v>
      </c>
      <c r="U352" s="859">
        <f t="shared" si="331"/>
        <v>0</v>
      </c>
      <c r="V352" s="859">
        <f t="shared" si="331"/>
        <v>0</v>
      </c>
      <c r="W352" s="859">
        <f t="shared" si="331"/>
        <v>0</v>
      </c>
      <c r="X352" s="859">
        <f t="shared" si="331"/>
        <v>0</v>
      </c>
      <c r="Y352" s="859">
        <f t="shared" si="331"/>
        <v>0</v>
      </c>
      <c r="Z352" s="859">
        <f t="shared" si="331"/>
        <v>0</v>
      </c>
      <c r="AA352" s="859">
        <f t="shared" si="322"/>
        <v>0</v>
      </c>
      <c r="AB352" s="859">
        <f t="shared" si="322"/>
        <v>0</v>
      </c>
      <c r="AC352" s="859">
        <f t="shared" si="322"/>
        <v>0</v>
      </c>
      <c r="AD352" s="859">
        <f t="shared" si="322"/>
        <v>0</v>
      </c>
      <c r="AE352" s="859">
        <f t="shared" si="322"/>
        <v>0</v>
      </c>
      <c r="AF352" s="859">
        <f t="shared" si="322"/>
        <v>0</v>
      </c>
      <c r="AG352" s="859">
        <f t="shared" si="322"/>
        <v>0</v>
      </c>
      <c r="AH352" s="859">
        <f t="shared" si="322"/>
        <v>0</v>
      </c>
      <c r="AI352" s="859">
        <f t="shared" si="322"/>
        <v>0</v>
      </c>
      <c r="AJ352" s="859">
        <f t="shared" si="322"/>
        <v>0</v>
      </c>
      <c r="AK352" s="859">
        <f t="shared" si="322"/>
        <v>0</v>
      </c>
      <c r="AL352" s="859">
        <f t="shared" si="322"/>
        <v>0</v>
      </c>
      <c r="AM352" s="859">
        <f t="shared" si="322"/>
        <v>0</v>
      </c>
      <c r="AN352" s="859">
        <f t="shared" si="322"/>
        <v>0</v>
      </c>
      <c r="AO352" s="859">
        <f t="shared" si="322"/>
        <v>0</v>
      </c>
      <c r="AP352" s="859">
        <f t="shared" si="322"/>
        <v>0</v>
      </c>
      <c r="AQ352" s="859">
        <f t="shared" si="322"/>
        <v>0</v>
      </c>
      <c r="AR352" s="859">
        <f t="shared" si="322"/>
        <v>0</v>
      </c>
      <c r="AS352" s="859">
        <f t="shared" si="322"/>
        <v>0</v>
      </c>
      <c r="AT352" s="859">
        <f t="shared" si="322"/>
        <v>0</v>
      </c>
      <c r="AU352" s="859">
        <f t="shared" si="322"/>
        <v>0</v>
      </c>
      <c r="AV352" s="859">
        <f t="shared" si="322"/>
        <v>0</v>
      </c>
      <c r="AW352" s="859">
        <f t="shared" si="322"/>
        <v>0.25657278965864982</v>
      </c>
      <c r="AX352" s="859">
        <f t="shared" si="322"/>
        <v>0.25657278965864982</v>
      </c>
      <c r="AY352" s="859">
        <f t="shared" si="322"/>
        <v>0.25657278965864982</v>
      </c>
      <c r="AZ352" s="859">
        <f t="shared" si="322"/>
        <v>0.25657278965864982</v>
      </c>
      <c r="BA352" s="859">
        <f t="shared" si="322"/>
        <v>0.25657278965864982</v>
      </c>
      <c r="BB352" s="859">
        <f t="shared" si="322"/>
        <v>0.62079796774352491</v>
      </c>
      <c r="BC352" s="859">
        <f t="shared" si="322"/>
        <v>0.62079796774352491</v>
      </c>
      <c r="BD352" s="859">
        <f t="shared" si="322"/>
        <v>0.62079796774352491</v>
      </c>
      <c r="BE352" s="859">
        <f t="shared" si="322"/>
        <v>0.62079796774352491</v>
      </c>
      <c r="BF352" s="859">
        <f t="shared" si="322"/>
        <v>0.54202677360186424</v>
      </c>
      <c r="BG352" s="859">
        <f t="shared" si="322"/>
        <v>0.54202677360186424</v>
      </c>
      <c r="BH352" s="859">
        <f t="shared" si="322"/>
        <v>0.54202677360186424</v>
      </c>
      <c r="BI352" s="859">
        <f t="shared" si="322"/>
        <v>0.54202677360186424</v>
      </c>
      <c r="BJ352" s="859">
        <f t="shared" si="322"/>
        <v>0.54202677360186424</v>
      </c>
      <c r="BK352" s="859">
        <f t="shared" si="322"/>
        <v>0.54202677360186424</v>
      </c>
      <c r="BL352" s="859">
        <f t="shared" si="322"/>
        <v>0.54202677360186424</v>
      </c>
      <c r="BM352" s="859">
        <f t="shared" si="322"/>
        <v>0.54202677360186424</v>
      </c>
      <c r="BN352" s="859">
        <f t="shared" si="322"/>
        <v>0.54341691822970528</v>
      </c>
      <c r="BO352" s="859">
        <f t="shared" si="322"/>
        <v>0.54341691822970528</v>
      </c>
      <c r="BP352" s="859">
        <f t="shared" si="322"/>
        <v>0.54341691822970528</v>
      </c>
      <c r="BQ352" s="859">
        <f t="shared" si="322"/>
        <v>0.54341691822970528</v>
      </c>
      <c r="BR352" s="859">
        <f t="shared" si="322"/>
        <v>0.54341691822970528</v>
      </c>
      <c r="BS352" s="859">
        <f t="shared" si="322"/>
        <v>0.54341691822970528</v>
      </c>
      <c r="BT352" s="859">
        <f t="shared" si="322"/>
        <v>0.54341691822970528</v>
      </c>
      <c r="BU352" s="859">
        <f t="shared" si="322"/>
        <v>0.11954739194657016</v>
      </c>
      <c r="BV352" s="859">
        <f t="shared" si="322"/>
        <v>0.11954739194657016</v>
      </c>
      <c r="BW352" s="859">
        <f t="shared" si="322"/>
        <v>0.11954739194657016</v>
      </c>
      <c r="BX352" s="859">
        <f t="shared" si="323"/>
        <v>0.11954739194657016</v>
      </c>
      <c r="BY352" s="859">
        <f t="shared" si="323"/>
        <v>0.10380777035648237</v>
      </c>
      <c r="BZ352" s="859">
        <f t="shared" si="323"/>
        <v>0.10380777035648237</v>
      </c>
      <c r="CA352" s="859">
        <f t="shared" si="323"/>
        <v>0.18710476919043995</v>
      </c>
      <c r="CB352" s="859">
        <f t="shared" si="323"/>
        <v>0.18710476919043995</v>
      </c>
      <c r="CC352" s="859">
        <f t="shared" si="323"/>
        <v>0.18710476919043995</v>
      </c>
      <c r="CD352" s="859">
        <f t="shared" si="323"/>
        <v>0</v>
      </c>
      <c r="CE352" s="859">
        <f t="shared" si="323"/>
        <v>0</v>
      </c>
      <c r="CF352" s="859">
        <f t="shared" si="323"/>
        <v>0</v>
      </c>
      <c r="CG352" s="859">
        <f t="shared" si="323"/>
        <v>0</v>
      </c>
      <c r="CH352" s="859">
        <f t="shared" si="323"/>
        <v>0</v>
      </c>
      <c r="CI352" s="859">
        <f t="shared" si="323"/>
        <v>0</v>
      </c>
      <c r="CJ352" s="859">
        <f t="shared" si="323"/>
        <v>0</v>
      </c>
      <c r="CK352" s="859">
        <f t="shared" si="323"/>
        <v>0</v>
      </c>
      <c r="CL352" s="859">
        <f t="shared" si="323"/>
        <v>0</v>
      </c>
      <c r="CM352" s="859">
        <f t="shared" si="323"/>
        <v>0</v>
      </c>
      <c r="CN352" s="859">
        <f t="shared" si="323"/>
        <v>0</v>
      </c>
      <c r="CO352" s="859">
        <f t="shared" si="323"/>
        <v>0</v>
      </c>
      <c r="CP352" s="859">
        <f t="shared" si="323"/>
        <v>0</v>
      </c>
      <c r="CQ352" s="859">
        <f t="shared" si="323"/>
        <v>0</v>
      </c>
      <c r="CR352" s="859">
        <f t="shared" si="323"/>
        <v>0</v>
      </c>
      <c r="CS352" s="859">
        <f t="shared" si="323"/>
        <v>0</v>
      </c>
      <c r="CT352" s="859">
        <f t="shared" si="323"/>
        <v>0</v>
      </c>
      <c r="CU352" s="859">
        <f t="shared" si="323"/>
        <v>0</v>
      </c>
      <c r="CV352" s="859">
        <f t="shared" si="323"/>
        <v>0</v>
      </c>
      <c r="CW352" s="859">
        <f t="shared" si="323"/>
        <v>0</v>
      </c>
      <c r="CX352" s="859">
        <f t="shared" si="323"/>
        <v>0</v>
      </c>
      <c r="CY352" s="859">
        <f t="shared" si="323"/>
        <v>0</v>
      </c>
      <c r="CZ352" s="859">
        <f t="shared" si="323"/>
        <v>0</v>
      </c>
      <c r="DA352" s="859">
        <f t="shared" si="323"/>
        <v>0</v>
      </c>
      <c r="DB352" s="859">
        <f t="shared" si="323"/>
        <v>0</v>
      </c>
      <c r="DC352" s="859">
        <f t="shared" si="323"/>
        <v>0</v>
      </c>
      <c r="DD352" s="859">
        <f t="shared" si="323"/>
        <v>0</v>
      </c>
      <c r="DE352" s="859">
        <f t="shared" si="323"/>
        <v>0</v>
      </c>
      <c r="DF352" s="859">
        <f t="shared" si="323"/>
        <v>0</v>
      </c>
      <c r="DG352" s="859">
        <f t="shared" si="323"/>
        <v>0</v>
      </c>
      <c r="DH352" s="859">
        <f t="shared" si="323"/>
        <v>0</v>
      </c>
      <c r="DI352" s="859">
        <f t="shared" si="323"/>
        <v>0</v>
      </c>
      <c r="DJ352" s="859">
        <f t="shared" si="323"/>
        <v>0</v>
      </c>
      <c r="DK352" s="859">
        <f t="shared" si="323"/>
        <v>0</v>
      </c>
      <c r="DL352" s="859">
        <f t="shared" si="323"/>
        <v>0</v>
      </c>
      <c r="DM352" s="859">
        <f t="shared" si="323"/>
        <v>0</v>
      </c>
      <c r="DN352" s="859">
        <f t="shared" si="323"/>
        <v>-0.18679956564145872</v>
      </c>
      <c r="DO352" s="859">
        <f t="shared" si="323"/>
        <v>-0.18679956564145872</v>
      </c>
      <c r="DP352" s="859">
        <f t="shared" si="323"/>
        <v>-0.18679956564145872</v>
      </c>
      <c r="DQ352" s="859">
        <f t="shared" si="323"/>
        <v>-0.18679956564145872</v>
      </c>
      <c r="DR352" s="859">
        <f t="shared" si="323"/>
        <v>-0.18679956564145872</v>
      </c>
      <c r="DS352" s="859">
        <f t="shared" si="323"/>
        <v>-0.18679956564145872</v>
      </c>
      <c r="DT352" s="859">
        <f t="shared" si="323"/>
        <v>-0.18679956564145872</v>
      </c>
      <c r="DU352" s="859">
        <f t="shared" si="323"/>
        <v>-0.11954739194656838</v>
      </c>
      <c r="DV352" s="859">
        <f t="shared" si="323"/>
        <v>-0.11954739194656838</v>
      </c>
      <c r="DW352" s="859">
        <f t="shared" si="323"/>
        <v>-0.11954739194656838</v>
      </c>
      <c r="DX352" s="859">
        <f t="shared" si="323"/>
        <v>-0.11954739194656838</v>
      </c>
      <c r="DY352" s="859">
        <f t="shared" si="323"/>
        <v>-0.10380777035648237</v>
      </c>
      <c r="DZ352" s="859">
        <f t="shared" si="323"/>
        <v>-0.10380777035648237</v>
      </c>
      <c r="EA352" s="859">
        <f t="shared" si="323"/>
        <v>-0.2363428663458178</v>
      </c>
      <c r="EB352" s="859">
        <f t="shared" si="323"/>
        <v>-0.2363428663458178</v>
      </c>
      <c r="EC352" s="859">
        <f t="shared" si="323"/>
        <v>-0.2363428663458178</v>
      </c>
      <c r="ED352" s="859">
        <f t="shared" si="323"/>
        <v>0.15049133871880649</v>
      </c>
      <c r="EE352" s="859">
        <f t="shared" si="323"/>
        <v>0.15049133871880649</v>
      </c>
      <c r="EF352" s="859">
        <f t="shared" si="323"/>
        <v>0.15049133871880649</v>
      </c>
      <c r="EG352" s="859">
        <f t="shared" si="323"/>
        <v>0.15049133871880649</v>
      </c>
      <c r="EH352" s="859">
        <f t="shared" si="323"/>
        <v>-1.1651179192802283</v>
      </c>
      <c r="EI352" s="859">
        <f t="shared" si="323"/>
        <v>-1.1651179192802283</v>
      </c>
      <c r="EJ352" s="859">
        <f t="shared" si="324"/>
        <v>-1.1651179192802283</v>
      </c>
      <c r="EK352" s="859">
        <f t="shared" si="324"/>
        <v>-1.1651179192802283</v>
      </c>
      <c r="EL352" s="859">
        <f t="shared" si="324"/>
        <v>-1.1651179192802283</v>
      </c>
      <c r="EM352" s="859">
        <f t="shared" si="324"/>
        <v>-1.1651179192802283</v>
      </c>
      <c r="EN352" s="859">
        <f t="shared" si="324"/>
        <v>-1.1651179192802283</v>
      </c>
      <c r="EO352" s="859">
        <f t="shared" si="324"/>
        <v>-1.1651179192802283</v>
      </c>
      <c r="EP352" s="859">
        <f t="shared" si="324"/>
        <v>-5.1364624315009877E-2</v>
      </c>
      <c r="EQ352" s="859">
        <f t="shared" si="324"/>
        <v>-5.1364624315009877E-2</v>
      </c>
      <c r="ER352" s="859">
        <f t="shared" si="324"/>
        <v>-5.1364624315009877E-2</v>
      </c>
      <c r="ES352" s="859">
        <f t="shared" si="324"/>
        <v>-5.1364624315009877E-2</v>
      </c>
      <c r="ET352" s="859">
        <f t="shared" si="324"/>
        <v>-5.1364624315009877E-2</v>
      </c>
      <c r="EU352" s="859">
        <f t="shared" si="324"/>
        <v>-5.1364624315009877E-2</v>
      </c>
      <c r="EV352" s="859">
        <f t="shared" si="324"/>
        <v>-5.1364624315009877E-2</v>
      </c>
      <c r="EW352" s="859">
        <f t="shared" si="324"/>
        <v>-1.8751065014990687E-2</v>
      </c>
      <c r="EX352" s="859">
        <f t="shared" si="324"/>
        <v>-1.8751065014990687E-2</v>
      </c>
      <c r="EY352" s="859">
        <f t="shared" si="324"/>
        <v>-1.8751065014990687E-2</v>
      </c>
      <c r="EZ352" s="859">
        <f t="shared" si="324"/>
        <v>-1.8751065014990687E-2</v>
      </c>
      <c r="FA352" s="859">
        <f t="shared" si="324"/>
        <v>-1.8751065014990687E-2</v>
      </c>
      <c r="FB352" s="859">
        <f t="shared" si="324"/>
        <v>4.0210319053718635E-2</v>
      </c>
      <c r="FC352" s="859">
        <f t="shared" si="324"/>
        <v>4.0210319053718635E-2</v>
      </c>
      <c r="FD352" s="859">
        <f t="shared" si="324"/>
        <v>4.0210319053718635E-2</v>
      </c>
      <c r="FE352" s="859">
        <f t="shared" si="324"/>
        <v>4.0210319053718635E-2</v>
      </c>
      <c r="FF352" s="859">
        <f t="shared" si="324"/>
        <v>4.015013137791712E-2</v>
      </c>
      <c r="FG352" s="859">
        <f t="shared" si="324"/>
        <v>4.015013137791712E-2</v>
      </c>
      <c r="FH352" s="859">
        <f t="shared" si="324"/>
        <v>4.015013137791712E-2</v>
      </c>
      <c r="FI352" s="859">
        <f t="shared" si="324"/>
        <v>4.015013137791712E-2</v>
      </c>
      <c r="FJ352" s="859">
        <f t="shared" si="324"/>
        <v>4.015013137791712E-2</v>
      </c>
      <c r="FK352" s="859">
        <f t="shared" si="324"/>
        <v>4.015013137791712E-2</v>
      </c>
      <c r="FL352" s="859">
        <f t="shared" si="324"/>
        <v>4.015013137791712E-2</v>
      </c>
      <c r="FM352" s="859">
        <f t="shared" si="324"/>
        <v>4.015013137791712E-2</v>
      </c>
      <c r="FN352" s="859">
        <f t="shared" si="324"/>
        <v>2.5472668042015201E-2</v>
      </c>
      <c r="FO352" s="859">
        <f t="shared" si="324"/>
        <v>2.5472668042015201E-2</v>
      </c>
      <c r="FP352" s="859">
        <f t="shared" si="324"/>
        <v>2.5472668042015201E-2</v>
      </c>
      <c r="FQ352" s="859">
        <f t="shared" si="324"/>
        <v>2.5472668042015201E-2</v>
      </c>
      <c r="FR352" s="859">
        <f t="shared" si="324"/>
        <v>2.5472668042015201E-2</v>
      </c>
      <c r="FS352" s="859">
        <f t="shared" si="324"/>
        <v>2.5472668042015201E-2</v>
      </c>
      <c r="FT352" s="859">
        <f t="shared" si="324"/>
        <v>2.5472668042015201E-2</v>
      </c>
      <c r="FU352" s="859">
        <f t="shared" si="324"/>
        <v>-9.9622826622134397E-3</v>
      </c>
      <c r="FV352" s="859">
        <f t="shared" si="324"/>
        <v>-9.9622826622134397E-3</v>
      </c>
      <c r="FW352" s="859">
        <f t="shared" si="324"/>
        <v>-9.9622826622134397E-3</v>
      </c>
      <c r="FX352" s="859">
        <f t="shared" si="324"/>
        <v>-9.9622826622134397E-3</v>
      </c>
      <c r="FY352" s="859">
        <f t="shared" si="324"/>
        <v>0</v>
      </c>
      <c r="FZ352" s="859">
        <f t="shared" si="324"/>
        <v>0</v>
      </c>
      <c r="GA352" s="859">
        <f t="shared" si="324"/>
        <v>-9.8476194310777032E-3</v>
      </c>
      <c r="GB352" s="859">
        <f t="shared" si="324"/>
        <v>-9.8476194310777032E-3</v>
      </c>
      <c r="GC352" s="859">
        <f t="shared" si="324"/>
        <v>-9.8476194310777032E-3</v>
      </c>
      <c r="GD352" s="859">
        <f t="shared" si="324"/>
        <v>0.22024774974480454</v>
      </c>
      <c r="GE352" s="859">
        <f t="shared" si="324"/>
        <v>0.22024774974480454</v>
      </c>
      <c r="GF352" s="859">
        <f t="shared" si="324"/>
        <v>0.22024774974480454</v>
      </c>
      <c r="GG352" s="859">
        <f t="shared" si="324"/>
        <v>0.22024774974480454</v>
      </c>
      <c r="GH352" s="859">
        <f t="shared" si="324"/>
        <v>-1.6878780423234492</v>
      </c>
      <c r="GI352" s="859">
        <f t="shared" si="324"/>
        <v>-1.6878780423234492</v>
      </c>
      <c r="GJ352" s="859">
        <f t="shared" si="324"/>
        <v>-1.6878780423234492</v>
      </c>
      <c r="GK352" s="859">
        <f t="shared" si="324"/>
        <v>-1.6878780423234492</v>
      </c>
      <c r="GL352" s="859">
        <f t="shared" si="324"/>
        <v>-1.6878780423234492</v>
      </c>
      <c r="GM352" s="859">
        <f t="shared" si="324"/>
        <v>-1.6878780423234492</v>
      </c>
      <c r="GN352" s="859">
        <f t="shared" si="324"/>
        <v>-1.6878780423234492</v>
      </c>
      <c r="GO352" s="859">
        <f t="shared" si="324"/>
        <v>-1.6878780423234492</v>
      </c>
      <c r="GP352" s="859">
        <f t="shared" si="324"/>
        <v>-8.3161772700488967E-2</v>
      </c>
      <c r="GQ352" s="859">
        <f t="shared" si="324"/>
        <v>-8.3161772700488967E-2</v>
      </c>
      <c r="GR352" s="859">
        <f t="shared" si="324"/>
        <v>-8.3161772700488967E-2</v>
      </c>
      <c r="GS352" s="859">
        <f t="shared" si="324"/>
        <v>-8.3161772700488967E-2</v>
      </c>
      <c r="GT352" s="859">
        <f t="shared" si="324"/>
        <v>-8.3161772700488967E-2</v>
      </c>
      <c r="GU352" s="859">
        <f t="shared" si="324"/>
        <v>-8.3161772700488967E-2</v>
      </c>
      <c r="GV352" s="859">
        <f t="shared" si="325"/>
        <v>-8.3161772700488967E-2</v>
      </c>
      <c r="GW352" s="859">
        <f t="shared" si="325"/>
        <v>-5.9271178804269908E-2</v>
      </c>
      <c r="GX352" s="859">
        <f t="shared" si="325"/>
        <v>-5.9271178804269908E-2</v>
      </c>
      <c r="GY352" s="859">
        <f t="shared" si="325"/>
        <v>-5.9271178804269908E-2</v>
      </c>
      <c r="GZ352" s="859">
        <f t="shared" si="325"/>
        <v>-5.9271178804269908E-2</v>
      </c>
      <c r="HA352" s="859">
        <f t="shared" si="325"/>
        <v>-5.9271178804269908E-2</v>
      </c>
      <c r="HB352" s="859">
        <f t="shared" si="325"/>
        <v>-0.58983483650654822</v>
      </c>
      <c r="HC352" s="859">
        <f t="shared" si="325"/>
        <v>-0.58983483650654822</v>
      </c>
      <c r="HD352" s="859">
        <f t="shared" si="325"/>
        <v>-0.58983483650654822</v>
      </c>
      <c r="HE352" s="859">
        <f t="shared" si="325"/>
        <v>-0.58983483650654822</v>
      </c>
      <c r="HF352" s="859">
        <f t="shared" si="325"/>
        <v>-0.57548521641679251</v>
      </c>
      <c r="HG352" s="859">
        <f t="shared" si="325"/>
        <v>-0.57548521641679251</v>
      </c>
      <c r="HH352" s="859">
        <f t="shared" si="325"/>
        <v>-0.57548521641679251</v>
      </c>
      <c r="HI352" s="859">
        <f t="shared" si="325"/>
        <v>-0.57548521641679251</v>
      </c>
      <c r="HJ352" s="859">
        <f t="shared" si="325"/>
        <v>-0.57548521641679251</v>
      </c>
      <c r="HK352" s="859">
        <f t="shared" si="325"/>
        <v>-0.57548521641679251</v>
      </c>
      <c r="HL352" s="859">
        <f t="shared" si="325"/>
        <v>-0.57548521641679251</v>
      </c>
      <c r="HM352" s="859">
        <f t="shared" si="325"/>
        <v>-0.57548521641679251</v>
      </c>
      <c r="HN352" s="859">
        <f t="shared" si="325"/>
        <v>-0.37359913128292099</v>
      </c>
      <c r="HO352" s="859">
        <f t="shared" si="325"/>
        <v>-0.37359913128292099</v>
      </c>
      <c r="HP352" s="859">
        <f t="shared" si="325"/>
        <v>-0.37359913128292099</v>
      </c>
      <c r="HQ352" s="859">
        <f t="shared" si="325"/>
        <v>-0.37359913128292099</v>
      </c>
      <c r="HR352" s="859">
        <f t="shared" si="325"/>
        <v>-0.37359913128292099</v>
      </c>
      <c r="HS352" s="859">
        <f t="shared" si="325"/>
        <v>-0.37359913128292099</v>
      </c>
      <c r="HT352" s="859">
        <f t="shared" si="325"/>
        <v>-0.37359913128292099</v>
      </c>
      <c r="HU352" s="859">
        <f t="shared" si="325"/>
        <v>1.992456532443132E-2</v>
      </c>
      <c r="HV352" s="859">
        <f t="shared" si="325"/>
        <v>1.992456532443132E-2</v>
      </c>
      <c r="HW352" s="859">
        <f t="shared" si="325"/>
        <v>1.992456532443132E-2</v>
      </c>
      <c r="HX352" s="859">
        <f t="shared" si="325"/>
        <v>1.992456532443132E-2</v>
      </c>
      <c r="HY352" s="859">
        <f t="shared" si="325"/>
        <v>2.3068393412554844E-2</v>
      </c>
      <c r="HZ352" s="859">
        <f t="shared" si="325"/>
        <v>2.3068393412554844E-2</v>
      </c>
      <c r="IA352" s="859">
        <f t="shared" si="325"/>
        <v>4.9238097155378746E-2</v>
      </c>
      <c r="IB352" s="859">
        <f t="shared" si="325"/>
        <v>4.9238097155378746E-2</v>
      </c>
      <c r="IC352" s="859">
        <f t="shared" si="325"/>
        <v>4.9238097155378746E-2</v>
      </c>
      <c r="ID352" s="859">
        <f t="shared" si="325"/>
        <v>-0.12758707080805731</v>
      </c>
      <c r="IE352" s="859">
        <f t="shared" si="325"/>
        <v>-0.12758707080805731</v>
      </c>
      <c r="IF352" s="859">
        <f t="shared" si="325"/>
        <v>-0.12758707080805731</v>
      </c>
      <c r="IG352" s="859">
        <f t="shared" si="325"/>
        <v>-0.12758707080805731</v>
      </c>
      <c r="IH352" s="859">
        <f t="shared" si="325"/>
        <v>-1.8723761413462556</v>
      </c>
      <c r="II352" s="859">
        <f t="shared" si="325"/>
        <v>-1.8723761413462556</v>
      </c>
      <c r="IJ352" s="859">
        <f t="shared" si="325"/>
        <v>-1.8723761413462556</v>
      </c>
      <c r="IK352" s="859">
        <f t="shared" si="325"/>
        <v>-1.8723761413462556</v>
      </c>
      <c r="IL352" s="859">
        <f t="shared" si="325"/>
        <v>-1.8723761413462556</v>
      </c>
      <c r="IM352" s="859">
        <f t="shared" si="325"/>
        <v>-1.8723761413462556</v>
      </c>
      <c r="IN352" s="859">
        <f t="shared" si="325"/>
        <v>-1.8723761413462556</v>
      </c>
      <c r="IO352" s="859">
        <f t="shared" si="325"/>
        <v>-1.8723761413462556</v>
      </c>
      <c r="IP352" s="859">
        <f t="shared" si="325"/>
        <v>-0.49897063620293025</v>
      </c>
      <c r="IQ352" s="859">
        <f t="shared" si="325"/>
        <v>-0.49897063620293025</v>
      </c>
      <c r="IR352" s="859">
        <f t="shared" si="325"/>
        <v>-0.49897063620293025</v>
      </c>
      <c r="IS352" s="859">
        <f t="shared" si="325"/>
        <v>-0.49897063620293025</v>
      </c>
      <c r="IT352" s="859">
        <f t="shared" si="325"/>
        <v>-0.49897063620293025</v>
      </c>
      <c r="IU352" s="859">
        <f t="shared" si="325"/>
        <v>-0.49897063620293025</v>
      </c>
      <c r="IV352" s="859">
        <f t="shared" si="325"/>
        <v>-0.49897063620293025</v>
      </c>
      <c r="IW352" s="859">
        <f t="shared" si="325"/>
        <v>-0.25499159107421043</v>
      </c>
      <c r="IX352" s="859">
        <f t="shared" si="325"/>
        <v>-0.25499159107421043</v>
      </c>
      <c r="IY352" s="859">
        <f t="shared" si="325"/>
        <v>-0.25499159107421043</v>
      </c>
      <c r="IZ352" s="859">
        <f t="shared" si="325"/>
        <v>-0.25499159107421043</v>
      </c>
      <c r="JA352" s="859">
        <f t="shared" si="325"/>
        <v>-0.25499159107421043</v>
      </c>
      <c r="JB352" s="859">
        <f t="shared" si="325"/>
        <v>-0.51871085276829731</v>
      </c>
      <c r="JC352" s="859">
        <f t="shared" si="325"/>
        <v>-0.51871085276829731</v>
      </c>
      <c r="JD352" s="859">
        <f t="shared" si="325"/>
        <v>-0.51871085276829731</v>
      </c>
      <c r="JE352" s="859">
        <f t="shared" si="325"/>
        <v>-0.51871085276829731</v>
      </c>
      <c r="JF352" s="859">
        <f t="shared" si="325"/>
        <v>-0.51526001934992127</v>
      </c>
      <c r="JG352" s="859">
        <f t="shared" si="325"/>
        <v>-0.51526001934992127</v>
      </c>
      <c r="JH352" s="859">
        <f t="shared" si="326"/>
        <v>-0.51526001934992127</v>
      </c>
      <c r="JI352" s="859">
        <f t="shared" si="326"/>
        <v>-0.51526001934992127</v>
      </c>
      <c r="JJ352" s="859">
        <f t="shared" si="326"/>
        <v>-0.51526001934992127</v>
      </c>
      <c r="JK352" s="859">
        <f t="shared" si="326"/>
        <v>-0.51526001934992127</v>
      </c>
      <c r="JL352" s="859">
        <f t="shared" si="326"/>
        <v>-0.51526001934992127</v>
      </c>
      <c r="JM352" s="859">
        <f t="shared" si="326"/>
        <v>-0.51526001934992127</v>
      </c>
      <c r="JN352" s="859">
        <f t="shared" si="326"/>
        <v>-0.34812646324090224</v>
      </c>
      <c r="JO352" s="859">
        <f t="shared" si="326"/>
        <v>-0.34812646324090224</v>
      </c>
      <c r="JP352" s="859">
        <f t="shared" si="326"/>
        <v>-0.34812646324090224</v>
      </c>
      <c r="JQ352" s="859">
        <f t="shared" si="326"/>
        <v>-0.34812646324090224</v>
      </c>
      <c r="JR352" s="859">
        <f t="shared" si="326"/>
        <v>-0.34812646324090224</v>
      </c>
      <c r="JS352" s="859">
        <f t="shared" si="326"/>
        <v>-0.34812646324090224</v>
      </c>
      <c r="JT352" s="859">
        <f t="shared" si="326"/>
        <v>-0.34812646324090224</v>
      </c>
      <c r="JU352" s="859">
        <f t="shared" si="326"/>
        <v>-1.992456532443132E-2</v>
      </c>
      <c r="JV352" s="859">
        <f t="shared" si="326"/>
        <v>-1.992456532443132E-2</v>
      </c>
      <c r="JW352" s="859">
        <f t="shared" si="326"/>
        <v>-1.992456532443132E-2</v>
      </c>
      <c r="JX352" s="859">
        <f t="shared" si="326"/>
        <v>-1.992456532443132E-2</v>
      </c>
      <c r="JY352" s="859">
        <f t="shared" si="326"/>
        <v>-2.3068393412553956E-2</v>
      </c>
      <c r="JZ352" s="859">
        <f t="shared" si="326"/>
        <v>-2.3068393412553956E-2</v>
      </c>
      <c r="KA352" s="859">
        <f t="shared" si="326"/>
        <v>-3.9390477724301931E-2</v>
      </c>
      <c r="KB352" s="859">
        <f t="shared" si="326"/>
        <v>-3.9390477724301931E-2</v>
      </c>
      <c r="KC352" s="859">
        <f t="shared" si="326"/>
        <v>-3.9390477724301931E-2</v>
      </c>
      <c r="KD352" s="859">
        <f t="shared" si="326"/>
        <v>0.45772945692946099</v>
      </c>
      <c r="KE352" s="859">
        <f t="shared" si="326"/>
        <v>0.45772945692946099</v>
      </c>
      <c r="KF352" s="859">
        <f t="shared" si="326"/>
        <v>0.45772945692946099</v>
      </c>
      <c r="KG352" s="859">
        <f t="shared" si="326"/>
        <v>0.45772945692946099</v>
      </c>
      <c r="KH352" s="859">
        <f t="shared" si="326"/>
        <v>-2.343679918430345</v>
      </c>
      <c r="KI352" s="859">
        <f t="shared" si="326"/>
        <v>-2.343679918430345</v>
      </c>
      <c r="KJ352" s="859">
        <f t="shared" si="326"/>
        <v>-2.343679918430345</v>
      </c>
      <c r="KK352" s="859">
        <f t="shared" si="326"/>
        <v>-2.343679918430345</v>
      </c>
      <c r="KL352" s="859">
        <f t="shared" si="326"/>
        <v>-2.343679918430345</v>
      </c>
      <c r="KM352" s="859">
        <f t="shared" si="326"/>
        <v>-2.343679918430345</v>
      </c>
      <c r="KN352" s="859">
        <f t="shared" si="326"/>
        <v>-2.343679918430345</v>
      </c>
      <c r="KO352" s="859">
        <f t="shared" si="326"/>
        <v>-2.343679918430345</v>
      </c>
      <c r="KP352" s="859">
        <f t="shared" si="326"/>
        <v>-0.24214751462788975</v>
      </c>
      <c r="KQ352" s="859">
        <f t="shared" si="326"/>
        <v>-0.24214751462788975</v>
      </c>
      <c r="KR352" s="859">
        <f t="shared" si="326"/>
        <v>-0.24214751462788975</v>
      </c>
      <c r="KS352" s="859">
        <f t="shared" si="326"/>
        <v>-0.24214751462788975</v>
      </c>
      <c r="KT352" s="859">
        <f t="shared" si="326"/>
        <v>-0.24214751462788975</v>
      </c>
      <c r="KU352" s="859">
        <f t="shared" si="326"/>
        <v>-0.24214751462788975</v>
      </c>
      <c r="KV352" s="859">
        <f t="shared" si="326"/>
        <v>-0.24214751462788975</v>
      </c>
      <c r="KW352" s="859">
        <f t="shared" si="326"/>
        <v>-0.2014483509458298</v>
      </c>
      <c r="KX352" s="859">
        <f t="shared" si="326"/>
        <v>-0.2014483509458298</v>
      </c>
      <c r="KY352" s="859">
        <f t="shared" si="326"/>
        <v>-0.2014483509458298</v>
      </c>
      <c r="KZ352" s="859">
        <f t="shared" si="326"/>
        <v>-0.2014483509458298</v>
      </c>
      <c r="LA352" s="859">
        <f t="shared" si="326"/>
        <v>-0.2014483509458298</v>
      </c>
      <c r="LB352" s="859">
        <f t="shared" si="326"/>
        <v>-0.37579501696117568</v>
      </c>
      <c r="LC352" s="859">
        <f t="shared" si="326"/>
        <v>-0.37579501696117568</v>
      </c>
      <c r="LD352" s="859">
        <f t="shared" si="326"/>
        <v>-0.37579501696117568</v>
      </c>
      <c r="LE352" s="859">
        <f t="shared" si="326"/>
        <v>-0.37579501696117568</v>
      </c>
      <c r="LF352" s="859">
        <f t="shared" si="326"/>
        <v>-0.50187664222394801</v>
      </c>
      <c r="LG352" s="859">
        <f t="shared" si="326"/>
        <v>-0.50187664222394801</v>
      </c>
      <c r="LH352" s="859">
        <f t="shared" si="326"/>
        <v>-0.50187664222394801</v>
      </c>
      <c r="LI352" s="859">
        <f t="shared" si="326"/>
        <v>-0.50187664222394801</v>
      </c>
      <c r="LJ352" s="859">
        <f t="shared" si="326"/>
        <v>-0.50187664222394801</v>
      </c>
      <c r="LK352" s="859">
        <f t="shared" si="326"/>
        <v>-0.50187664222394801</v>
      </c>
      <c r="LL352" s="859">
        <f t="shared" si="326"/>
        <v>-0.50187664222394801</v>
      </c>
      <c r="LM352" s="859">
        <f t="shared" si="326"/>
        <v>-0.50187664222394801</v>
      </c>
      <c r="LN352" s="859">
        <f t="shared" si="326"/>
        <v>-0.3820900206302591</v>
      </c>
      <c r="LO352" s="859">
        <f t="shared" si="326"/>
        <v>-0.3820900206302591</v>
      </c>
      <c r="LP352" s="859">
        <f t="shared" si="326"/>
        <v>-0.3820900206302591</v>
      </c>
      <c r="LQ352" s="859">
        <f t="shared" si="326"/>
        <v>-0.3820900206302591</v>
      </c>
      <c r="LR352" s="859">
        <f t="shared" si="326"/>
        <v>-0.3820900206302591</v>
      </c>
      <c r="LS352" s="859">
        <f t="shared" si="326"/>
        <v>-0.3820900206302591</v>
      </c>
      <c r="LT352" s="859">
        <f t="shared" si="327"/>
        <v>-0.3820900206302591</v>
      </c>
      <c r="LU352" s="859">
        <f t="shared" si="327"/>
        <v>0</v>
      </c>
      <c r="LV352" s="859">
        <f t="shared" si="327"/>
        <v>0</v>
      </c>
      <c r="LW352" s="859">
        <f t="shared" si="327"/>
        <v>0</v>
      </c>
      <c r="LX352" s="859">
        <f t="shared" si="327"/>
        <v>0</v>
      </c>
      <c r="LY352" s="859">
        <f t="shared" si="327"/>
        <v>0</v>
      </c>
      <c r="LZ352" s="859">
        <f t="shared" si="327"/>
        <v>0</v>
      </c>
      <c r="MA352" s="859">
        <f t="shared" si="327"/>
        <v>0</v>
      </c>
      <c r="MB352" s="859">
        <f t="shared" si="327"/>
        <v>0</v>
      </c>
      <c r="MC352" s="859">
        <f t="shared" si="327"/>
        <v>0</v>
      </c>
      <c r="MD352" s="859">
        <f t="shared" si="327"/>
        <v>-0.16848216827140838</v>
      </c>
      <c r="ME352" s="859">
        <f t="shared" si="327"/>
        <v>-0.16848216827140838</v>
      </c>
      <c r="MF352" s="859">
        <f t="shared" si="327"/>
        <v>-0.16848216827140838</v>
      </c>
      <c r="MG352" s="859">
        <f t="shared" si="327"/>
        <v>-0.16848216827140838</v>
      </c>
      <c r="MH352" s="859">
        <f t="shared" si="327"/>
        <v>-1.7968867427760973</v>
      </c>
      <c r="MI352" s="859">
        <f t="shared" si="327"/>
        <v>-1.7968867427760973</v>
      </c>
      <c r="MJ352" s="859">
        <f t="shared" si="327"/>
        <v>-1.7968867427760973</v>
      </c>
      <c r="MK352" s="859">
        <f t="shared" si="327"/>
        <v>-1.7968867427760973</v>
      </c>
      <c r="ML352" s="859">
        <f t="shared" si="327"/>
        <v>-1.7968867427760973</v>
      </c>
      <c r="MM352" s="859">
        <f t="shared" si="327"/>
        <v>-1.7968867427760973</v>
      </c>
      <c r="MN352" s="859">
        <f t="shared" si="327"/>
        <v>-1.7968867427760973</v>
      </c>
      <c r="MO352" s="859">
        <f t="shared" si="327"/>
        <v>-1.7968867427760973</v>
      </c>
      <c r="MP352" s="859">
        <f t="shared" si="327"/>
        <v>0.44516007739673036</v>
      </c>
      <c r="MQ352" s="859">
        <f t="shared" si="327"/>
        <v>0.44516007739673036</v>
      </c>
      <c r="MR352" s="859">
        <f t="shared" si="327"/>
        <v>0.44516007739673036</v>
      </c>
      <c r="MS352" s="859">
        <f t="shared" si="327"/>
        <v>0.44516007739673036</v>
      </c>
      <c r="MT352" s="859">
        <f t="shared" si="327"/>
        <v>0.44516007739673036</v>
      </c>
      <c r="MU352" s="859">
        <f t="shared" si="327"/>
        <v>0.44516007739673036</v>
      </c>
      <c r="MV352" s="859">
        <f t="shared" si="327"/>
        <v>0.44516007739673036</v>
      </c>
      <c r="MW352" s="859">
        <f t="shared" si="327"/>
        <v>0.38092901612452046</v>
      </c>
      <c r="MX352" s="859">
        <f t="shared" si="327"/>
        <v>0.38092901612452046</v>
      </c>
      <c r="MY352" s="859">
        <f t="shared" si="327"/>
        <v>0.38092901612452046</v>
      </c>
      <c r="MZ352" s="859">
        <f t="shared" si="327"/>
        <v>0.38092901612452046</v>
      </c>
      <c r="NA352" s="859">
        <f t="shared" si="327"/>
        <v>0.38092901612452046</v>
      </c>
      <c r="NB352" s="859">
        <f t="shared" si="327"/>
        <v>4.9951640288711019E-2</v>
      </c>
      <c r="NC352" s="859">
        <f t="shared" si="327"/>
        <v>4.9951640288711019E-2</v>
      </c>
      <c r="ND352" s="859">
        <f t="shared" si="327"/>
        <v>4.9951640288711019E-2</v>
      </c>
      <c r="NE352" s="859">
        <f t="shared" si="327"/>
        <v>4.9951640288711019E-2</v>
      </c>
      <c r="NF352" s="859">
        <f t="shared" si="327"/>
        <v>-8.0300262755832463E-2</v>
      </c>
      <c r="NG352" s="859">
        <f t="shared" si="327"/>
        <v>-8.0300262755832463E-2</v>
      </c>
      <c r="NH352" s="859">
        <f t="shared" si="327"/>
        <v>-8.0300262755832463E-2</v>
      </c>
      <c r="NI352" s="859">
        <f t="shared" si="327"/>
        <v>-8.0300262755832463E-2</v>
      </c>
      <c r="NJ352" s="859">
        <f t="shared" si="327"/>
        <v>-8.0300262755832463E-2</v>
      </c>
      <c r="NK352" s="859">
        <f t="shared" si="327"/>
        <v>-8.0300262755832463E-2</v>
      </c>
      <c r="NL352" s="859">
        <f t="shared" si="327"/>
        <v>-8.0300262755832463E-2</v>
      </c>
      <c r="NM352" s="859">
        <f t="shared" si="327"/>
        <v>-8.0300262755832463E-2</v>
      </c>
      <c r="NN352" s="859">
        <f t="shared" si="327"/>
        <v>-0.3820900206302591</v>
      </c>
      <c r="NO352" s="859">
        <f t="shared" si="327"/>
        <v>-0.3820900206302591</v>
      </c>
      <c r="NP352" s="859">
        <f t="shared" si="327"/>
        <v>-0.3820900206302591</v>
      </c>
      <c r="NQ352" s="859">
        <f t="shared" si="327"/>
        <v>-0.3820900206302591</v>
      </c>
      <c r="NR352" s="859">
        <f t="shared" si="327"/>
        <v>-0.3820900206302591</v>
      </c>
      <c r="NS352" s="859">
        <f t="shared" si="327"/>
        <v>-0.3820900206302591</v>
      </c>
      <c r="NT352" s="859">
        <f t="shared" si="327"/>
        <v>-0.3820900206302591</v>
      </c>
      <c r="NU352" s="859">
        <f t="shared" si="327"/>
        <v>0</v>
      </c>
      <c r="NV352" s="859">
        <f t="shared" si="327"/>
        <v>0</v>
      </c>
      <c r="NW352" s="859">
        <f t="shared" si="327"/>
        <v>0</v>
      </c>
      <c r="NX352" s="859">
        <f t="shared" si="327"/>
        <v>0</v>
      </c>
      <c r="NY352" s="859">
        <f t="shared" si="327"/>
        <v>0</v>
      </c>
      <c r="NZ352" s="859">
        <f t="shared" si="327"/>
        <v>0</v>
      </c>
      <c r="OA352" s="859">
        <f t="shared" si="327"/>
        <v>0</v>
      </c>
      <c r="OB352" s="859">
        <f t="shared" si="327"/>
        <v>0</v>
      </c>
      <c r="OC352" s="859">
        <f t="shared" si="327"/>
        <v>0</v>
      </c>
      <c r="OD352" s="859">
        <f t="shared" si="327"/>
        <v>-0.16848216827140838</v>
      </c>
      <c r="OE352" s="859">
        <f t="shared" si="327"/>
        <v>-0.16848216827140838</v>
      </c>
      <c r="OF352" s="859">
        <f t="shared" si="328"/>
        <v>-0.16848216827140838</v>
      </c>
      <c r="OG352" s="859">
        <f t="shared" si="328"/>
        <v>-0.16848216827140838</v>
      </c>
      <c r="OH352" s="859">
        <f t="shared" si="328"/>
        <v>-1.7968867427760973</v>
      </c>
      <c r="OI352" s="859">
        <f t="shared" si="328"/>
        <v>-1.7968867427760973</v>
      </c>
      <c r="OJ352" s="859">
        <f t="shared" si="328"/>
        <v>-1.7968867427760973</v>
      </c>
      <c r="OK352" s="859">
        <f t="shared" si="328"/>
        <v>-1.7968867427760973</v>
      </c>
      <c r="OL352" s="859">
        <f t="shared" si="328"/>
        <v>-1.7968867427760973</v>
      </c>
      <c r="OM352" s="859">
        <f t="shared" si="328"/>
        <v>-1.7968867427760973</v>
      </c>
      <c r="ON352" s="859">
        <f t="shared" si="328"/>
        <v>-1.7968867427760973</v>
      </c>
      <c r="OO352" s="859">
        <f t="shared" si="328"/>
        <v>-1.7968867427760973</v>
      </c>
      <c r="OP352" s="859">
        <f t="shared" si="328"/>
        <v>0.44516007739673036</v>
      </c>
      <c r="OQ352" s="859">
        <f t="shared" si="328"/>
        <v>0.44516007739673036</v>
      </c>
      <c r="OR352" s="859">
        <f t="shared" si="328"/>
        <v>0.44516007739673036</v>
      </c>
      <c r="OS352" s="859">
        <f t="shared" si="328"/>
        <v>0.44516007739673036</v>
      </c>
      <c r="OT352" s="859">
        <f t="shared" si="328"/>
        <v>0.44516007739673036</v>
      </c>
      <c r="OU352" s="859">
        <f t="shared" si="328"/>
        <v>0.44516007739673036</v>
      </c>
      <c r="OV352" s="859">
        <f t="shared" si="328"/>
        <v>0.44516007739673036</v>
      </c>
      <c r="OW352" s="859">
        <f t="shared" si="328"/>
        <v>0.38092901612452046</v>
      </c>
      <c r="OX352" s="859">
        <f t="shared" si="328"/>
        <v>0.38092901612452046</v>
      </c>
      <c r="OY352" s="859">
        <f t="shared" si="328"/>
        <v>0.38092901612452046</v>
      </c>
      <c r="OZ352" s="859">
        <f t="shared" si="328"/>
        <v>0.38092901612452046</v>
      </c>
      <c r="PA352" s="859">
        <f t="shared" si="328"/>
        <v>0.38092901612452046</v>
      </c>
      <c r="PB352" s="859">
        <f t="shared" si="328"/>
        <v>4.9951640288711019E-2</v>
      </c>
      <c r="PC352" s="859">
        <f t="shared" si="328"/>
        <v>4.9951640288711019E-2</v>
      </c>
      <c r="PD352" s="859">
        <f t="shared" si="328"/>
        <v>4.9951640288711019E-2</v>
      </c>
      <c r="PE352" s="859">
        <f t="shared" si="328"/>
        <v>4.9951640288711019E-2</v>
      </c>
      <c r="PF352" s="859">
        <f t="shared" si="328"/>
        <v>-8.0300262755832463E-2</v>
      </c>
      <c r="PG352" s="859">
        <f t="shared" si="328"/>
        <v>-8.0300262755832463E-2</v>
      </c>
      <c r="PH352" s="859">
        <f t="shared" si="328"/>
        <v>-8.0300262755832463E-2</v>
      </c>
      <c r="PI352" s="859">
        <f t="shared" si="328"/>
        <v>-8.0300262755832463E-2</v>
      </c>
      <c r="PJ352" s="859">
        <f t="shared" si="328"/>
        <v>-8.0300262755832463E-2</v>
      </c>
      <c r="PK352" s="859">
        <f t="shared" si="328"/>
        <v>-8.0300262755832463E-2</v>
      </c>
      <c r="PL352" s="859">
        <f t="shared" si="328"/>
        <v>-8.0300262755832463E-2</v>
      </c>
      <c r="PM352" s="859">
        <f t="shared" si="328"/>
        <v>-8.0300262755832463E-2</v>
      </c>
      <c r="PN352" s="859">
        <f t="shared" si="328"/>
        <v>-0.3820900206302591</v>
      </c>
      <c r="PO352" s="859">
        <f t="shared" si="328"/>
        <v>-0.3820900206302591</v>
      </c>
      <c r="PP352" s="859">
        <f t="shared" si="328"/>
        <v>-0.3820900206302591</v>
      </c>
      <c r="PQ352" s="859">
        <f t="shared" si="328"/>
        <v>-0.3820900206302591</v>
      </c>
      <c r="PR352" s="859">
        <f t="shared" si="328"/>
        <v>-0.3820900206302591</v>
      </c>
      <c r="PS352" s="859">
        <f t="shared" si="328"/>
        <v>-0.3820900206302591</v>
      </c>
      <c r="PT352" s="859">
        <f t="shared" si="328"/>
        <v>-0.3820900206302591</v>
      </c>
      <c r="PU352" s="859">
        <f t="shared" si="328"/>
        <v>0</v>
      </c>
      <c r="PV352" s="859">
        <f t="shared" si="328"/>
        <v>0</v>
      </c>
      <c r="PW352" s="859">
        <f t="shared" si="328"/>
        <v>0</v>
      </c>
      <c r="PX352" s="859">
        <f t="shared" si="328"/>
        <v>0</v>
      </c>
      <c r="PY352" s="859">
        <f t="shared" si="328"/>
        <v>0</v>
      </c>
      <c r="PZ352" s="859">
        <f t="shared" si="328"/>
        <v>0</v>
      </c>
      <c r="QA352" s="859">
        <f t="shared" si="328"/>
        <v>0</v>
      </c>
      <c r="QB352" s="859">
        <f t="shared" si="328"/>
        <v>0</v>
      </c>
      <c r="QC352" s="859">
        <f t="shared" si="328"/>
        <v>0</v>
      </c>
      <c r="QD352" s="859">
        <f t="shared" si="328"/>
        <v>-0.16848216827140838</v>
      </c>
      <c r="QE352" s="859">
        <f t="shared" si="328"/>
        <v>-0.16848216827140838</v>
      </c>
      <c r="QF352" s="859">
        <f t="shared" si="328"/>
        <v>-0.16848216827140838</v>
      </c>
      <c r="QG352" s="859">
        <f t="shared" si="328"/>
        <v>-0.16848216827140838</v>
      </c>
      <c r="QH352" s="859">
        <f t="shared" si="328"/>
        <v>-1.7968867427760973</v>
      </c>
      <c r="QI352" s="859">
        <f t="shared" si="328"/>
        <v>-1.7968867427760973</v>
      </c>
      <c r="QJ352" s="859">
        <f t="shared" si="328"/>
        <v>-1.7968867427760973</v>
      </c>
      <c r="QK352" s="859">
        <f t="shared" si="328"/>
        <v>-1.7968867427760973</v>
      </c>
      <c r="QL352" s="859">
        <f t="shared" si="328"/>
        <v>-1.7968867427760973</v>
      </c>
      <c r="QM352" s="859">
        <f t="shared" si="328"/>
        <v>-1.7968867427760973</v>
      </c>
      <c r="QN352" s="859">
        <f t="shared" si="328"/>
        <v>-1.7968867427760973</v>
      </c>
      <c r="QO352" s="859">
        <f t="shared" si="328"/>
        <v>-1.7968867427760973</v>
      </c>
      <c r="QP352" s="859">
        <f t="shared" si="328"/>
        <v>0.44516007739673036</v>
      </c>
      <c r="QQ352" s="859">
        <f t="shared" si="328"/>
        <v>0.44516007739673036</v>
      </c>
      <c r="QR352" s="859">
        <f t="shared" si="329"/>
        <v>0.44516007739673036</v>
      </c>
      <c r="QS352" s="859">
        <f t="shared" si="329"/>
        <v>0.44516007739673036</v>
      </c>
      <c r="QT352" s="859">
        <f t="shared" si="329"/>
        <v>0.44516007739673036</v>
      </c>
      <c r="QU352" s="859">
        <f t="shared" si="329"/>
        <v>0.44516007739673036</v>
      </c>
      <c r="QV352" s="859">
        <f t="shared" si="329"/>
        <v>0.44516007739673036</v>
      </c>
      <c r="QW352" s="859">
        <f t="shared" si="329"/>
        <v>0.38092901612452046</v>
      </c>
      <c r="QX352" s="859">
        <f t="shared" si="329"/>
        <v>0.38092901612452046</v>
      </c>
      <c r="QY352" s="859">
        <f t="shared" si="329"/>
        <v>0.38092901612452046</v>
      </c>
      <c r="QZ352" s="859">
        <f t="shared" si="329"/>
        <v>0.38092901612452046</v>
      </c>
      <c r="RA352" s="859">
        <f t="shared" si="329"/>
        <v>0.38092901612452046</v>
      </c>
      <c r="RB352" s="859">
        <f t="shared" si="329"/>
        <v>4.9951640288711019E-2</v>
      </c>
      <c r="RC352" s="859">
        <f t="shared" si="329"/>
        <v>4.9951640288711019E-2</v>
      </c>
      <c r="RD352" s="859">
        <f t="shared" si="329"/>
        <v>4.9951640288711019E-2</v>
      </c>
      <c r="RE352" s="859">
        <f t="shared" si="329"/>
        <v>4.9951640288711019E-2</v>
      </c>
      <c r="RF352" s="859">
        <f t="shared" si="329"/>
        <v>-8.0300262755832463E-2</v>
      </c>
      <c r="RG352" s="859">
        <f t="shared" si="329"/>
        <v>-8.0300262755832463E-2</v>
      </c>
      <c r="RH352" s="859">
        <f t="shared" si="329"/>
        <v>-8.0300262755832463E-2</v>
      </c>
      <c r="RI352" s="859">
        <f t="shared" si="329"/>
        <v>-8.0300262755832463E-2</v>
      </c>
      <c r="RJ352" s="859">
        <f t="shared" si="329"/>
        <v>-8.0300262755832463E-2</v>
      </c>
      <c r="RK352" s="859">
        <f t="shared" si="329"/>
        <v>-8.0300262755832463E-2</v>
      </c>
      <c r="RL352" s="859">
        <f t="shared" si="329"/>
        <v>-8.0300262755832463E-2</v>
      </c>
      <c r="RM352" s="859">
        <f t="shared" si="329"/>
        <v>-8.0300262755832463E-2</v>
      </c>
      <c r="RN352" s="859">
        <f t="shared" si="329"/>
        <v>-0.3820900206302591</v>
      </c>
      <c r="RO352" s="859">
        <f t="shared" si="329"/>
        <v>-0.3820900206302591</v>
      </c>
      <c r="RP352" s="859">
        <f t="shared" si="329"/>
        <v>-0.3820900206302591</v>
      </c>
      <c r="RQ352" s="859">
        <f t="shared" si="329"/>
        <v>-0.3820900206302591</v>
      </c>
      <c r="RR352" s="859">
        <f t="shared" si="329"/>
        <v>-0.3820900206302591</v>
      </c>
      <c r="RS352" s="859">
        <f t="shared" si="329"/>
        <v>-0.3820900206302591</v>
      </c>
      <c r="RT352" s="859">
        <f t="shared" si="329"/>
        <v>-0.3820900206302591</v>
      </c>
      <c r="RU352" s="859">
        <f t="shared" si="329"/>
        <v>0</v>
      </c>
      <c r="RV352" s="859">
        <f t="shared" si="329"/>
        <v>0</v>
      </c>
      <c r="RW352" s="859">
        <f t="shared" si="329"/>
        <v>0</v>
      </c>
      <c r="RX352" s="859">
        <f t="shared" si="329"/>
        <v>0</v>
      </c>
      <c r="RY352" s="859">
        <f t="shared" si="329"/>
        <v>0</v>
      </c>
      <c r="RZ352" s="859">
        <f t="shared" si="329"/>
        <v>0</v>
      </c>
      <c r="SA352" s="859">
        <f t="shared" si="329"/>
        <v>0</v>
      </c>
      <c r="SB352" s="859">
        <f t="shared" si="329"/>
        <v>0</v>
      </c>
      <c r="SC352" s="859">
        <f t="shared" si="329"/>
        <v>0</v>
      </c>
      <c r="SD352" s="859">
        <f t="shared" si="329"/>
        <v>-0.16848216827140838</v>
      </c>
      <c r="SE352" s="859">
        <f t="shared" si="329"/>
        <v>-0.16848216827140838</v>
      </c>
      <c r="SF352" s="859">
        <f t="shared" si="329"/>
        <v>-0.16848216827140838</v>
      </c>
      <c r="SG352" s="859">
        <f t="shared" si="329"/>
        <v>-0.16848216827140838</v>
      </c>
      <c r="SH352" s="859">
        <f t="shared" si="329"/>
        <v>-1.7968867427760973</v>
      </c>
      <c r="SI352" s="859">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891</v>
      </c>
      <c r="J353" s="558"/>
      <c r="K353" s="859">
        <f t="shared" si="331"/>
        <v>0</v>
      </c>
      <c r="L353" s="859">
        <f t="shared" si="331"/>
        <v>0</v>
      </c>
      <c r="M353" s="859">
        <f t="shared" si="331"/>
        <v>0</v>
      </c>
      <c r="N353" s="859">
        <f t="shared" si="331"/>
        <v>0</v>
      </c>
      <c r="O353" s="859">
        <f t="shared" si="331"/>
        <v>0</v>
      </c>
      <c r="P353" s="859">
        <f t="shared" si="331"/>
        <v>0</v>
      </c>
      <c r="Q353" s="859">
        <f t="shared" si="331"/>
        <v>0</v>
      </c>
      <c r="R353" s="859">
        <f t="shared" si="331"/>
        <v>0</v>
      </c>
      <c r="S353" s="859">
        <f t="shared" si="331"/>
        <v>0</v>
      </c>
      <c r="T353" s="859">
        <f t="shared" si="331"/>
        <v>0</v>
      </c>
      <c r="U353" s="859">
        <f t="shared" si="331"/>
        <v>0</v>
      </c>
      <c r="V353" s="859">
        <f t="shared" si="331"/>
        <v>0</v>
      </c>
      <c r="W353" s="859">
        <f t="shared" si="331"/>
        <v>0</v>
      </c>
      <c r="X353" s="859">
        <f t="shared" si="331"/>
        <v>0</v>
      </c>
      <c r="Y353" s="859">
        <f t="shared" si="331"/>
        <v>0</v>
      </c>
      <c r="Z353" s="859">
        <f t="shared" si="331"/>
        <v>0</v>
      </c>
      <c r="AA353" s="859">
        <f t="shared" si="322"/>
        <v>0</v>
      </c>
      <c r="AB353" s="859">
        <f t="shared" si="322"/>
        <v>0</v>
      </c>
      <c r="AC353" s="859">
        <f t="shared" si="322"/>
        <v>0</v>
      </c>
      <c r="AD353" s="859">
        <f t="shared" si="322"/>
        <v>0</v>
      </c>
      <c r="AE353" s="859">
        <f t="shared" si="322"/>
        <v>0</v>
      </c>
      <c r="AF353" s="859">
        <f t="shared" si="322"/>
        <v>0</v>
      </c>
      <c r="AG353" s="859">
        <f t="shared" si="322"/>
        <v>0</v>
      </c>
      <c r="AH353" s="859">
        <f t="shared" si="322"/>
        <v>0</v>
      </c>
      <c r="AI353" s="859">
        <f t="shared" si="322"/>
        <v>0</v>
      </c>
      <c r="AJ353" s="859">
        <f t="shared" si="322"/>
        <v>0</v>
      </c>
      <c r="AK353" s="859">
        <f t="shared" si="322"/>
        <v>0</v>
      </c>
      <c r="AL353" s="859">
        <f t="shared" si="322"/>
        <v>0</v>
      </c>
      <c r="AM353" s="859">
        <f t="shared" si="322"/>
        <v>0</v>
      </c>
      <c r="AN353" s="859">
        <f t="shared" si="322"/>
        <v>0</v>
      </c>
      <c r="AO353" s="859">
        <f t="shared" si="322"/>
        <v>0</v>
      </c>
      <c r="AP353" s="859">
        <f t="shared" si="322"/>
        <v>0</v>
      </c>
      <c r="AQ353" s="859">
        <f t="shared" si="322"/>
        <v>0</v>
      </c>
      <c r="AR353" s="859">
        <f t="shared" si="322"/>
        <v>0</v>
      </c>
      <c r="AS353" s="859">
        <f t="shared" si="322"/>
        <v>0</v>
      </c>
      <c r="AT353" s="859">
        <f t="shared" si="322"/>
        <v>0</v>
      </c>
      <c r="AU353" s="859">
        <f t="shared" si="322"/>
        <v>0</v>
      </c>
      <c r="AV353" s="859">
        <f t="shared" si="322"/>
        <v>0</v>
      </c>
      <c r="AW353" s="859">
        <f t="shared" si="322"/>
        <v>0.25657278965864982</v>
      </c>
      <c r="AX353" s="859">
        <f t="shared" si="322"/>
        <v>0.25657278965864982</v>
      </c>
      <c r="AY353" s="859">
        <f t="shared" si="322"/>
        <v>0.25657278965864982</v>
      </c>
      <c r="AZ353" s="859">
        <f t="shared" si="322"/>
        <v>0.25657278965864982</v>
      </c>
      <c r="BA353" s="859">
        <f t="shared" si="322"/>
        <v>0.25657278965864982</v>
      </c>
      <c r="BB353" s="859">
        <f t="shared" si="322"/>
        <v>0.62079796774352491</v>
      </c>
      <c r="BC353" s="859">
        <f t="shared" si="322"/>
        <v>0.62079796774352491</v>
      </c>
      <c r="BD353" s="859">
        <f t="shared" si="322"/>
        <v>0.62079796774352491</v>
      </c>
      <c r="BE353" s="859">
        <f t="shared" si="322"/>
        <v>0.62079796774352491</v>
      </c>
      <c r="BF353" s="859">
        <f t="shared" si="322"/>
        <v>0.54202677360186424</v>
      </c>
      <c r="BG353" s="859">
        <f t="shared" si="322"/>
        <v>0.54202677360186424</v>
      </c>
      <c r="BH353" s="859">
        <f t="shared" si="322"/>
        <v>0.54202677360186424</v>
      </c>
      <c r="BI353" s="859">
        <f t="shared" si="322"/>
        <v>0.54202677360186424</v>
      </c>
      <c r="BJ353" s="859">
        <f t="shared" si="322"/>
        <v>0.54202677360186424</v>
      </c>
      <c r="BK353" s="859">
        <f t="shared" si="322"/>
        <v>0.54202677360186424</v>
      </c>
      <c r="BL353" s="859">
        <f t="shared" si="322"/>
        <v>0.54202677360186424</v>
      </c>
      <c r="BM353" s="859">
        <f t="shared" si="322"/>
        <v>0.54202677360186424</v>
      </c>
      <c r="BN353" s="859">
        <f t="shared" si="322"/>
        <v>0.56888958627172315</v>
      </c>
      <c r="BO353" s="859">
        <f t="shared" si="322"/>
        <v>0.56888958627172315</v>
      </c>
      <c r="BP353" s="859">
        <f t="shared" si="322"/>
        <v>0.56888958627172315</v>
      </c>
      <c r="BQ353" s="859">
        <f t="shared" si="322"/>
        <v>0.56888958627172315</v>
      </c>
      <c r="BR353" s="859">
        <f t="shared" si="322"/>
        <v>0.56888958627172315</v>
      </c>
      <c r="BS353" s="859">
        <f t="shared" si="322"/>
        <v>0.56888958627172315</v>
      </c>
      <c r="BT353" s="859">
        <f t="shared" si="322"/>
        <v>0.56888958627172315</v>
      </c>
      <c r="BU353" s="859">
        <f t="shared" si="322"/>
        <v>0.1394719572709997</v>
      </c>
      <c r="BV353" s="859">
        <f t="shared" si="322"/>
        <v>0.1394719572709997</v>
      </c>
      <c r="BW353" s="859">
        <f t="shared" si="322"/>
        <v>0.1394719572709997</v>
      </c>
      <c r="BX353" s="859">
        <f t="shared" si="323"/>
        <v>0.1394719572709997</v>
      </c>
      <c r="BY353" s="859">
        <f t="shared" si="323"/>
        <v>0.1153419670627569</v>
      </c>
      <c r="BZ353" s="859">
        <f t="shared" si="323"/>
        <v>0.1153419670627569</v>
      </c>
      <c r="CA353" s="859">
        <f t="shared" si="323"/>
        <v>0.20680000805258825</v>
      </c>
      <c r="CB353" s="859">
        <f t="shared" si="323"/>
        <v>0.20680000805258825</v>
      </c>
      <c r="CC353" s="859">
        <f t="shared" si="323"/>
        <v>0.20680000805258825</v>
      </c>
      <c r="CD353" s="859">
        <f t="shared" si="323"/>
        <v>0</v>
      </c>
      <c r="CE353" s="859">
        <f t="shared" si="323"/>
        <v>0</v>
      </c>
      <c r="CF353" s="859">
        <f t="shared" si="323"/>
        <v>0</v>
      </c>
      <c r="CG353" s="859">
        <f t="shared" si="323"/>
        <v>0</v>
      </c>
      <c r="CH353" s="859">
        <f t="shared" si="323"/>
        <v>0</v>
      </c>
      <c r="CI353" s="859">
        <f t="shared" si="323"/>
        <v>0</v>
      </c>
      <c r="CJ353" s="859">
        <f t="shared" si="323"/>
        <v>0</v>
      </c>
      <c r="CK353" s="859">
        <f t="shared" si="323"/>
        <v>0</v>
      </c>
      <c r="CL353" s="859">
        <f t="shared" si="323"/>
        <v>0</v>
      </c>
      <c r="CM353" s="859">
        <f t="shared" si="323"/>
        <v>0</v>
      </c>
      <c r="CN353" s="859">
        <f t="shared" si="323"/>
        <v>0</v>
      </c>
      <c r="CO353" s="859">
        <f t="shared" si="323"/>
        <v>0</v>
      </c>
      <c r="CP353" s="859">
        <f t="shared" si="323"/>
        <v>0</v>
      </c>
      <c r="CQ353" s="859">
        <f t="shared" si="323"/>
        <v>0</v>
      </c>
      <c r="CR353" s="859">
        <f t="shared" si="323"/>
        <v>0</v>
      </c>
      <c r="CS353" s="859">
        <f t="shared" si="323"/>
        <v>0</v>
      </c>
      <c r="CT353" s="859">
        <f t="shared" si="323"/>
        <v>0</v>
      </c>
      <c r="CU353" s="859">
        <f t="shared" si="323"/>
        <v>0</v>
      </c>
      <c r="CV353" s="859">
        <f t="shared" si="323"/>
        <v>0</v>
      </c>
      <c r="CW353" s="859">
        <f t="shared" si="323"/>
        <v>0</v>
      </c>
      <c r="CX353" s="859">
        <f t="shared" si="323"/>
        <v>0</v>
      </c>
      <c r="CY353" s="859">
        <f t="shared" si="323"/>
        <v>0</v>
      </c>
      <c r="CZ353" s="859">
        <f t="shared" si="323"/>
        <v>0</v>
      </c>
      <c r="DA353" s="859">
        <f t="shared" si="323"/>
        <v>0</v>
      </c>
      <c r="DB353" s="859">
        <f t="shared" si="323"/>
        <v>0</v>
      </c>
      <c r="DC353" s="859">
        <f t="shared" si="323"/>
        <v>0</v>
      </c>
      <c r="DD353" s="859">
        <f t="shared" si="323"/>
        <v>0</v>
      </c>
      <c r="DE353" s="859">
        <f t="shared" si="323"/>
        <v>0</v>
      </c>
      <c r="DF353" s="859">
        <f t="shared" si="323"/>
        <v>0</v>
      </c>
      <c r="DG353" s="859">
        <f t="shared" si="323"/>
        <v>0</v>
      </c>
      <c r="DH353" s="859">
        <f t="shared" si="323"/>
        <v>0</v>
      </c>
      <c r="DI353" s="859">
        <f t="shared" si="323"/>
        <v>0</v>
      </c>
      <c r="DJ353" s="859">
        <f t="shared" si="323"/>
        <v>0</v>
      </c>
      <c r="DK353" s="859">
        <f t="shared" si="323"/>
        <v>0</v>
      </c>
      <c r="DL353" s="859">
        <f t="shared" si="323"/>
        <v>0</v>
      </c>
      <c r="DM353" s="859">
        <f t="shared" si="323"/>
        <v>0</v>
      </c>
      <c r="DN353" s="859">
        <f t="shared" si="323"/>
        <v>-0.25472668042017244</v>
      </c>
      <c r="DO353" s="859">
        <f t="shared" si="323"/>
        <v>-0.25472668042017244</v>
      </c>
      <c r="DP353" s="859">
        <f t="shared" si="323"/>
        <v>-0.25472668042017244</v>
      </c>
      <c r="DQ353" s="859">
        <f t="shared" si="323"/>
        <v>-0.25472668042017244</v>
      </c>
      <c r="DR353" s="859">
        <f t="shared" si="323"/>
        <v>-0.25472668042017244</v>
      </c>
      <c r="DS353" s="859">
        <f t="shared" si="323"/>
        <v>-0.25472668042017244</v>
      </c>
      <c r="DT353" s="859">
        <f t="shared" si="323"/>
        <v>-0.25472668042017244</v>
      </c>
      <c r="DU353" s="859">
        <f t="shared" si="323"/>
        <v>-0.15939652259542569</v>
      </c>
      <c r="DV353" s="859">
        <f t="shared" si="323"/>
        <v>-0.15939652259542569</v>
      </c>
      <c r="DW353" s="859">
        <f t="shared" si="323"/>
        <v>-0.15939652259542569</v>
      </c>
      <c r="DX353" s="859">
        <f t="shared" si="323"/>
        <v>-0.15939652259542569</v>
      </c>
      <c r="DY353" s="859">
        <f t="shared" si="323"/>
        <v>-0.14994455718158628</v>
      </c>
      <c r="DZ353" s="859">
        <f t="shared" si="323"/>
        <v>-0.14994455718158628</v>
      </c>
      <c r="EA353" s="859">
        <f t="shared" si="323"/>
        <v>-0.32497144122549937</v>
      </c>
      <c r="EB353" s="859">
        <f t="shared" si="323"/>
        <v>-0.32497144122549937</v>
      </c>
      <c r="EC353" s="859">
        <f t="shared" si="323"/>
        <v>-0.32497144122549937</v>
      </c>
      <c r="ED353" s="859">
        <f t="shared" si="323"/>
        <v>0.46324798301820191</v>
      </c>
      <c r="EE353" s="859">
        <f t="shared" si="323"/>
        <v>0.46324798301820191</v>
      </c>
      <c r="EF353" s="859">
        <f t="shared" si="323"/>
        <v>0.46324798301820191</v>
      </c>
      <c r="EG353" s="859">
        <f t="shared" si="323"/>
        <v>0.46324798301820191</v>
      </c>
      <c r="EH353" s="859">
        <f t="shared" si="323"/>
        <v>0.38815351714272417</v>
      </c>
      <c r="EI353" s="859">
        <f t="shared" si="323"/>
        <v>0.38815351714272417</v>
      </c>
      <c r="EJ353" s="859">
        <f t="shared" si="324"/>
        <v>0.38815351714272417</v>
      </c>
      <c r="EK353" s="859">
        <f t="shared" si="324"/>
        <v>0.38815351714272417</v>
      </c>
      <c r="EL353" s="859">
        <f t="shared" si="324"/>
        <v>0.38815351714272417</v>
      </c>
      <c r="EM353" s="859">
        <f t="shared" si="324"/>
        <v>0.38815351714272417</v>
      </c>
      <c r="EN353" s="859">
        <f t="shared" si="324"/>
        <v>0.38815351714272417</v>
      </c>
      <c r="EO353" s="859">
        <f t="shared" si="324"/>
        <v>0.38815351714272417</v>
      </c>
      <c r="EP353" s="859">
        <f t="shared" si="324"/>
        <v>-2.4459344911909042E-2</v>
      </c>
      <c r="EQ353" s="859">
        <f t="shared" si="324"/>
        <v>-2.4459344911909042E-2</v>
      </c>
      <c r="ER353" s="859">
        <f t="shared" si="324"/>
        <v>-2.4459344911909042E-2</v>
      </c>
      <c r="ES353" s="859">
        <f t="shared" si="324"/>
        <v>-2.4459344911909042E-2</v>
      </c>
      <c r="ET353" s="859">
        <f t="shared" si="324"/>
        <v>-2.4459344911909042E-2</v>
      </c>
      <c r="EU353" s="859">
        <f t="shared" si="324"/>
        <v>-2.4459344911909042E-2</v>
      </c>
      <c r="EV353" s="859">
        <f t="shared" si="324"/>
        <v>-2.4459344911909042E-2</v>
      </c>
      <c r="EW353" s="859">
        <f t="shared" si="324"/>
        <v>1.059442980319858E-2</v>
      </c>
      <c r="EX353" s="859">
        <f t="shared" si="324"/>
        <v>1.059442980319858E-2</v>
      </c>
      <c r="EY353" s="859">
        <f t="shared" si="324"/>
        <v>1.059442980319858E-2</v>
      </c>
      <c r="EZ353" s="859">
        <f t="shared" si="324"/>
        <v>1.059442980319858E-2</v>
      </c>
      <c r="FA353" s="859">
        <f t="shared" si="324"/>
        <v>1.059442980319858E-2</v>
      </c>
      <c r="FB353" s="859">
        <f t="shared" si="324"/>
        <v>-0.1228681456967422</v>
      </c>
      <c r="FC353" s="859">
        <f t="shared" si="324"/>
        <v>-0.1228681456967422</v>
      </c>
      <c r="FD353" s="859">
        <f t="shared" si="324"/>
        <v>-0.1228681456967422</v>
      </c>
      <c r="FE353" s="859">
        <f t="shared" si="324"/>
        <v>-0.1228681456967422</v>
      </c>
      <c r="FF353" s="859">
        <f t="shared" si="324"/>
        <v>-0.12045039413374692</v>
      </c>
      <c r="FG353" s="859">
        <f t="shared" si="324"/>
        <v>-0.12045039413374692</v>
      </c>
      <c r="FH353" s="859">
        <f t="shared" si="324"/>
        <v>-0.12045039413374692</v>
      </c>
      <c r="FI353" s="859">
        <f t="shared" si="324"/>
        <v>-0.12045039413374692</v>
      </c>
      <c r="FJ353" s="859">
        <f t="shared" si="324"/>
        <v>-0.12045039413374692</v>
      </c>
      <c r="FK353" s="859">
        <f t="shared" si="324"/>
        <v>-0.12045039413374692</v>
      </c>
      <c r="FL353" s="859">
        <f t="shared" si="324"/>
        <v>-0.12045039413374692</v>
      </c>
      <c r="FM353" s="859">
        <f t="shared" si="324"/>
        <v>-0.12045039413374692</v>
      </c>
      <c r="FN353" s="859">
        <f t="shared" si="324"/>
        <v>-5.9436225431373835E-2</v>
      </c>
      <c r="FO353" s="859">
        <f t="shared" si="324"/>
        <v>-5.9436225431373835E-2</v>
      </c>
      <c r="FP353" s="859">
        <f t="shared" si="324"/>
        <v>-5.9436225431373835E-2</v>
      </c>
      <c r="FQ353" s="859">
        <f t="shared" si="324"/>
        <v>-5.9436225431373835E-2</v>
      </c>
      <c r="FR353" s="859">
        <f t="shared" si="324"/>
        <v>-5.9436225431373835E-2</v>
      </c>
      <c r="FS353" s="859">
        <f t="shared" si="324"/>
        <v>-5.9436225431373835E-2</v>
      </c>
      <c r="FT353" s="859">
        <f t="shared" si="324"/>
        <v>-5.9436225431373835E-2</v>
      </c>
      <c r="FU353" s="859">
        <f t="shared" si="324"/>
        <v>-1.9924565324425991E-2</v>
      </c>
      <c r="FV353" s="859">
        <f t="shared" si="324"/>
        <v>-1.9924565324425991E-2</v>
      </c>
      <c r="FW353" s="859">
        <f t="shared" si="324"/>
        <v>-1.9924565324425991E-2</v>
      </c>
      <c r="FX353" s="859">
        <f t="shared" si="324"/>
        <v>-1.9924565324425991E-2</v>
      </c>
      <c r="FY353" s="859">
        <f t="shared" si="324"/>
        <v>-1.1534196706279864E-2</v>
      </c>
      <c r="FZ353" s="859">
        <f t="shared" si="324"/>
        <v>-1.1534196706279864E-2</v>
      </c>
      <c r="GA353" s="859">
        <f t="shared" si="324"/>
        <v>-4.9238097155381411E-2</v>
      </c>
      <c r="GB353" s="859">
        <f t="shared" si="324"/>
        <v>-4.9238097155381411E-2</v>
      </c>
      <c r="GC353" s="859">
        <f t="shared" si="324"/>
        <v>-4.9238097155381411E-2</v>
      </c>
      <c r="GD353" s="859">
        <f t="shared" si="324"/>
        <v>0.31619873174118052</v>
      </c>
      <c r="GE353" s="859">
        <f t="shared" si="324"/>
        <v>0.31619873174118052</v>
      </c>
      <c r="GF353" s="859">
        <f t="shared" si="324"/>
        <v>0.31619873174118052</v>
      </c>
      <c r="GG353" s="859">
        <f t="shared" si="324"/>
        <v>0.31619873174118052</v>
      </c>
      <c r="GH353" s="859">
        <f t="shared" si="324"/>
        <v>-1.1295594122359205</v>
      </c>
      <c r="GI353" s="859">
        <f t="shared" si="324"/>
        <v>-1.1295594122359205</v>
      </c>
      <c r="GJ353" s="859">
        <f t="shared" si="324"/>
        <v>-1.1295594122359205</v>
      </c>
      <c r="GK353" s="859">
        <f t="shared" si="324"/>
        <v>-1.1295594122359205</v>
      </c>
      <c r="GL353" s="859">
        <f t="shared" si="324"/>
        <v>-1.1295594122359205</v>
      </c>
      <c r="GM353" s="859">
        <f t="shared" si="324"/>
        <v>-1.1295594122359205</v>
      </c>
      <c r="GN353" s="859">
        <f t="shared" si="324"/>
        <v>-1.1295594122359205</v>
      </c>
      <c r="GO353" s="859">
        <f t="shared" si="324"/>
        <v>-1.1295594122359205</v>
      </c>
      <c r="GP353" s="859">
        <f t="shared" si="324"/>
        <v>9.783737964763084E-2</v>
      </c>
      <c r="GQ353" s="859">
        <f t="shared" si="324"/>
        <v>9.783737964763084E-2</v>
      </c>
      <c r="GR353" s="859">
        <f t="shared" si="324"/>
        <v>9.783737964763084E-2</v>
      </c>
      <c r="GS353" s="859">
        <f t="shared" si="324"/>
        <v>9.783737964763084E-2</v>
      </c>
      <c r="GT353" s="859">
        <f t="shared" si="324"/>
        <v>9.783737964763084E-2</v>
      </c>
      <c r="GU353" s="859">
        <f t="shared" si="324"/>
        <v>9.783737964763084E-2</v>
      </c>
      <c r="GV353" s="859">
        <f t="shared" si="325"/>
        <v>9.783737964763084E-2</v>
      </c>
      <c r="GW353" s="859">
        <f t="shared" si="325"/>
        <v>0.11696185718633068</v>
      </c>
      <c r="GX353" s="859">
        <f t="shared" si="325"/>
        <v>0.11696185718633068</v>
      </c>
      <c r="GY353" s="859">
        <f t="shared" si="325"/>
        <v>0.11696185718633068</v>
      </c>
      <c r="GZ353" s="859">
        <f t="shared" si="325"/>
        <v>0.11696185718633068</v>
      </c>
      <c r="HA353" s="859">
        <f t="shared" si="325"/>
        <v>0.11696185718633068</v>
      </c>
      <c r="HB353" s="859">
        <f t="shared" si="325"/>
        <v>-3.3301093525808234E-2</v>
      </c>
      <c r="HC353" s="859">
        <f t="shared" si="325"/>
        <v>-3.3301093525808234E-2</v>
      </c>
      <c r="HD353" s="859">
        <f t="shared" si="325"/>
        <v>-3.3301093525808234E-2</v>
      </c>
      <c r="HE353" s="859">
        <f t="shared" si="325"/>
        <v>-3.3301093525808234E-2</v>
      </c>
      <c r="HF353" s="859">
        <f t="shared" si="325"/>
        <v>-3.3458442814929157E-2</v>
      </c>
      <c r="HG353" s="859">
        <f t="shared" si="325"/>
        <v>-3.3458442814929157E-2</v>
      </c>
      <c r="HH353" s="859">
        <f t="shared" si="325"/>
        <v>-3.3458442814929157E-2</v>
      </c>
      <c r="HI353" s="859">
        <f t="shared" si="325"/>
        <v>-3.3458442814929157E-2</v>
      </c>
      <c r="HJ353" s="859">
        <f t="shared" si="325"/>
        <v>-3.3458442814929157E-2</v>
      </c>
      <c r="HK353" s="859">
        <f t="shared" si="325"/>
        <v>-3.3458442814929157E-2</v>
      </c>
      <c r="HL353" s="859">
        <f t="shared" si="325"/>
        <v>-3.3458442814929157E-2</v>
      </c>
      <c r="HM353" s="859">
        <f t="shared" si="325"/>
        <v>-3.3458442814929157E-2</v>
      </c>
      <c r="HN353" s="859">
        <f t="shared" si="325"/>
        <v>3.3963557389357746E-2</v>
      </c>
      <c r="HO353" s="859">
        <f t="shared" si="325"/>
        <v>3.3963557389357746E-2</v>
      </c>
      <c r="HP353" s="859">
        <f t="shared" si="325"/>
        <v>3.3963557389357746E-2</v>
      </c>
      <c r="HQ353" s="859">
        <f t="shared" si="325"/>
        <v>3.3963557389357746E-2</v>
      </c>
      <c r="HR353" s="859">
        <f t="shared" si="325"/>
        <v>3.3963557389357746E-2</v>
      </c>
      <c r="HS353" s="859">
        <f t="shared" si="325"/>
        <v>3.3963557389357746E-2</v>
      </c>
      <c r="HT353" s="859">
        <f t="shared" si="325"/>
        <v>3.3963557389357746E-2</v>
      </c>
      <c r="HU353" s="859">
        <f t="shared" si="325"/>
        <v>0</v>
      </c>
      <c r="HV353" s="859">
        <f t="shared" si="325"/>
        <v>0</v>
      </c>
      <c r="HW353" s="859">
        <f t="shared" si="325"/>
        <v>0</v>
      </c>
      <c r="HX353" s="859">
        <f t="shared" si="325"/>
        <v>0</v>
      </c>
      <c r="HY353" s="859">
        <f t="shared" si="325"/>
        <v>0</v>
      </c>
      <c r="HZ353" s="859">
        <f t="shared" si="325"/>
        <v>0</v>
      </c>
      <c r="IA353" s="859">
        <f t="shared" si="325"/>
        <v>-9.8476194310777032E-3</v>
      </c>
      <c r="IB353" s="859">
        <f t="shared" si="325"/>
        <v>-9.8476194310777032E-3</v>
      </c>
      <c r="IC353" s="859">
        <f t="shared" si="325"/>
        <v>-9.8476194310777032E-3</v>
      </c>
      <c r="ID353" s="859">
        <f t="shared" si="325"/>
        <v>0.53767627689256248</v>
      </c>
      <c r="IE353" s="859">
        <f t="shared" si="325"/>
        <v>0.53767627689256248</v>
      </c>
      <c r="IF353" s="859">
        <f t="shared" si="325"/>
        <v>0.53767627689256248</v>
      </c>
      <c r="IG353" s="859">
        <f t="shared" si="325"/>
        <v>0.53767627689256248</v>
      </c>
      <c r="IH353" s="859">
        <f t="shared" si="325"/>
        <v>-0.23378408430687081</v>
      </c>
      <c r="II353" s="859">
        <f t="shared" si="325"/>
        <v>-0.23114132350293026</v>
      </c>
      <c r="IJ353" s="859">
        <f t="shared" si="325"/>
        <v>-0.23114132350293026</v>
      </c>
      <c r="IK353" s="859">
        <f t="shared" si="325"/>
        <v>-0.23114132350293026</v>
      </c>
      <c r="IL353" s="859">
        <f t="shared" si="325"/>
        <v>-0.23114132350293026</v>
      </c>
      <c r="IM353" s="859">
        <f t="shared" si="325"/>
        <v>-0.23114132350293026</v>
      </c>
      <c r="IN353" s="859">
        <f t="shared" si="325"/>
        <v>-0.23114132350293026</v>
      </c>
      <c r="IO353" s="859">
        <f t="shared" si="325"/>
        <v>-0.23114132350293026</v>
      </c>
      <c r="IP353" s="859">
        <f t="shared" si="325"/>
        <v>-0.45494381536150108</v>
      </c>
      <c r="IQ353" s="859">
        <f t="shared" si="325"/>
        <v>-0.45494381536150108</v>
      </c>
      <c r="IR353" s="859">
        <f t="shared" si="325"/>
        <v>-0.45494381536150108</v>
      </c>
      <c r="IS353" s="859">
        <f t="shared" si="325"/>
        <v>-0.45494381536150108</v>
      </c>
      <c r="IT353" s="859">
        <f t="shared" si="325"/>
        <v>-0.45494381536150108</v>
      </c>
      <c r="IU353" s="859">
        <f t="shared" si="325"/>
        <v>-0.45494381536150108</v>
      </c>
      <c r="IV353" s="859">
        <f t="shared" si="325"/>
        <v>-0.45494381536150108</v>
      </c>
      <c r="IW353" s="859">
        <f t="shared" si="325"/>
        <v>-0.26459077350852134</v>
      </c>
      <c r="IX353" s="859">
        <f t="shared" si="325"/>
        <v>-0.26459077350852134</v>
      </c>
      <c r="IY353" s="859">
        <f t="shared" si="325"/>
        <v>-0.26459077350852134</v>
      </c>
      <c r="IZ353" s="859">
        <f t="shared" si="325"/>
        <v>-0.26459077350852134</v>
      </c>
      <c r="JA353" s="859">
        <f t="shared" si="325"/>
        <v>-0.26459077350852134</v>
      </c>
      <c r="JB353" s="859">
        <f t="shared" si="325"/>
        <v>-7.8536465942056211E-3</v>
      </c>
      <c r="JC353" s="859">
        <f t="shared" si="325"/>
        <v>-7.8536465942056211E-3</v>
      </c>
      <c r="JD353" s="859">
        <f t="shared" si="325"/>
        <v>-7.8536465942056211E-3</v>
      </c>
      <c r="JE353" s="859">
        <f t="shared" si="325"/>
        <v>-7.8536465942056211E-3</v>
      </c>
      <c r="JF353" s="859">
        <f t="shared" si="325"/>
        <v>-0.21413403401554909</v>
      </c>
      <c r="JG353" s="859">
        <f t="shared" si="325"/>
        <v>-0.21413403401554909</v>
      </c>
      <c r="JH353" s="859">
        <f t="shared" si="326"/>
        <v>-0.21413403401554909</v>
      </c>
      <c r="JI353" s="859">
        <f t="shared" si="326"/>
        <v>-0.21413403401554909</v>
      </c>
      <c r="JJ353" s="859">
        <f t="shared" si="326"/>
        <v>-0.21413403401554909</v>
      </c>
      <c r="JK353" s="859">
        <f t="shared" si="326"/>
        <v>-0.21413403401554909</v>
      </c>
      <c r="JL353" s="859">
        <f t="shared" si="326"/>
        <v>-0.21413403401554909</v>
      </c>
      <c r="JM353" s="859">
        <f t="shared" si="326"/>
        <v>-0.21413403401554909</v>
      </c>
      <c r="JN353" s="859">
        <f t="shared" si="326"/>
        <v>0.15283600825210275</v>
      </c>
      <c r="JO353" s="859">
        <f t="shared" si="326"/>
        <v>0.15283600825210275</v>
      </c>
      <c r="JP353" s="859">
        <f t="shared" si="326"/>
        <v>0.15283600825210275</v>
      </c>
      <c r="JQ353" s="859">
        <f t="shared" si="326"/>
        <v>0.15283600825210275</v>
      </c>
      <c r="JR353" s="859">
        <f t="shared" si="326"/>
        <v>0.15283600825210275</v>
      </c>
      <c r="JS353" s="859">
        <f t="shared" si="326"/>
        <v>0.15283600825210275</v>
      </c>
      <c r="JT353" s="859">
        <f t="shared" si="326"/>
        <v>0.15283600825210275</v>
      </c>
      <c r="JU353" s="859">
        <f t="shared" si="326"/>
        <v>-1.992456532443132E-2</v>
      </c>
      <c r="JV353" s="859">
        <f t="shared" si="326"/>
        <v>-1.992456532443132E-2</v>
      </c>
      <c r="JW353" s="859">
        <f t="shared" si="326"/>
        <v>-1.992456532443132E-2</v>
      </c>
      <c r="JX353" s="859">
        <f t="shared" si="326"/>
        <v>-1.992456532443132E-2</v>
      </c>
      <c r="JY353" s="859">
        <f t="shared" si="326"/>
        <v>-2.3068393412553956E-2</v>
      </c>
      <c r="JZ353" s="859">
        <f t="shared" si="326"/>
        <v>-2.3068393412553956E-2</v>
      </c>
      <c r="KA353" s="859">
        <f t="shared" si="326"/>
        <v>-3.9390477724301931E-2</v>
      </c>
      <c r="KB353" s="859">
        <f t="shared" si="326"/>
        <v>-3.9390477724301931E-2</v>
      </c>
      <c r="KC353" s="859">
        <f t="shared" si="326"/>
        <v>-3.9390477724301931E-2</v>
      </c>
      <c r="KD353" s="859">
        <f t="shared" si="326"/>
        <v>0.44434232363259163</v>
      </c>
      <c r="KE353" s="859">
        <f t="shared" si="326"/>
        <v>0.44434232363259163</v>
      </c>
      <c r="KF353" s="859">
        <f t="shared" si="326"/>
        <v>0.44434232363259163</v>
      </c>
      <c r="KG353" s="859">
        <f t="shared" si="326"/>
        <v>0.44434232363259163</v>
      </c>
      <c r="KH353" s="859">
        <f t="shared" si="326"/>
        <v>-5.8311173683728512E-2</v>
      </c>
      <c r="KI353" s="859">
        <f t="shared" si="326"/>
        <v>-5.8311173683728512E-2</v>
      </c>
      <c r="KJ353" s="859">
        <f t="shared" si="326"/>
        <v>-5.8311173683728512E-2</v>
      </c>
      <c r="KK353" s="859">
        <f t="shared" si="326"/>
        <v>-5.8311173683728512E-2</v>
      </c>
      <c r="KL353" s="859">
        <f t="shared" si="326"/>
        <v>-5.8311173683728512E-2</v>
      </c>
      <c r="KM353" s="859">
        <f t="shared" si="326"/>
        <v>-5.8311173683728512E-2</v>
      </c>
      <c r="KN353" s="859">
        <f t="shared" si="326"/>
        <v>-5.8311173683728512E-2</v>
      </c>
      <c r="KO353" s="859">
        <f t="shared" si="326"/>
        <v>-5.8311173683728512E-2</v>
      </c>
      <c r="KP353" s="859">
        <f t="shared" si="326"/>
        <v>-5.6256493297381027E-2</v>
      </c>
      <c r="KQ353" s="859">
        <f t="shared" si="326"/>
        <v>-5.6256493297381027E-2</v>
      </c>
      <c r="KR353" s="859">
        <f t="shared" si="326"/>
        <v>-5.6256493297381027E-2</v>
      </c>
      <c r="KS353" s="859">
        <f t="shared" si="326"/>
        <v>-5.6256493297381027E-2</v>
      </c>
      <c r="KT353" s="859">
        <f t="shared" si="326"/>
        <v>-5.6256493297381027E-2</v>
      </c>
      <c r="KU353" s="859">
        <f t="shared" si="326"/>
        <v>-5.6256493297381027E-2</v>
      </c>
      <c r="KV353" s="859">
        <f t="shared" si="326"/>
        <v>-5.6256493297381027E-2</v>
      </c>
      <c r="KW353" s="859">
        <f t="shared" si="326"/>
        <v>-2.309544404196906E-2</v>
      </c>
      <c r="KX353" s="859">
        <f t="shared" si="326"/>
        <v>-2.309544404196906E-2</v>
      </c>
      <c r="KY353" s="859">
        <f t="shared" si="326"/>
        <v>-2.309544404196906E-2</v>
      </c>
      <c r="KZ353" s="859">
        <f t="shared" si="326"/>
        <v>-2.309544404196906E-2</v>
      </c>
      <c r="LA353" s="859">
        <f t="shared" si="326"/>
        <v>-2.309544404196906E-2</v>
      </c>
      <c r="LB353" s="859">
        <f t="shared" si="326"/>
        <v>-0.44860882228283039</v>
      </c>
      <c r="LC353" s="859">
        <f t="shared" si="326"/>
        <v>-0.44860882228283039</v>
      </c>
      <c r="LD353" s="859">
        <f t="shared" si="326"/>
        <v>-0.44860882228283039</v>
      </c>
      <c r="LE353" s="859">
        <f t="shared" si="326"/>
        <v>-0.44860882228283039</v>
      </c>
      <c r="LF353" s="859">
        <f t="shared" si="326"/>
        <v>-0.53533508503888072</v>
      </c>
      <c r="LG353" s="859">
        <f t="shared" si="326"/>
        <v>-0.53533508503888072</v>
      </c>
      <c r="LH353" s="859">
        <f t="shared" si="326"/>
        <v>-0.53533508503888072</v>
      </c>
      <c r="LI353" s="859">
        <f t="shared" si="326"/>
        <v>-0.53533508503888072</v>
      </c>
      <c r="LJ353" s="859">
        <f t="shared" si="326"/>
        <v>-0.53533508503888072</v>
      </c>
      <c r="LK353" s="859">
        <f t="shared" si="326"/>
        <v>-0.53533508503888072</v>
      </c>
      <c r="LL353" s="859">
        <f t="shared" si="326"/>
        <v>-0.53533508503888072</v>
      </c>
      <c r="LM353" s="859">
        <f t="shared" si="326"/>
        <v>-0.53533508503888072</v>
      </c>
      <c r="LN353" s="859">
        <f t="shared" si="326"/>
        <v>-0.34812646324090224</v>
      </c>
      <c r="LO353" s="859">
        <f t="shared" si="326"/>
        <v>-0.34812646324090224</v>
      </c>
      <c r="LP353" s="859">
        <f t="shared" si="326"/>
        <v>-0.34812646324090224</v>
      </c>
      <c r="LQ353" s="859">
        <f t="shared" si="326"/>
        <v>-0.34812646324090224</v>
      </c>
      <c r="LR353" s="859">
        <f t="shared" si="326"/>
        <v>-0.34812646324090224</v>
      </c>
      <c r="LS353" s="859">
        <f t="shared" si="326"/>
        <v>-0.34812646324090224</v>
      </c>
      <c r="LT353" s="859">
        <f t="shared" si="327"/>
        <v>-0.34812646324090224</v>
      </c>
      <c r="LU353" s="859">
        <f t="shared" si="327"/>
        <v>0</v>
      </c>
      <c r="LV353" s="859">
        <f t="shared" si="327"/>
        <v>0</v>
      </c>
      <c r="LW353" s="859">
        <f t="shared" si="327"/>
        <v>0</v>
      </c>
      <c r="LX353" s="859">
        <f t="shared" si="327"/>
        <v>0</v>
      </c>
      <c r="LY353" s="859">
        <f t="shared" si="327"/>
        <v>0</v>
      </c>
      <c r="LZ353" s="859">
        <f t="shared" si="327"/>
        <v>0</v>
      </c>
      <c r="MA353" s="859">
        <f t="shared" si="327"/>
        <v>0</v>
      </c>
      <c r="MB353" s="859">
        <f t="shared" si="327"/>
        <v>0</v>
      </c>
      <c r="MC353" s="859">
        <f t="shared" si="327"/>
        <v>0</v>
      </c>
      <c r="MD353" s="859">
        <f t="shared" si="327"/>
        <v>0.59477165347928285</v>
      </c>
      <c r="ME353" s="859">
        <f t="shared" si="327"/>
        <v>0.59477165347928285</v>
      </c>
      <c r="MF353" s="859">
        <f t="shared" si="327"/>
        <v>0.59477165347928285</v>
      </c>
      <c r="MG353" s="859">
        <f t="shared" si="327"/>
        <v>0.59477165347928285</v>
      </c>
      <c r="MH353" s="859">
        <f t="shared" si="327"/>
        <v>-6.7790507756432916E-2</v>
      </c>
      <c r="MI353" s="859">
        <f t="shared" si="327"/>
        <v>-6.7790507756432916E-2</v>
      </c>
      <c r="MJ353" s="859">
        <f t="shared" si="327"/>
        <v>-6.7790507756432916E-2</v>
      </c>
      <c r="MK353" s="859">
        <f t="shared" si="327"/>
        <v>-6.7790507756432916E-2</v>
      </c>
      <c r="ML353" s="859">
        <f t="shared" si="327"/>
        <v>-6.7790507756432916E-2</v>
      </c>
      <c r="MM353" s="859">
        <f t="shared" si="327"/>
        <v>-6.7790507756432916E-2</v>
      </c>
      <c r="MN353" s="859">
        <f t="shared" si="327"/>
        <v>-6.7790507756432916E-2</v>
      </c>
      <c r="MO353" s="859">
        <f t="shared" si="327"/>
        <v>-6.7790507756432916E-2</v>
      </c>
      <c r="MP353" s="859">
        <f t="shared" si="327"/>
        <v>0.85363113742559982</v>
      </c>
      <c r="MQ353" s="859">
        <f t="shared" si="327"/>
        <v>0.85363113742559982</v>
      </c>
      <c r="MR353" s="859">
        <f t="shared" si="327"/>
        <v>0.85363113742559982</v>
      </c>
      <c r="MS353" s="859">
        <f t="shared" si="327"/>
        <v>0.85363113742559982</v>
      </c>
      <c r="MT353" s="859">
        <f t="shared" si="327"/>
        <v>0.85363113742559982</v>
      </c>
      <c r="MU353" s="859">
        <f t="shared" si="327"/>
        <v>0.85363113742559982</v>
      </c>
      <c r="MV353" s="859">
        <f t="shared" si="327"/>
        <v>0.85363113742559982</v>
      </c>
      <c r="MW353" s="859">
        <f t="shared" si="327"/>
        <v>0.35520141998073029</v>
      </c>
      <c r="MX353" s="859">
        <f t="shared" si="327"/>
        <v>0.35520141998073029</v>
      </c>
      <c r="MY353" s="859">
        <f t="shared" si="327"/>
        <v>0.35520141998073029</v>
      </c>
      <c r="MZ353" s="859">
        <f t="shared" si="327"/>
        <v>0.35520141998073029</v>
      </c>
      <c r="NA353" s="859">
        <f t="shared" si="327"/>
        <v>0.35520141998073029</v>
      </c>
      <c r="NB353" s="859">
        <f t="shared" si="327"/>
        <v>4.9951640288711019E-2</v>
      </c>
      <c r="NC353" s="859">
        <f t="shared" si="327"/>
        <v>4.9951640288711019E-2</v>
      </c>
      <c r="ND353" s="859">
        <f t="shared" si="327"/>
        <v>4.9951640288711019E-2</v>
      </c>
      <c r="NE353" s="859">
        <f t="shared" si="327"/>
        <v>4.9951640288711019E-2</v>
      </c>
      <c r="NF353" s="859">
        <f t="shared" si="327"/>
        <v>-6.6916885629844103E-3</v>
      </c>
      <c r="NG353" s="859">
        <f t="shared" si="327"/>
        <v>-6.6916885629844103E-3</v>
      </c>
      <c r="NH353" s="859">
        <f t="shared" si="327"/>
        <v>-6.6916885629844103E-3</v>
      </c>
      <c r="NI353" s="859">
        <f t="shared" si="327"/>
        <v>-6.6916885629844103E-3</v>
      </c>
      <c r="NJ353" s="859">
        <f t="shared" si="327"/>
        <v>-6.6916885629844103E-3</v>
      </c>
      <c r="NK353" s="859">
        <f t="shared" si="327"/>
        <v>-6.6916885629844103E-3</v>
      </c>
      <c r="NL353" s="859">
        <f t="shared" si="327"/>
        <v>-6.6916885629844103E-3</v>
      </c>
      <c r="NM353" s="859">
        <f t="shared" si="327"/>
        <v>-6.6916885629844103E-3</v>
      </c>
      <c r="NN353" s="859">
        <f t="shared" si="327"/>
        <v>-0.34812646324090224</v>
      </c>
      <c r="NO353" s="859">
        <f t="shared" si="327"/>
        <v>-0.34812646324090224</v>
      </c>
      <c r="NP353" s="859">
        <f t="shared" si="327"/>
        <v>-0.34812646324090224</v>
      </c>
      <c r="NQ353" s="859">
        <f t="shared" si="327"/>
        <v>-0.34812646324090224</v>
      </c>
      <c r="NR353" s="859">
        <f t="shared" si="327"/>
        <v>-0.34812646324090224</v>
      </c>
      <c r="NS353" s="859">
        <f t="shared" si="327"/>
        <v>-0.34812646324090224</v>
      </c>
      <c r="NT353" s="859">
        <f t="shared" si="327"/>
        <v>-0.34812646324090224</v>
      </c>
      <c r="NU353" s="859">
        <f t="shared" si="327"/>
        <v>0</v>
      </c>
      <c r="NV353" s="859">
        <f t="shared" si="327"/>
        <v>0</v>
      </c>
      <c r="NW353" s="859">
        <f t="shared" si="327"/>
        <v>0</v>
      </c>
      <c r="NX353" s="859">
        <f t="shared" si="327"/>
        <v>0</v>
      </c>
      <c r="NY353" s="859">
        <f t="shared" si="327"/>
        <v>0</v>
      </c>
      <c r="NZ353" s="859">
        <f t="shared" si="327"/>
        <v>0</v>
      </c>
      <c r="OA353" s="859">
        <f t="shared" si="327"/>
        <v>0</v>
      </c>
      <c r="OB353" s="859">
        <f t="shared" si="327"/>
        <v>0</v>
      </c>
      <c r="OC353" s="859">
        <f t="shared" si="327"/>
        <v>0</v>
      </c>
      <c r="OD353" s="859">
        <f t="shared" si="327"/>
        <v>0.59477165347928285</v>
      </c>
      <c r="OE353" s="859">
        <f t="shared" si="327"/>
        <v>0.59477165347928285</v>
      </c>
      <c r="OF353" s="859">
        <f t="shared" si="328"/>
        <v>0.59477165347928285</v>
      </c>
      <c r="OG353" s="859">
        <f t="shared" si="328"/>
        <v>0.59477165347928285</v>
      </c>
      <c r="OH353" s="859">
        <f t="shared" si="328"/>
        <v>-6.7790507756432916E-2</v>
      </c>
      <c r="OI353" s="859">
        <f t="shared" si="328"/>
        <v>-6.7790507756432916E-2</v>
      </c>
      <c r="OJ353" s="859">
        <f t="shared" si="328"/>
        <v>-6.7790507756432916E-2</v>
      </c>
      <c r="OK353" s="859">
        <f t="shared" si="328"/>
        <v>-6.7790507756432916E-2</v>
      </c>
      <c r="OL353" s="859">
        <f t="shared" si="328"/>
        <v>-6.7790507756432916E-2</v>
      </c>
      <c r="OM353" s="859">
        <f t="shared" si="328"/>
        <v>-6.7790507756432916E-2</v>
      </c>
      <c r="ON353" s="859">
        <f t="shared" si="328"/>
        <v>-6.7790507756432916E-2</v>
      </c>
      <c r="OO353" s="859">
        <f t="shared" si="328"/>
        <v>-6.7790507756432916E-2</v>
      </c>
      <c r="OP353" s="859">
        <f t="shared" si="328"/>
        <v>0.85363113742559982</v>
      </c>
      <c r="OQ353" s="859">
        <f t="shared" si="328"/>
        <v>0.85363113742559982</v>
      </c>
      <c r="OR353" s="859">
        <f t="shared" si="328"/>
        <v>0.85363113742559982</v>
      </c>
      <c r="OS353" s="859">
        <f t="shared" si="328"/>
        <v>0.85363113742559982</v>
      </c>
      <c r="OT353" s="859">
        <f t="shared" si="328"/>
        <v>0.85363113742559982</v>
      </c>
      <c r="OU353" s="859">
        <f t="shared" si="328"/>
        <v>0.85363113742559982</v>
      </c>
      <c r="OV353" s="859">
        <f t="shared" si="328"/>
        <v>0.85363113742559982</v>
      </c>
      <c r="OW353" s="859">
        <f t="shared" si="328"/>
        <v>0.35520141998073029</v>
      </c>
      <c r="OX353" s="859">
        <f t="shared" si="328"/>
        <v>0.35520141998073029</v>
      </c>
      <c r="OY353" s="859">
        <f t="shared" si="328"/>
        <v>0.35520141998073029</v>
      </c>
      <c r="OZ353" s="859">
        <f t="shared" si="328"/>
        <v>0.35520141998073029</v>
      </c>
      <c r="PA353" s="859">
        <f t="shared" si="328"/>
        <v>0.35520141998073029</v>
      </c>
      <c r="PB353" s="859">
        <f t="shared" si="328"/>
        <v>4.9951640288711019E-2</v>
      </c>
      <c r="PC353" s="859">
        <f t="shared" si="328"/>
        <v>4.9951640288711019E-2</v>
      </c>
      <c r="PD353" s="859">
        <f t="shared" si="328"/>
        <v>4.9951640288711019E-2</v>
      </c>
      <c r="PE353" s="859">
        <f t="shared" si="328"/>
        <v>4.9951640288711019E-2</v>
      </c>
      <c r="PF353" s="859">
        <f t="shared" si="328"/>
        <v>-6.6916885629844103E-3</v>
      </c>
      <c r="PG353" s="859">
        <f t="shared" si="328"/>
        <v>-6.6916885629844103E-3</v>
      </c>
      <c r="PH353" s="859">
        <f t="shared" si="328"/>
        <v>-6.6916885629844103E-3</v>
      </c>
      <c r="PI353" s="859">
        <f t="shared" si="328"/>
        <v>-6.6916885629844103E-3</v>
      </c>
      <c r="PJ353" s="859">
        <f t="shared" si="328"/>
        <v>-6.6916885629844103E-3</v>
      </c>
      <c r="PK353" s="859">
        <f t="shared" si="328"/>
        <v>-6.6916885629844103E-3</v>
      </c>
      <c r="PL353" s="859">
        <f t="shared" si="328"/>
        <v>-6.6916885629844103E-3</v>
      </c>
      <c r="PM353" s="859">
        <f t="shared" si="328"/>
        <v>-6.6916885629844103E-3</v>
      </c>
      <c r="PN353" s="859">
        <f t="shared" si="328"/>
        <v>-0.34812646324090224</v>
      </c>
      <c r="PO353" s="859">
        <f t="shared" si="328"/>
        <v>-0.34812646324090224</v>
      </c>
      <c r="PP353" s="859">
        <f t="shared" si="328"/>
        <v>-0.34812646324090224</v>
      </c>
      <c r="PQ353" s="859">
        <f t="shared" si="328"/>
        <v>-0.34812646324090224</v>
      </c>
      <c r="PR353" s="859">
        <f t="shared" si="328"/>
        <v>-0.34812646324090224</v>
      </c>
      <c r="PS353" s="859">
        <f t="shared" si="328"/>
        <v>-0.34812646324090224</v>
      </c>
      <c r="PT353" s="859">
        <f t="shared" si="328"/>
        <v>-0.34812646324090224</v>
      </c>
      <c r="PU353" s="859">
        <f t="shared" si="328"/>
        <v>0</v>
      </c>
      <c r="PV353" s="859">
        <f t="shared" si="328"/>
        <v>0</v>
      </c>
      <c r="PW353" s="859">
        <f t="shared" si="328"/>
        <v>0</v>
      </c>
      <c r="PX353" s="859">
        <f t="shared" si="328"/>
        <v>0</v>
      </c>
      <c r="PY353" s="859">
        <f t="shared" si="328"/>
        <v>0</v>
      </c>
      <c r="PZ353" s="859">
        <f t="shared" si="328"/>
        <v>0</v>
      </c>
      <c r="QA353" s="859">
        <f t="shared" si="328"/>
        <v>0</v>
      </c>
      <c r="QB353" s="859">
        <f t="shared" si="328"/>
        <v>0</v>
      </c>
      <c r="QC353" s="859">
        <f t="shared" si="328"/>
        <v>0</v>
      </c>
      <c r="QD353" s="859">
        <f t="shared" si="328"/>
        <v>0.59477165347928285</v>
      </c>
      <c r="QE353" s="859">
        <f t="shared" si="328"/>
        <v>0.59477165347928285</v>
      </c>
      <c r="QF353" s="859">
        <f t="shared" si="328"/>
        <v>0.59477165347928285</v>
      </c>
      <c r="QG353" s="859">
        <f t="shared" si="328"/>
        <v>0.59477165347928285</v>
      </c>
      <c r="QH353" s="859">
        <f t="shared" si="328"/>
        <v>-6.7790507756432916E-2</v>
      </c>
      <c r="QI353" s="859">
        <f t="shared" si="328"/>
        <v>-6.7790507756432916E-2</v>
      </c>
      <c r="QJ353" s="859">
        <f t="shared" si="328"/>
        <v>-6.7790507756432916E-2</v>
      </c>
      <c r="QK353" s="859">
        <f t="shared" si="328"/>
        <v>-6.7790507756432916E-2</v>
      </c>
      <c r="QL353" s="859">
        <f t="shared" si="328"/>
        <v>-6.7790507756432916E-2</v>
      </c>
      <c r="QM353" s="859">
        <f t="shared" si="328"/>
        <v>-6.7790507756432916E-2</v>
      </c>
      <c r="QN353" s="859">
        <f t="shared" si="328"/>
        <v>-6.7790507756432916E-2</v>
      </c>
      <c r="QO353" s="859">
        <f t="shared" si="328"/>
        <v>-6.7790507756432916E-2</v>
      </c>
      <c r="QP353" s="859">
        <f t="shared" si="328"/>
        <v>0.85363113742559982</v>
      </c>
      <c r="QQ353" s="859">
        <f t="shared" si="328"/>
        <v>0.85363113742559982</v>
      </c>
      <c r="QR353" s="859">
        <f t="shared" si="329"/>
        <v>0.85363113742559982</v>
      </c>
      <c r="QS353" s="859">
        <f t="shared" si="329"/>
        <v>0.85363113742559982</v>
      </c>
      <c r="QT353" s="859">
        <f t="shared" si="329"/>
        <v>0.85363113742559982</v>
      </c>
      <c r="QU353" s="859">
        <f t="shared" si="329"/>
        <v>0.85363113742559982</v>
      </c>
      <c r="QV353" s="859">
        <f t="shared" si="329"/>
        <v>0.85363113742559982</v>
      </c>
      <c r="QW353" s="859">
        <f t="shared" si="329"/>
        <v>0.35520141998073029</v>
      </c>
      <c r="QX353" s="859">
        <f t="shared" si="329"/>
        <v>0.35520141998073029</v>
      </c>
      <c r="QY353" s="859">
        <f t="shared" si="329"/>
        <v>0.35520141998073029</v>
      </c>
      <c r="QZ353" s="859">
        <f t="shared" si="329"/>
        <v>0.35520141998073029</v>
      </c>
      <c r="RA353" s="859">
        <f t="shared" si="329"/>
        <v>0.35520141998073029</v>
      </c>
      <c r="RB353" s="859">
        <f t="shared" si="329"/>
        <v>4.9951640288711019E-2</v>
      </c>
      <c r="RC353" s="859">
        <f t="shared" si="329"/>
        <v>4.9951640288711019E-2</v>
      </c>
      <c r="RD353" s="859">
        <f t="shared" si="329"/>
        <v>4.9951640288711019E-2</v>
      </c>
      <c r="RE353" s="859">
        <f t="shared" si="329"/>
        <v>4.9951640288711019E-2</v>
      </c>
      <c r="RF353" s="859">
        <f t="shared" si="329"/>
        <v>-6.6916885629844103E-3</v>
      </c>
      <c r="RG353" s="859">
        <f t="shared" si="329"/>
        <v>-6.6916885629844103E-3</v>
      </c>
      <c r="RH353" s="859">
        <f t="shared" si="329"/>
        <v>-6.6916885629844103E-3</v>
      </c>
      <c r="RI353" s="859">
        <f t="shared" si="329"/>
        <v>-6.6916885629844103E-3</v>
      </c>
      <c r="RJ353" s="859">
        <f t="shared" si="329"/>
        <v>-6.6916885629844103E-3</v>
      </c>
      <c r="RK353" s="859">
        <f t="shared" si="329"/>
        <v>-6.6916885629844103E-3</v>
      </c>
      <c r="RL353" s="859">
        <f t="shared" si="329"/>
        <v>-6.6916885629844103E-3</v>
      </c>
      <c r="RM353" s="859">
        <f t="shared" si="329"/>
        <v>-6.6916885629844103E-3</v>
      </c>
      <c r="RN353" s="859">
        <f t="shared" si="329"/>
        <v>-0.34812646324090224</v>
      </c>
      <c r="RO353" s="859">
        <f t="shared" si="329"/>
        <v>-0.34812646324090224</v>
      </c>
      <c r="RP353" s="859">
        <f t="shared" si="329"/>
        <v>-0.34812646324090224</v>
      </c>
      <c r="RQ353" s="859">
        <f t="shared" si="329"/>
        <v>-0.34812646324090224</v>
      </c>
      <c r="RR353" s="859">
        <f t="shared" si="329"/>
        <v>-0.34812646324090224</v>
      </c>
      <c r="RS353" s="859">
        <f t="shared" si="329"/>
        <v>-0.34812646324090224</v>
      </c>
      <c r="RT353" s="859">
        <f t="shared" si="329"/>
        <v>-0.34812646324090224</v>
      </c>
      <c r="RU353" s="859">
        <f t="shared" si="329"/>
        <v>0</v>
      </c>
      <c r="RV353" s="859">
        <f t="shared" si="329"/>
        <v>0</v>
      </c>
      <c r="RW353" s="859">
        <f t="shared" si="329"/>
        <v>0</v>
      </c>
      <c r="RX353" s="859">
        <f t="shared" si="329"/>
        <v>0</v>
      </c>
      <c r="RY353" s="859">
        <f t="shared" si="329"/>
        <v>0</v>
      </c>
      <c r="RZ353" s="859">
        <f t="shared" si="329"/>
        <v>0</v>
      </c>
      <c r="SA353" s="859">
        <f t="shared" si="329"/>
        <v>0</v>
      </c>
      <c r="SB353" s="859">
        <f t="shared" si="329"/>
        <v>0</v>
      </c>
      <c r="SC353" s="859">
        <f t="shared" si="329"/>
        <v>0</v>
      </c>
      <c r="SD353" s="859">
        <f t="shared" si="329"/>
        <v>0.59477165347928285</v>
      </c>
      <c r="SE353" s="859">
        <f t="shared" si="329"/>
        <v>0.59477165347928285</v>
      </c>
      <c r="SF353" s="859">
        <f t="shared" si="329"/>
        <v>0.59477165347928285</v>
      </c>
      <c r="SG353" s="859">
        <f t="shared" si="329"/>
        <v>0.59477165347928285</v>
      </c>
      <c r="SH353" s="859">
        <f t="shared" si="329"/>
        <v>-6.7790507756432916E-2</v>
      </c>
      <c r="SI353" s="859">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892</v>
      </c>
      <c r="J354" s="558"/>
      <c r="K354" s="860">
        <f>K353</f>
        <v>0</v>
      </c>
      <c r="L354" s="860">
        <f t="shared" ref="L354:BW354" si="332">L353</f>
        <v>0</v>
      </c>
      <c r="M354" s="860">
        <f t="shared" si="332"/>
        <v>0</v>
      </c>
      <c r="N354" s="860">
        <f t="shared" si="332"/>
        <v>0</v>
      </c>
      <c r="O354" s="860">
        <f t="shared" si="332"/>
        <v>0</v>
      </c>
      <c r="P354" s="860">
        <f t="shared" si="332"/>
        <v>0</v>
      </c>
      <c r="Q354" s="860">
        <f t="shared" si="332"/>
        <v>0</v>
      </c>
      <c r="R354" s="860">
        <f t="shared" si="332"/>
        <v>0</v>
      </c>
      <c r="S354" s="860">
        <f t="shared" si="332"/>
        <v>0</v>
      </c>
      <c r="T354" s="860">
        <f t="shared" si="332"/>
        <v>0</v>
      </c>
      <c r="U354" s="860">
        <f t="shared" si="332"/>
        <v>0</v>
      </c>
      <c r="V354" s="860">
        <f t="shared" si="332"/>
        <v>0</v>
      </c>
      <c r="W354" s="860">
        <f t="shared" si="332"/>
        <v>0</v>
      </c>
      <c r="X354" s="860">
        <f t="shared" si="332"/>
        <v>0</v>
      </c>
      <c r="Y354" s="860">
        <f t="shared" si="332"/>
        <v>0</v>
      </c>
      <c r="Z354" s="860">
        <f t="shared" si="332"/>
        <v>0</v>
      </c>
      <c r="AA354" s="860">
        <f t="shared" si="332"/>
        <v>0</v>
      </c>
      <c r="AB354" s="860">
        <f t="shared" si="332"/>
        <v>0</v>
      </c>
      <c r="AC354" s="860">
        <f t="shared" si="332"/>
        <v>0</v>
      </c>
      <c r="AD354" s="860">
        <f t="shared" si="332"/>
        <v>0</v>
      </c>
      <c r="AE354" s="860">
        <f t="shared" si="332"/>
        <v>0</v>
      </c>
      <c r="AF354" s="860">
        <f t="shared" si="332"/>
        <v>0</v>
      </c>
      <c r="AG354" s="860">
        <f t="shared" si="332"/>
        <v>0</v>
      </c>
      <c r="AH354" s="860">
        <f t="shared" si="332"/>
        <v>0</v>
      </c>
      <c r="AI354" s="860">
        <f t="shared" si="332"/>
        <v>0</v>
      </c>
      <c r="AJ354" s="860">
        <f t="shared" si="332"/>
        <v>0</v>
      </c>
      <c r="AK354" s="860">
        <f t="shared" si="332"/>
        <v>0</v>
      </c>
      <c r="AL354" s="860">
        <f t="shared" si="332"/>
        <v>0</v>
      </c>
      <c r="AM354" s="860">
        <f t="shared" si="332"/>
        <v>0</v>
      </c>
      <c r="AN354" s="860">
        <f t="shared" si="332"/>
        <v>0</v>
      </c>
      <c r="AO354" s="860">
        <f t="shared" si="332"/>
        <v>0</v>
      </c>
      <c r="AP354" s="860">
        <f t="shared" si="332"/>
        <v>0</v>
      </c>
      <c r="AQ354" s="860">
        <f t="shared" si="332"/>
        <v>0</v>
      </c>
      <c r="AR354" s="860">
        <f t="shared" si="332"/>
        <v>0</v>
      </c>
      <c r="AS354" s="860">
        <f t="shared" si="332"/>
        <v>0</v>
      </c>
      <c r="AT354" s="860">
        <f t="shared" si="332"/>
        <v>0</v>
      </c>
      <c r="AU354" s="860">
        <f t="shared" si="332"/>
        <v>0</v>
      </c>
      <c r="AV354" s="860">
        <f t="shared" si="332"/>
        <v>0</v>
      </c>
      <c r="AW354" s="860">
        <f t="shared" si="332"/>
        <v>0.25657278965864982</v>
      </c>
      <c r="AX354" s="860">
        <f t="shared" si="332"/>
        <v>0.25657278965864982</v>
      </c>
      <c r="AY354" s="860">
        <f t="shared" si="332"/>
        <v>0.25657278965864982</v>
      </c>
      <c r="AZ354" s="860">
        <f t="shared" si="332"/>
        <v>0.25657278965864982</v>
      </c>
      <c r="BA354" s="860">
        <f t="shared" si="332"/>
        <v>0.25657278965864982</v>
      </c>
      <c r="BB354" s="860">
        <f t="shared" si="332"/>
        <v>0.62079796774352491</v>
      </c>
      <c r="BC354" s="860">
        <f t="shared" si="332"/>
        <v>0.62079796774352491</v>
      </c>
      <c r="BD354" s="860">
        <f t="shared" si="332"/>
        <v>0.62079796774352491</v>
      </c>
      <c r="BE354" s="860">
        <f t="shared" si="332"/>
        <v>0.62079796774352491</v>
      </c>
      <c r="BF354" s="860">
        <f t="shared" si="332"/>
        <v>0.54202677360186424</v>
      </c>
      <c r="BG354" s="860">
        <f t="shared" si="332"/>
        <v>0.54202677360186424</v>
      </c>
      <c r="BH354" s="860">
        <f t="shared" si="332"/>
        <v>0.54202677360186424</v>
      </c>
      <c r="BI354" s="860">
        <f t="shared" si="332"/>
        <v>0.54202677360186424</v>
      </c>
      <c r="BJ354" s="860">
        <f t="shared" si="332"/>
        <v>0.54202677360186424</v>
      </c>
      <c r="BK354" s="860">
        <f t="shared" si="332"/>
        <v>0.54202677360186424</v>
      </c>
      <c r="BL354" s="860">
        <f t="shared" si="332"/>
        <v>0.54202677360186424</v>
      </c>
      <c r="BM354" s="860">
        <f t="shared" si="332"/>
        <v>0.54202677360186424</v>
      </c>
      <c r="BN354" s="860">
        <f t="shared" si="332"/>
        <v>0.56888958627172315</v>
      </c>
      <c r="BO354" s="860">
        <f t="shared" si="332"/>
        <v>0.56888958627172315</v>
      </c>
      <c r="BP354" s="860">
        <f t="shared" si="332"/>
        <v>0.56888958627172315</v>
      </c>
      <c r="BQ354" s="860">
        <f t="shared" si="332"/>
        <v>0.56888958627172315</v>
      </c>
      <c r="BR354" s="860">
        <f t="shared" si="332"/>
        <v>0.56888958627172315</v>
      </c>
      <c r="BS354" s="860">
        <f t="shared" si="332"/>
        <v>0.56888958627172315</v>
      </c>
      <c r="BT354" s="860">
        <f t="shared" si="332"/>
        <v>0.56888958627172315</v>
      </c>
      <c r="BU354" s="860">
        <f t="shared" si="332"/>
        <v>0.1394719572709997</v>
      </c>
      <c r="BV354" s="860">
        <f t="shared" si="332"/>
        <v>0.1394719572709997</v>
      </c>
      <c r="BW354" s="860">
        <f t="shared" si="332"/>
        <v>0.1394719572709997</v>
      </c>
      <c r="BX354" s="860">
        <f t="shared" ref="BX354:EI354" si="333">BX353</f>
        <v>0.1394719572709997</v>
      </c>
      <c r="BY354" s="860">
        <f t="shared" si="333"/>
        <v>0.1153419670627569</v>
      </c>
      <c r="BZ354" s="860">
        <f t="shared" si="333"/>
        <v>0.1153419670627569</v>
      </c>
      <c r="CA354" s="860">
        <f t="shared" si="333"/>
        <v>0.20680000805258825</v>
      </c>
      <c r="CB354" s="860">
        <f t="shared" si="333"/>
        <v>0.20680000805258825</v>
      </c>
      <c r="CC354" s="860">
        <f t="shared" si="333"/>
        <v>0.20680000805258825</v>
      </c>
      <c r="CD354" s="860">
        <f t="shared" si="333"/>
        <v>0</v>
      </c>
      <c r="CE354" s="860">
        <f t="shared" si="333"/>
        <v>0</v>
      </c>
      <c r="CF354" s="860">
        <f t="shared" si="333"/>
        <v>0</v>
      </c>
      <c r="CG354" s="860">
        <f t="shared" si="333"/>
        <v>0</v>
      </c>
      <c r="CH354" s="860">
        <f t="shared" si="333"/>
        <v>0</v>
      </c>
      <c r="CI354" s="860">
        <f t="shared" si="333"/>
        <v>0</v>
      </c>
      <c r="CJ354" s="860">
        <f t="shared" si="333"/>
        <v>0</v>
      </c>
      <c r="CK354" s="860">
        <f t="shared" si="333"/>
        <v>0</v>
      </c>
      <c r="CL354" s="860">
        <f t="shared" si="333"/>
        <v>0</v>
      </c>
      <c r="CM354" s="860">
        <f t="shared" si="333"/>
        <v>0</v>
      </c>
      <c r="CN354" s="860">
        <f t="shared" si="333"/>
        <v>0</v>
      </c>
      <c r="CO354" s="860">
        <f t="shared" si="333"/>
        <v>0</v>
      </c>
      <c r="CP354" s="860">
        <f t="shared" si="333"/>
        <v>0</v>
      </c>
      <c r="CQ354" s="860">
        <f t="shared" si="333"/>
        <v>0</v>
      </c>
      <c r="CR354" s="860">
        <f t="shared" si="333"/>
        <v>0</v>
      </c>
      <c r="CS354" s="860">
        <f t="shared" si="333"/>
        <v>0</v>
      </c>
      <c r="CT354" s="860">
        <f t="shared" si="333"/>
        <v>0</v>
      </c>
      <c r="CU354" s="860">
        <f t="shared" si="333"/>
        <v>0</v>
      </c>
      <c r="CV354" s="860">
        <f t="shared" si="333"/>
        <v>0</v>
      </c>
      <c r="CW354" s="860">
        <f t="shared" si="333"/>
        <v>0</v>
      </c>
      <c r="CX354" s="860">
        <f t="shared" si="333"/>
        <v>0</v>
      </c>
      <c r="CY354" s="860">
        <f t="shared" si="333"/>
        <v>0</v>
      </c>
      <c r="CZ354" s="860">
        <f t="shared" si="333"/>
        <v>0</v>
      </c>
      <c r="DA354" s="860">
        <f t="shared" si="333"/>
        <v>0</v>
      </c>
      <c r="DB354" s="860">
        <f t="shared" si="333"/>
        <v>0</v>
      </c>
      <c r="DC354" s="860">
        <f t="shared" si="333"/>
        <v>0</v>
      </c>
      <c r="DD354" s="860">
        <f t="shared" si="333"/>
        <v>0</v>
      </c>
      <c r="DE354" s="860">
        <f t="shared" si="333"/>
        <v>0</v>
      </c>
      <c r="DF354" s="860">
        <f t="shared" si="333"/>
        <v>0</v>
      </c>
      <c r="DG354" s="860">
        <f t="shared" si="333"/>
        <v>0</v>
      </c>
      <c r="DH354" s="860">
        <f t="shared" si="333"/>
        <v>0</v>
      </c>
      <c r="DI354" s="860">
        <f t="shared" si="333"/>
        <v>0</v>
      </c>
      <c r="DJ354" s="860">
        <f t="shared" si="333"/>
        <v>0</v>
      </c>
      <c r="DK354" s="860">
        <f t="shared" si="333"/>
        <v>0</v>
      </c>
      <c r="DL354" s="860">
        <f t="shared" si="333"/>
        <v>0</v>
      </c>
      <c r="DM354" s="860">
        <f t="shared" si="333"/>
        <v>0</v>
      </c>
      <c r="DN354" s="860">
        <f t="shared" si="333"/>
        <v>-0.25472668042017244</v>
      </c>
      <c r="DO354" s="860">
        <f t="shared" si="333"/>
        <v>-0.25472668042017244</v>
      </c>
      <c r="DP354" s="860">
        <f t="shared" si="333"/>
        <v>-0.25472668042017244</v>
      </c>
      <c r="DQ354" s="860">
        <f t="shared" si="333"/>
        <v>-0.25472668042017244</v>
      </c>
      <c r="DR354" s="860">
        <f t="shared" si="333"/>
        <v>-0.25472668042017244</v>
      </c>
      <c r="DS354" s="860">
        <f t="shared" si="333"/>
        <v>-0.25472668042017244</v>
      </c>
      <c r="DT354" s="860">
        <f t="shared" si="333"/>
        <v>-0.25472668042017244</v>
      </c>
      <c r="DU354" s="860">
        <f t="shared" si="333"/>
        <v>-0.15939652259542569</v>
      </c>
      <c r="DV354" s="860">
        <f t="shared" si="333"/>
        <v>-0.15939652259542569</v>
      </c>
      <c r="DW354" s="860">
        <f t="shared" si="333"/>
        <v>-0.15939652259542569</v>
      </c>
      <c r="DX354" s="860">
        <f t="shared" si="333"/>
        <v>-0.15939652259542569</v>
      </c>
      <c r="DY354" s="860">
        <f t="shared" si="333"/>
        <v>-0.14994455718158628</v>
      </c>
      <c r="DZ354" s="860">
        <f t="shared" si="333"/>
        <v>-0.14994455718158628</v>
      </c>
      <c r="EA354" s="860">
        <f t="shared" si="333"/>
        <v>-0.32497144122549937</v>
      </c>
      <c r="EB354" s="860">
        <f t="shared" si="333"/>
        <v>-0.32497144122549937</v>
      </c>
      <c r="EC354" s="860">
        <f t="shared" si="333"/>
        <v>-0.32497144122549937</v>
      </c>
      <c r="ED354" s="860">
        <f t="shared" si="333"/>
        <v>0.46324798301820191</v>
      </c>
      <c r="EE354" s="860">
        <f t="shared" si="333"/>
        <v>0.46324798301820191</v>
      </c>
      <c r="EF354" s="860">
        <f t="shared" si="333"/>
        <v>0.46324798301820191</v>
      </c>
      <c r="EG354" s="860">
        <f t="shared" si="333"/>
        <v>0.46324798301820191</v>
      </c>
      <c r="EH354" s="860">
        <f t="shared" si="333"/>
        <v>0.38815351714272417</v>
      </c>
      <c r="EI354" s="860">
        <f t="shared" si="333"/>
        <v>0.38815351714272417</v>
      </c>
      <c r="EJ354" s="860">
        <f t="shared" ref="EJ354:GU354" si="334">EJ353</f>
        <v>0.38815351714272417</v>
      </c>
      <c r="EK354" s="860">
        <f t="shared" si="334"/>
        <v>0.38815351714272417</v>
      </c>
      <c r="EL354" s="860">
        <f t="shared" si="334"/>
        <v>0.38815351714272417</v>
      </c>
      <c r="EM354" s="860">
        <f t="shared" si="334"/>
        <v>0.38815351714272417</v>
      </c>
      <c r="EN354" s="860">
        <f t="shared" si="334"/>
        <v>0.38815351714272417</v>
      </c>
      <c r="EO354" s="860">
        <f t="shared" si="334"/>
        <v>0.38815351714272417</v>
      </c>
      <c r="EP354" s="860">
        <f t="shared" si="334"/>
        <v>-2.4459344911909042E-2</v>
      </c>
      <c r="EQ354" s="860">
        <f t="shared" si="334"/>
        <v>-2.4459344911909042E-2</v>
      </c>
      <c r="ER354" s="860">
        <f t="shared" si="334"/>
        <v>-2.4459344911909042E-2</v>
      </c>
      <c r="ES354" s="860">
        <f t="shared" si="334"/>
        <v>-2.4459344911909042E-2</v>
      </c>
      <c r="ET354" s="860">
        <f t="shared" si="334"/>
        <v>-2.4459344911909042E-2</v>
      </c>
      <c r="EU354" s="860">
        <f t="shared" si="334"/>
        <v>-2.4459344911909042E-2</v>
      </c>
      <c r="EV354" s="860">
        <f t="shared" si="334"/>
        <v>-2.4459344911909042E-2</v>
      </c>
      <c r="EW354" s="860">
        <f t="shared" si="334"/>
        <v>1.059442980319858E-2</v>
      </c>
      <c r="EX354" s="860">
        <f t="shared" si="334"/>
        <v>1.059442980319858E-2</v>
      </c>
      <c r="EY354" s="860">
        <f t="shared" si="334"/>
        <v>1.059442980319858E-2</v>
      </c>
      <c r="EZ354" s="860">
        <f t="shared" si="334"/>
        <v>1.059442980319858E-2</v>
      </c>
      <c r="FA354" s="860">
        <f t="shared" si="334"/>
        <v>1.059442980319858E-2</v>
      </c>
      <c r="FB354" s="860">
        <f t="shared" si="334"/>
        <v>-0.1228681456967422</v>
      </c>
      <c r="FC354" s="860">
        <f t="shared" si="334"/>
        <v>-0.1228681456967422</v>
      </c>
      <c r="FD354" s="860">
        <f t="shared" si="334"/>
        <v>-0.1228681456967422</v>
      </c>
      <c r="FE354" s="860">
        <f t="shared" si="334"/>
        <v>-0.1228681456967422</v>
      </c>
      <c r="FF354" s="860">
        <f t="shared" si="334"/>
        <v>-0.12045039413374692</v>
      </c>
      <c r="FG354" s="860">
        <f t="shared" si="334"/>
        <v>-0.12045039413374692</v>
      </c>
      <c r="FH354" s="860">
        <f t="shared" si="334"/>
        <v>-0.12045039413374692</v>
      </c>
      <c r="FI354" s="860">
        <f t="shared" si="334"/>
        <v>-0.12045039413374692</v>
      </c>
      <c r="FJ354" s="860">
        <f t="shared" si="334"/>
        <v>-0.12045039413374692</v>
      </c>
      <c r="FK354" s="860">
        <f t="shared" si="334"/>
        <v>-0.12045039413374692</v>
      </c>
      <c r="FL354" s="860">
        <f t="shared" si="334"/>
        <v>-0.12045039413374692</v>
      </c>
      <c r="FM354" s="860">
        <f t="shared" si="334"/>
        <v>-0.12045039413374692</v>
      </c>
      <c r="FN354" s="860">
        <f t="shared" si="334"/>
        <v>-5.9436225431373835E-2</v>
      </c>
      <c r="FO354" s="860">
        <f t="shared" si="334"/>
        <v>-5.9436225431373835E-2</v>
      </c>
      <c r="FP354" s="860">
        <f t="shared" si="334"/>
        <v>-5.9436225431373835E-2</v>
      </c>
      <c r="FQ354" s="860">
        <f t="shared" si="334"/>
        <v>-5.9436225431373835E-2</v>
      </c>
      <c r="FR354" s="860">
        <f t="shared" si="334"/>
        <v>-5.9436225431373835E-2</v>
      </c>
      <c r="FS354" s="860">
        <f t="shared" si="334"/>
        <v>-5.9436225431373835E-2</v>
      </c>
      <c r="FT354" s="860">
        <f t="shared" si="334"/>
        <v>-5.9436225431373835E-2</v>
      </c>
      <c r="FU354" s="860">
        <f t="shared" si="334"/>
        <v>-1.9924565324425991E-2</v>
      </c>
      <c r="FV354" s="860">
        <f t="shared" si="334"/>
        <v>-1.9924565324425991E-2</v>
      </c>
      <c r="FW354" s="860">
        <f t="shared" si="334"/>
        <v>-1.9924565324425991E-2</v>
      </c>
      <c r="FX354" s="860">
        <f t="shared" si="334"/>
        <v>-1.9924565324425991E-2</v>
      </c>
      <c r="FY354" s="860">
        <f t="shared" si="334"/>
        <v>-1.1534196706279864E-2</v>
      </c>
      <c r="FZ354" s="860">
        <f t="shared" si="334"/>
        <v>-1.1534196706279864E-2</v>
      </c>
      <c r="GA354" s="860">
        <f t="shared" si="334"/>
        <v>-4.9238097155381411E-2</v>
      </c>
      <c r="GB354" s="860">
        <f t="shared" si="334"/>
        <v>-4.9238097155381411E-2</v>
      </c>
      <c r="GC354" s="860">
        <f t="shared" si="334"/>
        <v>-4.9238097155381411E-2</v>
      </c>
      <c r="GD354" s="860">
        <f t="shared" si="334"/>
        <v>0.31619873174118052</v>
      </c>
      <c r="GE354" s="860">
        <f t="shared" si="334"/>
        <v>0.31619873174118052</v>
      </c>
      <c r="GF354" s="860">
        <f t="shared" si="334"/>
        <v>0.31619873174118052</v>
      </c>
      <c r="GG354" s="860">
        <f t="shared" si="334"/>
        <v>0.31619873174118052</v>
      </c>
      <c r="GH354" s="860">
        <f t="shared" si="334"/>
        <v>-1.1295594122359205</v>
      </c>
      <c r="GI354" s="860">
        <f t="shared" si="334"/>
        <v>-1.1295594122359205</v>
      </c>
      <c r="GJ354" s="860">
        <f t="shared" si="334"/>
        <v>-1.1295594122359205</v>
      </c>
      <c r="GK354" s="860">
        <f t="shared" si="334"/>
        <v>-1.1295594122359205</v>
      </c>
      <c r="GL354" s="860">
        <f t="shared" si="334"/>
        <v>-1.1295594122359205</v>
      </c>
      <c r="GM354" s="860">
        <f t="shared" si="334"/>
        <v>-1.1295594122359205</v>
      </c>
      <c r="GN354" s="860">
        <f t="shared" si="334"/>
        <v>-1.1295594122359205</v>
      </c>
      <c r="GO354" s="860">
        <f t="shared" si="334"/>
        <v>-1.1295594122359205</v>
      </c>
      <c r="GP354" s="860">
        <f t="shared" si="334"/>
        <v>9.783737964763084E-2</v>
      </c>
      <c r="GQ354" s="860">
        <f t="shared" si="334"/>
        <v>9.783737964763084E-2</v>
      </c>
      <c r="GR354" s="860">
        <f t="shared" si="334"/>
        <v>9.783737964763084E-2</v>
      </c>
      <c r="GS354" s="860">
        <f t="shared" si="334"/>
        <v>9.783737964763084E-2</v>
      </c>
      <c r="GT354" s="860">
        <f t="shared" si="334"/>
        <v>9.783737964763084E-2</v>
      </c>
      <c r="GU354" s="860">
        <f t="shared" si="334"/>
        <v>9.783737964763084E-2</v>
      </c>
      <c r="GV354" s="860">
        <f t="shared" ref="GV354:JG354" si="335">GV353</f>
        <v>9.783737964763084E-2</v>
      </c>
      <c r="GW354" s="860">
        <f t="shared" si="335"/>
        <v>0.11696185718633068</v>
      </c>
      <c r="GX354" s="860">
        <f t="shared" si="335"/>
        <v>0.11696185718633068</v>
      </c>
      <c r="GY354" s="860">
        <f t="shared" si="335"/>
        <v>0.11696185718633068</v>
      </c>
      <c r="GZ354" s="860">
        <f t="shared" si="335"/>
        <v>0.11696185718633068</v>
      </c>
      <c r="HA354" s="860">
        <f t="shared" si="335"/>
        <v>0.11696185718633068</v>
      </c>
      <c r="HB354" s="860">
        <f t="shared" si="335"/>
        <v>-3.3301093525808234E-2</v>
      </c>
      <c r="HC354" s="860">
        <f t="shared" si="335"/>
        <v>-3.3301093525808234E-2</v>
      </c>
      <c r="HD354" s="860">
        <f t="shared" si="335"/>
        <v>-3.3301093525808234E-2</v>
      </c>
      <c r="HE354" s="860">
        <f t="shared" si="335"/>
        <v>-3.3301093525808234E-2</v>
      </c>
      <c r="HF354" s="860">
        <f t="shared" si="335"/>
        <v>-3.3458442814929157E-2</v>
      </c>
      <c r="HG354" s="860">
        <f t="shared" si="335"/>
        <v>-3.3458442814929157E-2</v>
      </c>
      <c r="HH354" s="860">
        <f t="shared" si="335"/>
        <v>-3.3458442814929157E-2</v>
      </c>
      <c r="HI354" s="860">
        <f t="shared" si="335"/>
        <v>-3.3458442814929157E-2</v>
      </c>
      <c r="HJ354" s="860">
        <f t="shared" si="335"/>
        <v>-3.3458442814929157E-2</v>
      </c>
      <c r="HK354" s="860">
        <f t="shared" si="335"/>
        <v>-3.3458442814929157E-2</v>
      </c>
      <c r="HL354" s="860">
        <f t="shared" si="335"/>
        <v>-3.3458442814929157E-2</v>
      </c>
      <c r="HM354" s="860">
        <f t="shared" si="335"/>
        <v>-3.3458442814929157E-2</v>
      </c>
      <c r="HN354" s="860">
        <f t="shared" si="335"/>
        <v>3.3963557389357746E-2</v>
      </c>
      <c r="HO354" s="860">
        <f t="shared" si="335"/>
        <v>3.3963557389357746E-2</v>
      </c>
      <c r="HP354" s="860">
        <f t="shared" si="335"/>
        <v>3.3963557389357746E-2</v>
      </c>
      <c r="HQ354" s="860">
        <f t="shared" si="335"/>
        <v>3.3963557389357746E-2</v>
      </c>
      <c r="HR354" s="860">
        <f t="shared" si="335"/>
        <v>3.3963557389357746E-2</v>
      </c>
      <c r="HS354" s="860">
        <f t="shared" si="335"/>
        <v>3.3963557389357746E-2</v>
      </c>
      <c r="HT354" s="860">
        <f t="shared" si="335"/>
        <v>3.3963557389357746E-2</v>
      </c>
      <c r="HU354" s="860">
        <f t="shared" si="335"/>
        <v>0</v>
      </c>
      <c r="HV354" s="860">
        <f t="shared" si="335"/>
        <v>0</v>
      </c>
      <c r="HW354" s="860">
        <f t="shared" si="335"/>
        <v>0</v>
      </c>
      <c r="HX354" s="860">
        <f t="shared" si="335"/>
        <v>0</v>
      </c>
      <c r="HY354" s="860">
        <f t="shared" si="335"/>
        <v>0</v>
      </c>
      <c r="HZ354" s="860">
        <f t="shared" si="335"/>
        <v>0</v>
      </c>
      <c r="IA354" s="860">
        <f t="shared" si="335"/>
        <v>-9.8476194310777032E-3</v>
      </c>
      <c r="IB354" s="860">
        <f t="shared" si="335"/>
        <v>-9.8476194310777032E-3</v>
      </c>
      <c r="IC354" s="860">
        <f t="shared" si="335"/>
        <v>-9.8476194310777032E-3</v>
      </c>
      <c r="ID354" s="860">
        <f t="shared" si="335"/>
        <v>0.53767627689256248</v>
      </c>
      <c r="IE354" s="860">
        <f t="shared" si="335"/>
        <v>0.53767627689256248</v>
      </c>
      <c r="IF354" s="860">
        <f t="shared" si="335"/>
        <v>0.53767627689256248</v>
      </c>
      <c r="IG354" s="860">
        <f t="shared" si="335"/>
        <v>0.53767627689256248</v>
      </c>
      <c r="IH354" s="860">
        <f t="shared" si="335"/>
        <v>-0.23378408430687081</v>
      </c>
      <c r="II354" s="860">
        <f t="shared" si="335"/>
        <v>-0.23114132350293026</v>
      </c>
      <c r="IJ354" s="860">
        <f t="shared" si="335"/>
        <v>-0.23114132350293026</v>
      </c>
      <c r="IK354" s="860">
        <f t="shared" si="335"/>
        <v>-0.23114132350293026</v>
      </c>
      <c r="IL354" s="860">
        <f t="shared" si="335"/>
        <v>-0.23114132350293026</v>
      </c>
      <c r="IM354" s="860">
        <f t="shared" si="335"/>
        <v>-0.23114132350293026</v>
      </c>
      <c r="IN354" s="860">
        <f t="shared" si="335"/>
        <v>-0.23114132350293026</v>
      </c>
      <c r="IO354" s="860">
        <f t="shared" si="335"/>
        <v>-0.23114132350293026</v>
      </c>
      <c r="IP354" s="860">
        <f t="shared" si="335"/>
        <v>-0.45494381536150108</v>
      </c>
      <c r="IQ354" s="860">
        <f t="shared" si="335"/>
        <v>-0.45494381536150108</v>
      </c>
      <c r="IR354" s="860">
        <f t="shared" si="335"/>
        <v>-0.45494381536150108</v>
      </c>
      <c r="IS354" s="860">
        <f t="shared" si="335"/>
        <v>-0.45494381536150108</v>
      </c>
      <c r="IT354" s="860">
        <f t="shared" si="335"/>
        <v>-0.45494381536150108</v>
      </c>
      <c r="IU354" s="860">
        <f t="shared" si="335"/>
        <v>-0.45494381536150108</v>
      </c>
      <c r="IV354" s="860">
        <f t="shared" si="335"/>
        <v>-0.45494381536150108</v>
      </c>
      <c r="IW354" s="860">
        <f t="shared" si="335"/>
        <v>-0.26459077350852134</v>
      </c>
      <c r="IX354" s="860">
        <f t="shared" si="335"/>
        <v>-0.26459077350852134</v>
      </c>
      <c r="IY354" s="860">
        <f t="shared" si="335"/>
        <v>-0.26459077350852134</v>
      </c>
      <c r="IZ354" s="860">
        <f t="shared" si="335"/>
        <v>-0.26459077350852134</v>
      </c>
      <c r="JA354" s="860">
        <f t="shared" si="335"/>
        <v>-0.26459077350852134</v>
      </c>
      <c r="JB354" s="860">
        <f t="shared" si="335"/>
        <v>-7.8536465942056211E-3</v>
      </c>
      <c r="JC354" s="860">
        <f t="shared" si="335"/>
        <v>-7.8536465942056211E-3</v>
      </c>
      <c r="JD354" s="860">
        <f t="shared" si="335"/>
        <v>-7.8536465942056211E-3</v>
      </c>
      <c r="JE354" s="860">
        <f t="shared" si="335"/>
        <v>-7.8536465942056211E-3</v>
      </c>
      <c r="JF354" s="860">
        <f t="shared" si="335"/>
        <v>-0.21413403401554909</v>
      </c>
      <c r="JG354" s="860">
        <f t="shared" si="335"/>
        <v>-0.21413403401554909</v>
      </c>
      <c r="JH354" s="860">
        <f t="shared" ref="JH354:LS354" si="336">JH353</f>
        <v>-0.21413403401554909</v>
      </c>
      <c r="JI354" s="860">
        <f t="shared" si="336"/>
        <v>-0.21413403401554909</v>
      </c>
      <c r="JJ354" s="860">
        <f t="shared" si="336"/>
        <v>-0.21413403401554909</v>
      </c>
      <c r="JK354" s="860">
        <f t="shared" si="336"/>
        <v>-0.21413403401554909</v>
      </c>
      <c r="JL354" s="860">
        <f t="shared" si="336"/>
        <v>-0.21413403401554909</v>
      </c>
      <c r="JM354" s="860">
        <f t="shared" si="336"/>
        <v>-0.21413403401554909</v>
      </c>
      <c r="JN354" s="860">
        <f t="shared" si="336"/>
        <v>0.15283600825210275</v>
      </c>
      <c r="JO354" s="860">
        <f t="shared" si="336"/>
        <v>0.15283600825210275</v>
      </c>
      <c r="JP354" s="860">
        <f t="shared" si="336"/>
        <v>0.15283600825210275</v>
      </c>
      <c r="JQ354" s="860">
        <f t="shared" si="336"/>
        <v>0.15283600825210275</v>
      </c>
      <c r="JR354" s="860">
        <f t="shared" si="336"/>
        <v>0.15283600825210275</v>
      </c>
      <c r="JS354" s="860">
        <f t="shared" si="336"/>
        <v>0.15283600825210275</v>
      </c>
      <c r="JT354" s="860">
        <f t="shared" si="336"/>
        <v>0.15283600825210275</v>
      </c>
      <c r="JU354" s="860">
        <f t="shared" si="336"/>
        <v>-1.992456532443132E-2</v>
      </c>
      <c r="JV354" s="860">
        <f t="shared" si="336"/>
        <v>-1.992456532443132E-2</v>
      </c>
      <c r="JW354" s="860">
        <f t="shared" si="336"/>
        <v>-1.992456532443132E-2</v>
      </c>
      <c r="JX354" s="860">
        <f t="shared" si="336"/>
        <v>-1.992456532443132E-2</v>
      </c>
      <c r="JY354" s="860">
        <f t="shared" si="336"/>
        <v>-2.3068393412553956E-2</v>
      </c>
      <c r="JZ354" s="860">
        <f t="shared" si="336"/>
        <v>-2.3068393412553956E-2</v>
      </c>
      <c r="KA354" s="860">
        <f t="shared" si="336"/>
        <v>-3.9390477724301931E-2</v>
      </c>
      <c r="KB354" s="860">
        <f t="shared" si="336"/>
        <v>-3.9390477724301931E-2</v>
      </c>
      <c r="KC354" s="860">
        <f t="shared" si="336"/>
        <v>-3.9390477724301931E-2</v>
      </c>
      <c r="KD354" s="860">
        <f t="shared" si="336"/>
        <v>0.44434232363259163</v>
      </c>
      <c r="KE354" s="860">
        <f t="shared" si="336"/>
        <v>0.44434232363259163</v>
      </c>
      <c r="KF354" s="860">
        <f t="shared" si="336"/>
        <v>0.44434232363259163</v>
      </c>
      <c r="KG354" s="860">
        <f t="shared" si="336"/>
        <v>0.44434232363259163</v>
      </c>
      <c r="KH354" s="860">
        <f t="shared" si="336"/>
        <v>-5.8311173683728512E-2</v>
      </c>
      <c r="KI354" s="860">
        <f t="shared" si="336"/>
        <v>-5.8311173683728512E-2</v>
      </c>
      <c r="KJ354" s="860">
        <f t="shared" si="336"/>
        <v>-5.8311173683728512E-2</v>
      </c>
      <c r="KK354" s="860">
        <f t="shared" si="336"/>
        <v>-5.8311173683728512E-2</v>
      </c>
      <c r="KL354" s="860">
        <f t="shared" si="336"/>
        <v>-5.8311173683728512E-2</v>
      </c>
      <c r="KM354" s="860">
        <f t="shared" si="336"/>
        <v>-5.8311173683728512E-2</v>
      </c>
      <c r="KN354" s="860">
        <f t="shared" si="336"/>
        <v>-5.8311173683728512E-2</v>
      </c>
      <c r="KO354" s="860">
        <f t="shared" si="336"/>
        <v>-5.8311173683728512E-2</v>
      </c>
      <c r="KP354" s="860">
        <f t="shared" si="336"/>
        <v>-5.6256493297381027E-2</v>
      </c>
      <c r="KQ354" s="860">
        <f t="shared" si="336"/>
        <v>-5.6256493297381027E-2</v>
      </c>
      <c r="KR354" s="860">
        <f t="shared" si="336"/>
        <v>-5.6256493297381027E-2</v>
      </c>
      <c r="KS354" s="860">
        <f t="shared" si="336"/>
        <v>-5.6256493297381027E-2</v>
      </c>
      <c r="KT354" s="860">
        <f t="shared" si="336"/>
        <v>-5.6256493297381027E-2</v>
      </c>
      <c r="KU354" s="860">
        <f t="shared" si="336"/>
        <v>-5.6256493297381027E-2</v>
      </c>
      <c r="KV354" s="860">
        <f t="shared" si="336"/>
        <v>-5.6256493297381027E-2</v>
      </c>
      <c r="KW354" s="860">
        <f t="shared" si="336"/>
        <v>-2.309544404196906E-2</v>
      </c>
      <c r="KX354" s="860">
        <f t="shared" si="336"/>
        <v>-2.309544404196906E-2</v>
      </c>
      <c r="KY354" s="860">
        <f t="shared" si="336"/>
        <v>-2.309544404196906E-2</v>
      </c>
      <c r="KZ354" s="860">
        <f t="shared" si="336"/>
        <v>-2.309544404196906E-2</v>
      </c>
      <c r="LA354" s="860">
        <f t="shared" si="336"/>
        <v>-2.309544404196906E-2</v>
      </c>
      <c r="LB354" s="860">
        <f t="shared" si="336"/>
        <v>-0.44860882228283039</v>
      </c>
      <c r="LC354" s="860">
        <f t="shared" si="336"/>
        <v>-0.44860882228283039</v>
      </c>
      <c r="LD354" s="860">
        <f t="shared" si="336"/>
        <v>-0.44860882228283039</v>
      </c>
      <c r="LE354" s="860">
        <f t="shared" si="336"/>
        <v>-0.44860882228283039</v>
      </c>
      <c r="LF354" s="860">
        <f t="shared" si="336"/>
        <v>-0.53533508503888072</v>
      </c>
      <c r="LG354" s="860">
        <f t="shared" si="336"/>
        <v>-0.53533508503888072</v>
      </c>
      <c r="LH354" s="860">
        <f t="shared" si="336"/>
        <v>-0.53533508503888072</v>
      </c>
      <c r="LI354" s="860">
        <f t="shared" si="336"/>
        <v>-0.53533508503888072</v>
      </c>
      <c r="LJ354" s="860">
        <f t="shared" si="336"/>
        <v>-0.53533508503888072</v>
      </c>
      <c r="LK354" s="860">
        <f t="shared" si="336"/>
        <v>-0.53533508503888072</v>
      </c>
      <c r="LL354" s="860">
        <f t="shared" si="336"/>
        <v>-0.53533508503888072</v>
      </c>
      <c r="LM354" s="860">
        <f t="shared" si="336"/>
        <v>-0.53533508503888072</v>
      </c>
      <c r="LN354" s="860">
        <f t="shared" si="336"/>
        <v>-0.34812646324090224</v>
      </c>
      <c r="LO354" s="860">
        <f t="shared" si="336"/>
        <v>-0.34812646324090224</v>
      </c>
      <c r="LP354" s="860">
        <f t="shared" si="336"/>
        <v>-0.34812646324090224</v>
      </c>
      <c r="LQ354" s="860">
        <f t="shared" si="336"/>
        <v>-0.34812646324090224</v>
      </c>
      <c r="LR354" s="860">
        <f t="shared" si="336"/>
        <v>-0.34812646324090224</v>
      </c>
      <c r="LS354" s="860">
        <f t="shared" si="336"/>
        <v>-0.34812646324090224</v>
      </c>
      <c r="LT354" s="860">
        <f t="shared" ref="LT354:OE354" si="337">LT353</f>
        <v>-0.34812646324090224</v>
      </c>
      <c r="LU354" s="860">
        <f t="shared" si="337"/>
        <v>0</v>
      </c>
      <c r="LV354" s="860">
        <f t="shared" si="337"/>
        <v>0</v>
      </c>
      <c r="LW354" s="860">
        <f t="shared" si="337"/>
        <v>0</v>
      </c>
      <c r="LX354" s="860">
        <f t="shared" si="337"/>
        <v>0</v>
      </c>
      <c r="LY354" s="860">
        <f t="shared" si="337"/>
        <v>0</v>
      </c>
      <c r="LZ354" s="860">
        <f t="shared" si="337"/>
        <v>0</v>
      </c>
      <c r="MA354" s="860">
        <f t="shared" si="337"/>
        <v>0</v>
      </c>
      <c r="MB354" s="860">
        <f t="shared" si="337"/>
        <v>0</v>
      </c>
      <c r="MC354" s="860">
        <f t="shared" si="337"/>
        <v>0</v>
      </c>
      <c r="MD354" s="860">
        <f t="shared" si="337"/>
        <v>0.59477165347928285</v>
      </c>
      <c r="ME354" s="860">
        <f t="shared" si="337"/>
        <v>0.59477165347928285</v>
      </c>
      <c r="MF354" s="860">
        <f t="shared" si="337"/>
        <v>0.59477165347928285</v>
      </c>
      <c r="MG354" s="860">
        <f t="shared" si="337"/>
        <v>0.59477165347928285</v>
      </c>
      <c r="MH354" s="860">
        <f t="shared" si="337"/>
        <v>-6.7790507756432916E-2</v>
      </c>
      <c r="MI354" s="860">
        <f t="shared" si="337"/>
        <v>-6.7790507756432916E-2</v>
      </c>
      <c r="MJ354" s="860">
        <f t="shared" si="337"/>
        <v>-6.7790507756432916E-2</v>
      </c>
      <c r="MK354" s="860">
        <f t="shared" si="337"/>
        <v>-6.7790507756432916E-2</v>
      </c>
      <c r="ML354" s="860">
        <f t="shared" si="337"/>
        <v>-6.7790507756432916E-2</v>
      </c>
      <c r="MM354" s="860">
        <f t="shared" si="337"/>
        <v>-6.7790507756432916E-2</v>
      </c>
      <c r="MN354" s="860">
        <f t="shared" si="337"/>
        <v>-6.7790507756432916E-2</v>
      </c>
      <c r="MO354" s="860">
        <f t="shared" si="337"/>
        <v>-6.7790507756432916E-2</v>
      </c>
      <c r="MP354" s="860">
        <f t="shared" si="337"/>
        <v>0.85363113742559982</v>
      </c>
      <c r="MQ354" s="860">
        <f t="shared" si="337"/>
        <v>0.85363113742559982</v>
      </c>
      <c r="MR354" s="860">
        <f t="shared" si="337"/>
        <v>0.85363113742559982</v>
      </c>
      <c r="MS354" s="860">
        <f t="shared" si="337"/>
        <v>0.85363113742559982</v>
      </c>
      <c r="MT354" s="860">
        <f t="shared" si="337"/>
        <v>0.85363113742559982</v>
      </c>
      <c r="MU354" s="860">
        <f t="shared" si="337"/>
        <v>0.85363113742559982</v>
      </c>
      <c r="MV354" s="860">
        <f t="shared" si="337"/>
        <v>0.85363113742559982</v>
      </c>
      <c r="MW354" s="860">
        <f t="shared" si="337"/>
        <v>0.35520141998073029</v>
      </c>
      <c r="MX354" s="860">
        <f t="shared" si="337"/>
        <v>0.35520141998073029</v>
      </c>
      <c r="MY354" s="860">
        <f t="shared" si="337"/>
        <v>0.35520141998073029</v>
      </c>
      <c r="MZ354" s="860">
        <f t="shared" si="337"/>
        <v>0.35520141998073029</v>
      </c>
      <c r="NA354" s="860">
        <f t="shared" si="337"/>
        <v>0.35520141998073029</v>
      </c>
      <c r="NB354" s="860">
        <f t="shared" si="337"/>
        <v>4.9951640288711019E-2</v>
      </c>
      <c r="NC354" s="860">
        <f t="shared" si="337"/>
        <v>4.9951640288711019E-2</v>
      </c>
      <c r="ND354" s="860">
        <f t="shared" si="337"/>
        <v>4.9951640288711019E-2</v>
      </c>
      <c r="NE354" s="860">
        <f t="shared" si="337"/>
        <v>4.9951640288711019E-2</v>
      </c>
      <c r="NF354" s="860">
        <f t="shared" si="337"/>
        <v>-6.6916885629844103E-3</v>
      </c>
      <c r="NG354" s="860">
        <f t="shared" si="337"/>
        <v>-6.6916885629844103E-3</v>
      </c>
      <c r="NH354" s="860">
        <f t="shared" si="337"/>
        <v>-6.6916885629844103E-3</v>
      </c>
      <c r="NI354" s="860">
        <f t="shared" si="337"/>
        <v>-6.6916885629844103E-3</v>
      </c>
      <c r="NJ354" s="860">
        <f t="shared" si="337"/>
        <v>-6.6916885629844103E-3</v>
      </c>
      <c r="NK354" s="860">
        <f t="shared" si="337"/>
        <v>-6.6916885629844103E-3</v>
      </c>
      <c r="NL354" s="860">
        <f t="shared" si="337"/>
        <v>-6.6916885629844103E-3</v>
      </c>
      <c r="NM354" s="860">
        <f t="shared" si="337"/>
        <v>-6.6916885629844103E-3</v>
      </c>
      <c r="NN354" s="860">
        <f t="shared" si="337"/>
        <v>-0.34812646324090224</v>
      </c>
      <c r="NO354" s="860">
        <f t="shared" si="337"/>
        <v>-0.34812646324090224</v>
      </c>
      <c r="NP354" s="860">
        <f t="shared" si="337"/>
        <v>-0.34812646324090224</v>
      </c>
      <c r="NQ354" s="860">
        <f t="shared" si="337"/>
        <v>-0.34812646324090224</v>
      </c>
      <c r="NR354" s="860">
        <f t="shared" si="337"/>
        <v>-0.34812646324090224</v>
      </c>
      <c r="NS354" s="860">
        <f t="shared" si="337"/>
        <v>-0.34812646324090224</v>
      </c>
      <c r="NT354" s="860">
        <f t="shared" si="337"/>
        <v>-0.34812646324090224</v>
      </c>
      <c r="NU354" s="860">
        <f t="shared" si="337"/>
        <v>0</v>
      </c>
      <c r="NV354" s="860">
        <f t="shared" si="337"/>
        <v>0</v>
      </c>
      <c r="NW354" s="860">
        <f t="shared" si="337"/>
        <v>0</v>
      </c>
      <c r="NX354" s="860">
        <f t="shared" si="337"/>
        <v>0</v>
      </c>
      <c r="NY354" s="860">
        <f t="shared" si="337"/>
        <v>0</v>
      </c>
      <c r="NZ354" s="860">
        <f t="shared" si="337"/>
        <v>0</v>
      </c>
      <c r="OA354" s="860">
        <f t="shared" si="337"/>
        <v>0</v>
      </c>
      <c r="OB354" s="860">
        <f t="shared" si="337"/>
        <v>0</v>
      </c>
      <c r="OC354" s="860">
        <f t="shared" si="337"/>
        <v>0</v>
      </c>
      <c r="OD354" s="860">
        <f t="shared" si="337"/>
        <v>0.59477165347928285</v>
      </c>
      <c r="OE354" s="860">
        <f t="shared" si="337"/>
        <v>0.59477165347928285</v>
      </c>
      <c r="OF354" s="860">
        <f t="shared" ref="OF354:QQ354" si="338">OF353</f>
        <v>0.59477165347928285</v>
      </c>
      <c r="OG354" s="860">
        <f t="shared" si="338"/>
        <v>0.59477165347928285</v>
      </c>
      <c r="OH354" s="860">
        <f t="shared" si="338"/>
        <v>-6.7790507756432916E-2</v>
      </c>
      <c r="OI354" s="860">
        <f t="shared" si="338"/>
        <v>-6.7790507756432916E-2</v>
      </c>
      <c r="OJ354" s="860">
        <f t="shared" si="338"/>
        <v>-6.7790507756432916E-2</v>
      </c>
      <c r="OK354" s="860">
        <f t="shared" si="338"/>
        <v>-6.7790507756432916E-2</v>
      </c>
      <c r="OL354" s="860">
        <f t="shared" si="338"/>
        <v>-6.7790507756432916E-2</v>
      </c>
      <c r="OM354" s="860">
        <f t="shared" si="338"/>
        <v>-6.7790507756432916E-2</v>
      </c>
      <c r="ON354" s="860">
        <f t="shared" si="338"/>
        <v>-6.7790507756432916E-2</v>
      </c>
      <c r="OO354" s="860">
        <f t="shared" si="338"/>
        <v>-6.7790507756432916E-2</v>
      </c>
      <c r="OP354" s="860">
        <f t="shared" si="338"/>
        <v>0.85363113742559982</v>
      </c>
      <c r="OQ354" s="860">
        <f t="shared" si="338"/>
        <v>0.85363113742559982</v>
      </c>
      <c r="OR354" s="860">
        <f t="shared" si="338"/>
        <v>0.85363113742559982</v>
      </c>
      <c r="OS354" s="860">
        <f t="shared" si="338"/>
        <v>0.85363113742559982</v>
      </c>
      <c r="OT354" s="860">
        <f t="shared" si="338"/>
        <v>0.85363113742559982</v>
      </c>
      <c r="OU354" s="860">
        <f t="shared" si="338"/>
        <v>0.85363113742559982</v>
      </c>
      <c r="OV354" s="860">
        <f t="shared" si="338"/>
        <v>0.85363113742559982</v>
      </c>
      <c r="OW354" s="860">
        <f t="shared" si="338"/>
        <v>0.35520141998073029</v>
      </c>
      <c r="OX354" s="860">
        <f t="shared" si="338"/>
        <v>0.35520141998073029</v>
      </c>
      <c r="OY354" s="860">
        <f t="shared" si="338"/>
        <v>0.35520141998073029</v>
      </c>
      <c r="OZ354" s="860">
        <f t="shared" si="338"/>
        <v>0.35520141998073029</v>
      </c>
      <c r="PA354" s="860">
        <f t="shared" si="338"/>
        <v>0.35520141998073029</v>
      </c>
      <c r="PB354" s="860">
        <f t="shared" si="338"/>
        <v>4.9951640288711019E-2</v>
      </c>
      <c r="PC354" s="860">
        <f t="shared" si="338"/>
        <v>4.9951640288711019E-2</v>
      </c>
      <c r="PD354" s="860">
        <f t="shared" si="338"/>
        <v>4.9951640288711019E-2</v>
      </c>
      <c r="PE354" s="860">
        <f t="shared" si="338"/>
        <v>4.9951640288711019E-2</v>
      </c>
      <c r="PF354" s="860">
        <f t="shared" si="338"/>
        <v>-6.6916885629844103E-3</v>
      </c>
      <c r="PG354" s="860">
        <f t="shared" si="338"/>
        <v>-6.6916885629844103E-3</v>
      </c>
      <c r="PH354" s="860">
        <f t="shared" si="338"/>
        <v>-6.6916885629844103E-3</v>
      </c>
      <c r="PI354" s="860">
        <f t="shared" si="338"/>
        <v>-6.6916885629844103E-3</v>
      </c>
      <c r="PJ354" s="860">
        <f t="shared" si="338"/>
        <v>-6.6916885629844103E-3</v>
      </c>
      <c r="PK354" s="860">
        <f t="shared" si="338"/>
        <v>-6.6916885629844103E-3</v>
      </c>
      <c r="PL354" s="860">
        <f t="shared" si="338"/>
        <v>-6.6916885629844103E-3</v>
      </c>
      <c r="PM354" s="860">
        <f t="shared" si="338"/>
        <v>-6.6916885629844103E-3</v>
      </c>
      <c r="PN354" s="860">
        <f t="shared" si="338"/>
        <v>-0.34812646324090224</v>
      </c>
      <c r="PO354" s="860">
        <f t="shared" si="338"/>
        <v>-0.34812646324090224</v>
      </c>
      <c r="PP354" s="860">
        <f t="shared" si="338"/>
        <v>-0.34812646324090224</v>
      </c>
      <c r="PQ354" s="860">
        <f t="shared" si="338"/>
        <v>-0.34812646324090224</v>
      </c>
      <c r="PR354" s="860">
        <f t="shared" si="338"/>
        <v>-0.34812646324090224</v>
      </c>
      <c r="PS354" s="860">
        <f t="shared" si="338"/>
        <v>-0.34812646324090224</v>
      </c>
      <c r="PT354" s="860">
        <f t="shared" si="338"/>
        <v>-0.34812646324090224</v>
      </c>
      <c r="PU354" s="860">
        <f t="shared" si="338"/>
        <v>0</v>
      </c>
      <c r="PV354" s="860">
        <f t="shared" si="338"/>
        <v>0</v>
      </c>
      <c r="PW354" s="860">
        <f t="shared" si="338"/>
        <v>0</v>
      </c>
      <c r="PX354" s="860">
        <f t="shared" si="338"/>
        <v>0</v>
      </c>
      <c r="PY354" s="860">
        <f t="shared" si="338"/>
        <v>0</v>
      </c>
      <c r="PZ354" s="860">
        <f t="shared" si="338"/>
        <v>0</v>
      </c>
      <c r="QA354" s="860">
        <f t="shared" si="338"/>
        <v>0</v>
      </c>
      <c r="QB354" s="860">
        <f t="shared" si="338"/>
        <v>0</v>
      </c>
      <c r="QC354" s="860">
        <f t="shared" si="338"/>
        <v>0</v>
      </c>
      <c r="QD354" s="860">
        <f t="shared" si="338"/>
        <v>0.59477165347928285</v>
      </c>
      <c r="QE354" s="860">
        <f t="shared" si="338"/>
        <v>0.59477165347928285</v>
      </c>
      <c r="QF354" s="860">
        <f t="shared" si="338"/>
        <v>0.59477165347928285</v>
      </c>
      <c r="QG354" s="860">
        <f t="shared" si="338"/>
        <v>0.59477165347928285</v>
      </c>
      <c r="QH354" s="860">
        <f t="shared" si="338"/>
        <v>-6.7790507756432916E-2</v>
      </c>
      <c r="QI354" s="860">
        <f t="shared" si="338"/>
        <v>-6.7790507756432916E-2</v>
      </c>
      <c r="QJ354" s="860">
        <f t="shared" si="338"/>
        <v>-6.7790507756432916E-2</v>
      </c>
      <c r="QK354" s="860">
        <f t="shared" si="338"/>
        <v>-6.7790507756432916E-2</v>
      </c>
      <c r="QL354" s="860">
        <f t="shared" si="338"/>
        <v>-6.7790507756432916E-2</v>
      </c>
      <c r="QM354" s="860">
        <f t="shared" si="338"/>
        <v>-6.7790507756432916E-2</v>
      </c>
      <c r="QN354" s="860">
        <f t="shared" si="338"/>
        <v>-6.7790507756432916E-2</v>
      </c>
      <c r="QO354" s="860">
        <f t="shared" si="338"/>
        <v>-6.7790507756432916E-2</v>
      </c>
      <c r="QP354" s="860">
        <f t="shared" si="338"/>
        <v>0.85363113742559982</v>
      </c>
      <c r="QQ354" s="860">
        <f t="shared" si="338"/>
        <v>0.85363113742559982</v>
      </c>
      <c r="QR354" s="860">
        <f t="shared" ref="QR354:SI354" si="339">QR353</f>
        <v>0.85363113742559982</v>
      </c>
      <c r="QS354" s="860">
        <f t="shared" si="339"/>
        <v>0.85363113742559982</v>
      </c>
      <c r="QT354" s="860">
        <f t="shared" si="339"/>
        <v>0.85363113742559982</v>
      </c>
      <c r="QU354" s="860">
        <f t="shared" si="339"/>
        <v>0.85363113742559982</v>
      </c>
      <c r="QV354" s="860">
        <f t="shared" si="339"/>
        <v>0.85363113742559982</v>
      </c>
      <c r="QW354" s="860">
        <f t="shared" si="339"/>
        <v>0.35520141998073029</v>
      </c>
      <c r="QX354" s="860">
        <f t="shared" si="339"/>
        <v>0.35520141998073029</v>
      </c>
      <c r="QY354" s="860">
        <f t="shared" si="339"/>
        <v>0.35520141998073029</v>
      </c>
      <c r="QZ354" s="860">
        <f t="shared" si="339"/>
        <v>0.35520141998073029</v>
      </c>
      <c r="RA354" s="860">
        <f t="shared" si="339"/>
        <v>0.35520141998073029</v>
      </c>
      <c r="RB354" s="860">
        <f t="shared" si="339"/>
        <v>4.9951640288711019E-2</v>
      </c>
      <c r="RC354" s="860">
        <f t="shared" si="339"/>
        <v>4.9951640288711019E-2</v>
      </c>
      <c r="RD354" s="860">
        <f t="shared" si="339"/>
        <v>4.9951640288711019E-2</v>
      </c>
      <c r="RE354" s="860">
        <f t="shared" si="339"/>
        <v>4.9951640288711019E-2</v>
      </c>
      <c r="RF354" s="860">
        <f t="shared" si="339"/>
        <v>-6.6916885629844103E-3</v>
      </c>
      <c r="RG354" s="860">
        <f t="shared" si="339"/>
        <v>-6.6916885629844103E-3</v>
      </c>
      <c r="RH354" s="860">
        <f t="shared" si="339"/>
        <v>-6.6916885629844103E-3</v>
      </c>
      <c r="RI354" s="860">
        <f t="shared" si="339"/>
        <v>-6.6916885629844103E-3</v>
      </c>
      <c r="RJ354" s="860">
        <f t="shared" si="339"/>
        <v>-6.6916885629844103E-3</v>
      </c>
      <c r="RK354" s="860">
        <f t="shared" si="339"/>
        <v>-6.6916885629844103E-3</v>
      </c>
      <c r="RL354" s="860">
        <f t="shared" si="339"/>
        <v>-6.6916885629844103E-3</v>
      </c>
      <c r="RM354" s="860">
        <f t="shared" si="339"/>
        <v>-6.6916885629844103E-3</v>
      </c>
      <c r="RN354" s="860">
        <f t="shared" si="339"/>
        <v>-0.34812646324090224</v>
      </c>
      <c r="RO354" s="860">
        <f t="shared" si="339"/>
        <v>-0.34812646324090224</v>
      </c>
      <c r="RP354" s="860">
        <f t="shared" si="339"/>
        <v>-0.34812646324090224</v>
      </c>
      <c r="RQ354" s="860">
        <f t="shared" si="339"/>
        <v>-0.34812646324090224</v>
      </c>
      <c r="RR354" s="860">
        <f t="shared" si="339"/>
        <v>-0.34812646324090224</v>
      </c>
      <c r="RS354" s="860">
        <f t="shared" si="339"/>
        <v>-0.34812646324090224</v>
      </c>
      <c r="RT354" s="860">
        <f t="shared" si="339"/>
        <v>-0.34812646324090224</v>
      </c>
      <c r="RU354" s="860">
        <f t="shared" si="339"/>
        <v>0</v>
      </c>
      <c r="RV354" s="860">
        <f t="shared" si="339"/>
        <v>0</v>
      </c>
      <c r="RW354" s="860">
        <f t="shared" si="339"/>
        <v>0</v>
      </c>
      <c r="RX354" s="860">
        <f t="shared" si="339"/>
        <v>0</v>
      </c>
      <c r="RY354" s="860">
        <f t="shared" si="339"/>
        <v>0</v>
      </c>
      <c r="RZ354" s="860">
        <f t="shared" si="339"/>
        <v>0</v>
      </c>
      <c r="SA354" s="860">
        <f t="shared" si="339"/>
        <v>0</v>
      </c>
      <c r="SB354" s="860">
        <f t="shared" si="339"/>
        <v>0</v>
      </c>
      <c r="SC354" s="860">
        <f t="shared" si="339"/>
        <v>0</v>
      </c>
      <c r="SD354" s="860">
        <f t="shared" si="339"/>
        <v>0.59477165347928285</v>
      </c>
      <c r="SE354" s="860">
        <f t="shared" si="339"/>
        <v>0.59477165347928285</v>
      </c>
      <c r="SF354" s="860">
        <f t="shared" si="339"/>
        <v>0.59477165347928285</v>
      </c>
      <c r="SG354" s="860">
        <f t="shared" si="339"/>
        <v>0.59477165347928285</v>
      </c>
      <c r="SH354" s="860">
        <f t="shared" si="339"/>
        <v>-6.7790507756432916E-2</v>
      </c>
      <c r="SI354" s="860">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898</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890</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891</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892</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588</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589</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590</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721</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722</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723</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724</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725</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726</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727</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403</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118</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710</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1188</v>
      </c>
    </row>
    <row r="13" spans="1:2" x14ac:dyDescent="0.35">
      <c r="A13" t="s">
        <v>1189</v>
      </c>
      <c r="B13" s="858">
        <v>0.1</v>
      </c>
    </row>
    <row r="14" spans="1:2" ht="9.75" customHeight="1" x14ac:dyDescent="0.35"/>
    <row r="15" spans="1:2" x14ac:dyDescent="0.35">
      <c r="A15" s="65" t="s">
        <v>263</v>
      </c>
    </row>
    <row r="16" spans="1:2" x14ac:dyDescent="0.35">
      <c r="A16" t="s">
        <v>1190</v>
      </c>
      <c r="B16" s="858">
        <v>7.4999999999999997E-2</v>
      </c>
    </row>
    <row r="17" spans="1:2" ht="9.75" customHeight="1" x14ac:dyDescent="0.35"/>
    <row r="18" spans="1:2" x14ac:dyDescent="0.35">
      <c r="A18" t="s">
        <v>1176</v>
      </c>
      <c r="B18" s="858">
        <v>7.4999999999999997E-2</v>
      </c>
    </row>
    <row r="20" spans="1:2" x14ac:dyDescent="0.35">
      <c r="A20" s="65" t="s">
        <v>85</v>
      </c>
    </row>
    <row r="21" spans="1:2" x14ac:dyDescent="0.35">
      <c r="A21" t="s">
        <v>1191</v>
      </c>
      <c r="B21" s="858">
        <v>0.15</v>
      </c>
    </row>
    <row r="22" spans="1:2" ht="9.75" customHeight="1" x14ac:dyDescent="0.35"/>
    <row r="23" spans="1:2" x14ac:dyDescent="0.35">
      <c r="A23" t="s">
        <v>1177</v>
      </c>
      <c r="B23" s="858">
        <v>7.4999999999999997E-2</v>
      </c>
    </row>
    <row r="25" spans="1:2" x14ac:dyDescent="0.35">
      <c r="A25" t="s">
        <v>86</v>
      </c>
      <c r="B25"/>
    </row>
    <row r="26" spans="1:2" x14ac:dyDescent="0.35">
      <c r="A26" t="s">
        <v>373</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872</v>
      </c>
      <c r="B31" s="203">
        <v>1</v>
      </c>
    </row>
    <row r="32" spans="1:2" x14ac:dyDescent="0.35">
      <c r="A32" t="s">
        <v>873</v>
      </c>
      <c r="B32" s="203">
        <v>1</v>
      </c>
    </row>
    <row r="33" spans="1:2" x14ac:dyDescent="0.35">
      <c r="A33" t="s">
        <v>874</v>
      </c>
      <c r="B33" s="203">
        <v>1</v>
      </c>
    </row>
    <row r="34" spans="1:2" x14ac:dyDescent="0.35">
      <c r="A34" t="s">
        <v>1115</v>
      </c>
      <c r="B34" s="203">
        <v>1</v>
      </c>
    </row>
    <row r="36" spans="1:2" x14ac:dyDescent="0.35">
      <c r="A36" t="s">
        <v>87</v>
      </c>
      <c r="B36"/>
    </row>
    <row r="37" spans="1:2" x14ac:dyDescent="0.35">
      <c r="A37" t="s">
        <v>373</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872</v>
      </c>
      <c r="B42" s="203">
        <v>1</v>
      </c>
    </row>
    <row r="43" spans="1:2" x14ac:dyDescent="0.35">
      <c r="A43" t="s">
        <v>873</v>
      </c>
      <c r="B43" s="203">
        <v>1</v>
      </c>
    </row>
    <row r="44" spans="1:2" x14ac:dyDescent="0.35">
      <c r="A44" t="s">
        <v>874</v>
      </c>
      <c r="B44" s="203">
        <v>1</v>
      </c>
    </row>
    <row r="45" spans="1:2" x14ac:dyDescent="0.35">
      <c r="A45" t="s">
        <v>1115</v>
      </c>
      <c r="B45" s="203">
        <v>1</v>
      </c>
    </row>
    <row r="47" spans="1:2" x14ac:dyDescent="0.35">
      <c r="A47" t="s">
        <v>1187</v>
      </c>
      <c r="B47"/>
    </row>
    <row r="48" spans="1:2" x14ac:dyDescent="0.35">
      <c r="A48" t="s">
        <v>373</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872</v>
      </c>
      <c r="B53" s="203">
        <v>1</v>
      </c>
    </row>
    <row r="54" spans="1:3" x14ac:dyDescent="0.35">
      <c r="A54" t="s">
        <v>873</v>
      </c>
      <c r="B54" s="203">
        <v>1</v>
      </c>
    </row>
    <row r="55" spans="1:3" x14ac:dyDescent="0.35">
      <c r="A55" t="s">
        <v>874</v>
      </c>
      <c r="B55" s="203">
        <v>1</v>
      </c>
    </row>
    <row r="56" spans="1:3" x14ac:dyDescent="0.35">
      <c r="A56" t="s">
        <v>1115</v>
      </c>
      <c r="B56" s="203">
        <v>1</v>
      </c>
    </row>
    <row r="58" spans="1:3" x14ac:dyDescent="0.35">
      <c r="A58" s="65" t="s">
        <v>88</v>
      </c>
    </row>
    <row r="59" spans="1:3" x14ac:dyDescent="0.35">
      <c r="A59" t="s">
        <v>89</v>
      </c>
      <c r="B59" s="701">
        <f>MIN(364,INT((C59 - DATE(YEAR(C59),1,1))))</f>
        <v>104</v>
      </c>
      <c r="C59" s="726">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7"/>
  <sheetViews>
    <sheetView tabSelected="1" zoomScale="106" zoomScaleNormal="106" workbookViewId="0">
      <selection activeCell="K27" sqref="K27"/>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1008</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1009</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1010</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810</v>
      </c>
      <c r="K11" s="23" t="s">
        <v>387</v>
      </c>
      <c r="L11" s="23" t="s">
        <v>782</v>
      </c>
      <c r="M11" s="23" t="s">
        <v>783</v>
      </c>
      <c r="N11" s="23" t="s">
        <v>784</v>
      </c>
      <c r="O11" s="23" t="s">
        <v>785</v>
      </c>
      <c r="P11" s="23" t="s">
        <v>786</v>
      </c>
      <c r="Q11" s="23" t="s">
        <v>787</v>
      </c>
      <c r="R11" s="23" t="s">
        <v>788</v>
      </c>
      <c r="S11" s="23" t="s">
        <v>789</v>
      </c>
      <c r="T11" s="23"/>
      <c r="U11" s="23"/>
      <c r="V11" s="23"/>
      <c r="W11" s="16"/>
      <c r="X11" s="8"/>
      <c r="Y11" s="8"/>
      <c r="Z11" s="8"/>
    </row>
    <row r="12" spans="1:26" customFormat="1" ht="5.15" customHeight="1" outlineLevel="1" x14ac:dyDescent="0.35">
      <c r="A12" s="6"/>
      <c r="B12" s="96"/>
      <c r="C12" s="12" t="s">
        <v>112</v>
      </c>
      <c r="D12" s="17"/>
      <c r="E12" s="17"/>
      <c r="F12" s="17"/>
      <c r="G12" s="23"/>
      <c r="H12" s="23"/>
      <c r="I12" s="23"/>
      <c r="J12" s="85" t="s">
        <v>113</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1011</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116</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118</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226</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360</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o</v>
      </c>
      <c r="H43" s="232">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od</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of</v>
      </c>
      <c r="H45" s="232"/>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r</v>
      </c>
      <c r="H46" s="232">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rd</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v</v>
      </c>
      <c r="H48" s="232">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w</v>
      </c>
      <c r="H49" s="232">
        <v>3.5</v>
      </c>
      <c r="I49" s="56"/>
      <c r="J49" s="54"/>
      <c r="K49" s="619"/>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wd</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z</v>
      </c>
      <c r="H51" s="232">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zd</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1165</v>
      </c>
      <c r="B2" s="203">
        <v>5000000</v>
      </c>
    </row>
    <row r="4" spans="1:2" x14ac:dyDescent="0.35">
      <c r="A4" s="64" t="s">
        <v>385</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835</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836</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931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827</v>
      </c>
      <c r="J11" s="23"/>
      <c r="K11" s="100"/>
      <c r="L11" s="100"/>
      <c r="M11" s="23"/>
      <c r="N11" s="23"/>
      <c r="O11" s="23" t="s">
        <v>831</v>
      </c>
      <c r="P11" s="23"/>
      <c r="Q11" s="23"/>
      <c r="R11" s="23"/>
      <c r="S11" s="23"/>
      <c r="T11" s="23"/>
      <c r="U11" s="23"/>
      <c r="V11" s="22"/>
      <c r="W11" s="16"/>
      <c r="X11" s="8"/>
    </row>
    <row r="12" spans="1:24" ht="13.4" customHeight="1" x14ac:dyDescent="0.35">
      <c r="A12" s="169"/>
      <c r="B12" s="7"/>
      <c r="C12" s="17"/>
      <c r="D12" s="17"/>
      <c r="E12" s="17"/>
      <c r="F12" s="17"/>
      <c r="G12" s="17"/>
      <c r="H12" s="17"/>
      <c r="I12" s="22" t="s">
        <v>834</v>
      </c>
      <c r="J12" s="23"/>
      <c r="K12" s="23" t="s">
        <v>198</v>
      </c>
      <c r="L12" s="23" t="s">
        <v>833</v>
      </c>
      <c r="M12" s="23" t="s">
        <v>832</v>
      </c>
      <c r="N12" s="23" t="s">
        <v>831</v>
      </c>
      <c r="O12" s="23" t="str">
        <f>"per "&amp;$I$26&amp;" MJ"</f>
        <v>per 100 MJ</v>
      </c>
      <c r="P12" s="23"/>
      <c r="Q12" s="23" t="s">
        <v>903</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841</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842</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843</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844</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845</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846</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847</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848</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849</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850</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830</v>
      </c>
      <c r="I26" s="545">
        <v>100</v>
      </c>
      <c r="J26" s="89" t="s">
        <v>829</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828</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118</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508</vt:i4>
      </vt:variant>
    </vt:vector>
  </HeadingPairs>
  <TitlesOfParts>
    <vt:vector size="527"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Crop!frost</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2024-04-14T11:47:37Z</dcterms:modified>
</cp:coreProperties>
</file>