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FF8D98F-E2BE-46E4-A642-337B9F0E2EBF}" xr6:coauthVersionLast="47" xr6:coauthVersionMax="47" xr10:uidLastSave="{00000000-0000-0000-0000-000000000000}"/>
  <bookViews>
    <workbookView xWindow="19395" yWindow="-16320" windowWidth="29040" windowHeight="15720" tabRatio="658" firstSheet="1" activeTab="1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Crop!$H$775:$L$782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General!$N$118:$P$118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Crop!$I$855:$R$891</definedName>
    <definedName name="seeding_rate_lmu_adj" localSheetId="12">Mach!$A$47:$B$56</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H390" i="1"/>
  <c r="H388" i="1"/>
  <c r="V388" i="1" s="1"/>
  <c r="H386" i="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L418" i="1"/>
  <c r="K418" i="1"/>
  <c r="J418" i="1"/>
  <c r="G418" i="1"/>
  <c r="AA416" i="1"/>
  <c r="Z416" i="1"/>
  <c r="Y416" i="1"/>
  <c r="W416" i="1"/>
  <c r="U416" i="1"/>
  <c r="S416" i="1"/>
  <c r="Q416" i="1"/>
  <c r="O416" i="1"/>
  <c r="M416" i="1"/>
  <c r="K416" i="1"/>
  <c r="J416" i="1"/>
  <c r="G416" i="1"/>
  <c r="AA414" i="1"/>
  <c r="Z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X411" i="1"/>
  <c r="W411" i="1"/>
  <c r="U411" i="1"/>
  <c r="S411" i="1"/>
  <c r="Q411" i="1"/>
  <c r="O411" i="1"/>
  <c r="M411" i="1"/>
  <c r="K411" i="1"/>
  <c r="G411" i="1"/>
  <c r="AA409" i="1"/>
  <c r="Y409" i="1"/>
  <c r="W409" i="1"/>
  <c r="V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R390" i="1"/>
  <c r="Q390" i="1"/>
  <c r="P390" i="1"/>
  <c r="O390" i="1"/>
  <c r="N390" i="1"/>
  <c r="M390" i="1"/>
  <c r="L390" i="1"/>
  <c r="K390" i="1"/>
  <c r="J390" i="1"/>
  <c r="G390" i="1"/>
  <c r="AA388" i="1"/>
  <c r="Z388" i="1"/>
  <c r="Y388" i="1"/>
  <c r="X388" i="1"/>
  <c r="W388" i="1"/>
  <c r="U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J383" i="1"/>
  <c r="G383" i="1"/>
  <c r="AA381" i="1"/>
  <c r="Z381" i="1"/>
  <c r="Y381" i="1"/>
  <c r="X381" i="1"/>
  <c r="W381" i="1"/>
  <c r="V381" i="1"/>
  <c r="U381" i="1"/>
  <c r="T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V378" i="1"/>
  <c r="U378" i="1"/>
  <c r="T378" i="1"/>
  <c r="S378" i="1"/>
  <c r="R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X375" i="1"/>
  <c r="W375" i="1"/>
  <c r="V375" i="1"/>
  <c r="U375" i="1"/>
  <c r="T375" i="1"/>
  <c r="S375" i="1"/>
  <c r="R375" i="1"/>
  <c r="Q375" i="1"/>
  <c r="P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R372" i="1"/>
  <c r="Q372" i="1"/>
  <c r="P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R367" i="1"/>
  <c r="Q367" i="1"/>
  <c r="P367" i="1"/>
  <c r="O367" i="1"/>
  <c r="N367" i="1"/>
  <c r="M367" i="1"/>
  <c r="K367" i="1"/>
  <c r="G367" i="1"/>
  <c r="G276" i="1"/>
  <c r="G275" i="1"/>
  <c r="G274" i="1"/>
  <c r="Q273" i="1"/>
  <c r="P273" i="1"/>
  <c r="O273" i="1"/>
  <c r="N273" i="1"/>
  <c r="M273" i="1"/>
  <c r="L273" i="1"/>
  <c r="K273" i="1"/>
  <c r="J273" i="1"/>
  <c r="I273" i="1"/>
  <c r="G273" i="1"/>
  <c r="G188" i="1"/>
  <c r="G187" i="1"/>
  <c r="G186" i="1"/>
  <c r="G185" i="1"/>
  <c r="T407" i="1" l="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K781" i="1"/>
  <c r="K782" i="1"/>
  <c r="K776" i="1"/>
  <c r="K780" i="1"/>
  <c r="K779" i="1"/>
  <c r="K778" i="1"/>
  <c r="K777"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N111" i="22"/>
  <c r="N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N116" i="22"/>
  <c r="N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N112" i="22"/>
  <c r="N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N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K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24"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75"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FE60D88C-7362-49AF-A719-B7A0B8963910}">
      <text>
        <r>
          <rPr>
            <b/>
            <sz val="9"/>
            <color indexed="81"/>
            <rFont val="Tahoma"/>
            <family val="2"/>
          </rPr>
          <t>Michael Young:</t>
        </r>
        <r>
          <rPr>
            <sz val="9"/>
            <color indexed="81"/>
            <rFont val="Tahoma"/>
            <family val="2"/>
          </rPr>
          <t xml:space="preserve">
fert density t/m3</t>
        </r>
      </text>
    </comment>
    <comment ref="K775" authorId="1" shapeId="0" xr:uid="{1BB4E382-E8E2-41C9-B760-EE00086748EF}">
      <text>
        <r>
          <rPr>
            <b/>
            <sz val="9"/>
            <color indexed="81"/>
            <rFont val="Tahoma"/>
            <family val="2"/>
          </rPr>
          <t>Michael Young (21512438):</t>
        </r>
        <r>
          <rPr>
            <sz val="9"/>
            <color indexed="81"/>
            <rFont val="Tahoma"/>
            <family val="2"/>
          </rPr>
          <t xml:space="preserve">
day of yr</t>
        </r>
      </text>
    </comment>
    <comment ref="L775"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9"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81"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<sst xmlns="http://schemas.openxmlformats.org/spreadsheetml/2006/main" count="7695" uniqueCount="1271">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</sst>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J69" sqref="J69:J77"/>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1082</v>
      </c>
      <c r="H4" s="13"/>
      <c r="I4" s="13" t="s">
        <v>323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1083</v>
      </c>
      <c r="I6" s="246" t="s">
        <v>1243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1045</v>
      </c>
      <c r="H14" s="32"/>
      <c r="I14" s="34" t="s">
        <v>1048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1187</v>
      </c>
      <c r="Q15" s="32"/>
      <c r="R15" s="32"/>
      <c r="S15" s="32"/>
      <c r="T15" s="34" t="s">
        <v>1188</v>
      </c>
      <c r="U15" s="32"/>
      <c r="V15" s="32"/>
      <c r="W15" s="16"/>
      <c r="X15" s="8"/>
      <c r="Y15" s="8"/>
      <c r="Z15" s="8"/>
      <c r="AA15" s="8"/>
      <c r="AB15" s="8"/>
      <c r="AC15" s="8"/>
      <c r="AD15" s="8"/>
    </row>
    <row r="16" spans="1:30" customFormat="1" ht="12" customHeight="1" x14ac:dyDescent="0.35">
      <c r="A16" s="6"/>
      <c r="B16" s="7"/>
      <c r="C16" s="17"/>
      <c r="D16" s="17"/>
      <c r="E16" s="17"/>
      <c r="F16" s="26"/>
      <c r="G16" t="s">
        <v>1039</v>
      </c>
      <c r="H16" s="32" t="s">
        <v>1241</v>
      </c>
      <c r="I16" t="s">
        <v>1242</v>
      </c>
      <c r="K16" t="s">
        <v>1046</v>
      </c>
      <c r="L16" s="32" t="s">
        <v>1241</v>
      </c>
      <c r="M16" t="s">
        <v>1242</v>
      </c>
      <c r="N16" s="32"/>
      <c r="O16" t="s">
        <v>1040</v>
      </c>
      <c r="P16" s="32" t="s">
        <v>974</v>
      </c>
      <c r="Q16" s="32" t="s">
        <v>975</v>
      </c>
      <c r="R16" s="32" t="s">
        <v>930</v>
      </c>
      <c r="S16" s="32"/>
      <c r="T16" s="32" t="s">
        <v>974</v>
      </c>
      <c r="U16" s="32" t="s">
        <v>975</v>
      </c>
      <c r="V16" s="32" t="s">
        <v>930</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963</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835</v>
      </c>
      <c r="L19" s="202" t="b">
        <v>1</v>
      </c>
      <c r="M19" s="930" t="b">
        <v>1</v>
      </c>
      <c r="N19" s="32"/>
      <c r="O19" s="504" t="s">
        <v>835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349</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350</v>
      </c>
      <c r="L21" s="202" t="b">
        <v>0</v>
      </c>
      <c r="M21" s="237" t="b">
        <v>0</v>
      </c>
      <c r="N21" s="32"/>
      <c r="O21" s="504" t="s">
        <v>963</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1041</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233</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351</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964</v>
      </c>
      <c r="H25" s="202" t="b">
        <v>1</v>
      </c>
      <c r="I25" s="202" t="b">
        <v>1</v>
      </c>
      <c r="K25" s="711" t="s">
        <v>1176</v>
      </c>
      <c r="L25" s="202" t="b">
        <v>1</v>
      </c>
      <c r="M25" s="202" t="b">
        <v>1</v>
      </c>
      <c r="N25" s="32"/>
      <c r="O25" s="504" t="s">
        <v>350</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225</v>
      </c>
      <c r="H26" s="202" t="b">
        <v>1</v>
      </c>
      <c r="I26" s="202" t="b">
        <v>1</v>
      </c>
      <c r="K26" s="711" t="s">
        <v>77</v>
      </c>
      <c r="L26" s="202" t="b">
        <v>1</v>
      </c>
      <c r="M26" s="202" t="b">
        <v>1</v>
      </c>
      <c r="N26" s="32"/>
      <c r="O26" s="504" t="s">
        <v>1041</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352</v>
      </c>
      <c r="L27" s="202" t="b">
        <v>0</v>
      </c>
      <c r="M27" s="202" t="b">
        <v>0</v>
      </c>
      <c r="N27" s="32"/>
      <c r="O27" s="504" t="s">
        <v>233</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966</v>
      </c>
      <c r="H28" s="202" t="b">
        <v>1</v>
      </c>
      <c r="I28" s="202" t="b">
        <v>1</v>
      </c>
      <c r="K28" s="711" t="s">
        <v>1042</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232</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353</v>
      </c>
      <c r="L30" s="202" t="b">
        <v>0</v>
      </c>
      <c r="M30" s="202" t="b">
        <v>0</v>
      </c>
      <c r="N30" s="32"/>
      <c r="O30" s="504" t="s">
        <v>349</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962</v>
      </c>
      <c r="H31" s="202" t="b">
        <v>1</v>
      </c>
      <c r="I31" s="202" t="b">
        <v>1</v>
      </c>
      <c r="K31" s="712" t="s">
        <v>1043</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230</v>
      </c>
      <c r="L32" s="202" t="b">
        <v>0</v>
      </c>
      <c r="M32" s="202" t="b">
        <v>0</v>
      </c>
      <c r="N32" s="32"/>
      <c r="O32" s="504" t="s">
        <v>964</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965</v>
      </c>
      <c r="H33" s="202" t="b">
        <v>1</v>
      </c>
      <c r="I33" s="202" t="b">
        <v>1</v>
      </c>
      <c r="K33" s="712" t="s">
        <v>354</v>
      </c>
      <c r="L33" s="202" t="b">
        <v>0</v>
      </c>
      <c r="M33" s="202" t="b">
        <v>0</v>
      </c>
      <c r="N33" s="32"/>
      <c r="O33" s="504" t="s">
        <v>225</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1044</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231</v>
      </c>
      <c r="L35" s="202" t="b">
        <v>0</v>
      </c>
      <c r="M35" s="202" t="b">
        <v>0</v>
      </c>
      <c r="N35" s="32"/>
      <c r="O35" s="504" t="s">
        <v>966</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351</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1176</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352</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1042</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232</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353</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1043</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230</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962</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354</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1044</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231</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965</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406</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407</v>
      </c>
      <c r="R67" s="24"/>
      <c r="S67" s="22"/>
      <c r="T67" s="22"/>
      <c r="U67" s="22"/>
      <c r="V67" s="22"/>
      <c r="W67" s="16"/>
      <c r="X67" s="8"/>
      <c r="Y67" s="8"/>
      <c r="Z67" s="8"/>
      <c r="AA67" s="8"/>
      <c r="AB67" s="8"/>
      <c r="AC67" s="8"/>
      <c r="AD67" s="8"/>
    </row>
    <row r="68" spans="1:30" customFormat="1" ht="39.5" x14ac:dyDescent="0.35">
      <c r="A68" s="6"/>
      <c r="B68" s="7"/>
      <c r="C68" s="17"/>
      <c r="D68" s="17"/>
      <c r="E68" s="17"/>
      <c r="F68" s="26"/>
      <c r="G68" t="s">
        <v>220</v>
      </c>
      <c r="H68" t="s">
        <v>221</v>
      </c>
      <c r="I68" s="940" t="s">
        <v>1264</v>
      </c>
      <c r="J68" s="940" t="s">
        <v>1265</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391</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894</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895</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896</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1180</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800</v>
      </c>
      <c r="H89" s="13"/>
      <c r="I89" s="13"/>
      <c r="J89" s="13" t="s">
        <v>266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801</v>
      </c>
      <c r="J90" s="13" t="s">
        <v>811</v>
      </c>
      <c r="K90" s="13" t="s">
        <v>812</v>
      </c>
      <c r="L90" s="13" t="s">
        <v>1152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1178</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802</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359</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361</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1" t="s">
        <v>933</v>
      </c>
      <c r="M106" s="24"/>
      <c r="N106" s="943" t="s">
        <v>932</v>
      </c>
      <c r="O106" s="943"/>
      <c r="P106" s="943"/>
      <c r="Q106" s="24"/>
      <c r="R106" s="22" t="s">
        <v>993</v>
      </c>
      <c r="S106" s="22"/>
      <c r="T106" s="769" t="s">
        <v>932</v>
      </c>
      <c r="U106" s="769"/>
      <c r="V106" s="769"/>
      <c r="W106" s="24"/>
      <c r="X106" s="22" t="s">
        <v>993</v>
      </c>
      <c r="Y106" s="22"/>
      <c r="Z106" s="22" t="s">
        <v>1192</v>
      </c>
      <c r="AA106" s="22"/>
      <c r="AB106" s="22"/>
      <c r="AC106" s="128" t="s">
        <v>1189</v>
      </c>
      <c r="AD106" s="22"/>
      <c r="AE106" s="16"/>
      <c r="AF106" s="8"/>
      <c r="AG106" s="8"/>
      <c r="AH106" s="8"/>
    </row>
    <row r="107" spans="1:34" customFormat="1" ht="12" customHeight="1" x14ac:dyDescent="0.35">
      <c r="A107" s="6"/>
      <c r="B107" s="7"/>
      <c r="C107" s="17"/>
      <c r="D107" s="17"/>
      <c r="E107" s="17"/>
      <c r="F107" s="17"/>
      <c r="G107" s="195" t="s">
        <v>931</v>
      </c>
      <c r="H107" s="17"/>
      <c r="I107" s="17"/>
      <c r="J107" s="23" t="s">
        <v>360</v>
      </c>
      <c r="K107" s="23" t="s">
        <v>362</v>
      </c>
      <c r="L107" s="942"/>
      <c r="M107" s="24"/>
      <c r="N107" s="24" t="s">
        <v>974</v>
      </c>
      <c r="O107" s="24" t="s">
        <v>975</v>
      </c>
      <c r="P107" s="24" t="s">
        <v>930</v>
      </c>
      <c r="Q107" s="24"/>
      <c r="R107" s="22"/>
      <c r="S107" s="22"/>
      <c r="T107" s="24" t="s">
        <v>974</v>
      </c>
      <c r="U107" s="24" t="s">
        <v>975</v>
      </c>
      <c r="V107" s="24" t="s">
        <v>930</v>
      </c>
      <c r="W107" s="24"/>
      <c r="X107" s="22"/>
      <c r="Y107" s="22"/>
      <c r="Z107" s="22" t="s">
        <v>1193</v>
      </c>
      <c r="AA107" s="22" t="s">
        <v>1194</v>
      </c>
      <c r="AB107" s="22"/>
      <c r="AC107" s="22" t="s">
        <v>1190</v>
      </c>
      <c r="AD107" s="22" t="s">
        <v>1191</v>
      </c>
      <c r="AE107" s="16"/>
      <c r="AF107" s="8"/>
      <c r="AG107" s="8"/>
      <c r="AH107" s="8"/>
    </row>
    <row r="108" spans="1:34" customFormat="1" ht="12" customHeight="1" x14ac:dyDescent="0.35">
      <c r="A108" s="6"/>
      <c r="B108" s="7"/>
      <c r="C108" s="17"/>
      <c r="D108" s="17"/>
      <c r="E108" s="17"/>
      <c r="F108" s="26"/>
      <c r="G108" s="202" t="b">
        <v>1</v>
      </c>
      <c r="H108" s="34"/>
      <c r="I108" s="506" t="s">
        <v>833</v>
      </c>
      <c r="J108" s="201">
        <v>1</v>
      </c>
      <c r="K108" s="491" t="b">
        <f>NOT(OR(K109:K117))</f>
        <v>1</v>
      </c>
      <c r="L108" s="771">
        <f>T108</f>
        <v>105</v>
      </c>
      <c r="M108" s="161"/>
      <c r="N108" s="772">
        <f>MIN($R$108:$R$117)</f>
        <v>43572</v>
      </c>
      <c r="O108" s="596">
        <f>Periods!$J$24</f>
        <v>43684</v>
      </c>
      <c r="P108" s="596">
        <v>43753</v>
      </c>
      <c r="Q108" s="32"/>
      <c r="R108" s="661">
        <f>Periods!$F$21</f>
        <v>43595</v>
      </c>
      <c r="S108" s="32"/>
      <c r="T108" s="770">
        <f>MIN(51,INT((N108 - DATE(YEAR(N108),1,1))/7))*7</f>
        <v>105</v>
      </c>
      <c r="U108" s="770">
        <f t="shared" ref="U108:X117" si="0">MIN(51,INT((O108 - DATE(YEAR(O108),1,1))/7))*7</f>
        <v>217</v>
      </c>
      <c r="V108" s="770">
        <f t="shared" si="0"/>
        <v>287</v>
      </c>
      <c r="W108" s="32"/>
      <c r="X108" s="770">
        <f t="shared" si="0"/>
        <v>126</v>
      </c>
      <c r="Y108" s="32"/>
      <c r="Z108" s="679">
        <f>X108</f>
        <v>126</v>
      </c>
      <c r="AA108" s="679">
        <f>X108</f>
        <v>126</v>
      </c>
      <c r="AB108" s="30"/>
      <c r="AC108" s="679">
        <v>-1</v>
      </c>
      <c r="AD108" s="679">
        <v>-1</v>
      </c>
      <c r="AE108" s="16"/>
      <c r="AF108" s="8"/>
      <c r="AG108" s="8"/>
      <c r="AH108" s="8"/>
    </row>
    <row r="109" spans="1:34" customFormat="1" ht="12" customHeight="1" x14ac:dyDescent="0.35">
      <c r="A109" s="6"/>
      <c r="B109" s="7"/>
      <c r="C109" s="17"/>
      <c r="D109" s="17"/>
      <c r="E109" s="17"/>
      <c r="F109" s="26"/>
      <c r="H109" s="34"/>
      <c r="I109" s="507" t="s">
        <v>405</v>
      </c>
      <c r="J109" s="201">
        <v>0.2</v>
      </c>
      <c r="K109" s="202" t="b">
        <v>0</v>
      </c>
      <c r="L109" s="771">
        <f>T109</f>
        <v>105</v>
      </c>
      <c r="M109" s="161"/>
      <c r="N109" s="772">
        <f t="shared" ref="N109:N117" si="1">MIN($R$108:$R$117)</f>
        <v>43572</v>
      </c>
      <c r="O109" s="596">
        <f t="shared" ref="O109:O117" si="2">O108</f>
        <v>43684</v>
      </c>
      <c r="P109" s="596">
        <v>43753</v>
      </c>
      <c r="Q109" s="32"/>
      <c r="R109" s="661">
        <f>Periods!G21</f>
        <v>43572</v>
      </c>
      <c r="S109" s="32"/>
      <c r="T109" s="770">
        <f t="shared" ref="T109:T117" si="3">MIN(51,INT((N109 - DATE(YEAR(N109),1,1))/7))*7</f>
        <v>105</v>
      </c>
      <c r="U109" s="770">
        <f t="shared" si="0"/>
        <v>217</v>
      </c>
      <c r="V109" s="770">
        <f t="shared" si="0"/>
        <v>287</v>
      </c>
      <c r="W109" s="32"/>
      <c r="X109" s="770">
        <f t="shared" si="0"/>
        <v>105</v>
      </c>
      <c r="Y109" s="32"/>
      <c r="Z109" s="679">
        <f t="shared" ref="Z109:Z110" si="4">X109</f>
        <v>105</v>
      </c>
      <c r="AA109" s="679">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929</v>
      </c>
      <c r="H110" s="34"/>
      <c r="I110" s="507" t="s">
        <v>803</v>
      </c>
      <c r="J110" s="201">
        <v>0.1</v>
      </c>
      <c r="K110" s="202" t="b">
        <v>0</v>
      </c>
      <c r="L110" s="771">
        <f>V110</f>
        <v>287</v>
      </c>
      <c r="M110" s="161"/>
      <c r="N110" s="772">
        <f t="shared" si="1"/>
        <v>43572</v>
      </c>
      <c r="O110" s="596">
        <f t="shared" si="2"/>
        <v>43684</v>
      </c>
      <c r="P110" s="596">
        <v>43753</v>
      </c>
      <c r="Q110" s="32"/>
      <c r="R110" s="1">
        <f t="shared" ref="R110:R117" si="6">R109</f>
        <v>43572</v>
      </c>
      <c r="S110" s="32"/>
      <c r="T110" s="770">
        <f t="shared" si="3"/>
        <v>105</v>
      </c>
      <c r="U110" s="770">
        <f t="shared" si="0"/>
        <v>217</v>
      </c>
      <c r="V110" s="770">
        <f t="shared" si="0"/>
        <v>287</v>
      </c>
      <c r="W110" s="32"/>
      <c r="X110" s="770">
        <f t="shared" si="0"/>
        <v>105</v>
      </c>
      <c r="Y110" s="32"/>
      <c r="Z110" s="679">
        <f t="shared" si="4"/>
        <v>105</v>
      </c>
      <c r="AA110" s="679">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7" t="s">
        <v>804</v>
      </c>
      <c r="J111" s="201">
        <v>0.1</v>
      </c>
      <c r="K111" s="202" t="b">
        <v>0</v>
      </c>
      <c r="L111" s="771">
        <f>U111</f>
        <v>217</v>
      </c>
      <c r="M111" s="161"/>
      <c r="N111" s="772">
        <f t="shared" si="1"/>
        <v>43572</v>
      </c>
      <c r="O111" s="596">
        <f t="shared" si="2"/>
        <v>43684</v>
      </c>
      <c r="P111" s="596">
        <v>43753</v>
      </c>
      <c r="Q111" s="32"/>
      <c r="R111" s="1">
        <f t="shared" si="6"/>
        <v>43572</v>
      </c>
      <c r="S111" s="32"/>
      <c r="T111" s="770">
        <f t="shared" si="3"/>
        <v>105</v>
      </c>
      <c r="U111" s="770">
        <f t="shared" si="0"/>
        <v>217</v>
      </c>
      <c r="V111" s="770">
        <f t="shared" si="0"/>
        <v>287</v>
      </c>
      <c r="W111" s="32"/>
      <c r="X111" s="770">
        <f t="shared" si="0"/>
        <v>105</v>
      </c>
      <c r="Y111" s="32"/>
      <c r="Z111" s="679">
        <f t="shared" ref="Z111:Z112" si="7">$Z$113</f>
        <v>126</v>
      </c>
      <c r="AA111" s="679">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7" t="s">
        <v>805</v>
      </c>
      <c r="J112" s="201">
        <v>0.1</v>
      </c>
      <c r="K112" s="202" t="b">
        <v>0</v>
      </c>
      <c r="L112" s="771">
        <f>V112</f>
        <v>287</v>
      </c>
      <c r="M112" s="161"/>
      <c r="N112" s="772">
        <f t="shared" si="1"/>
        <v>43572</v>
      </c>
      <c r="O112" s="596">
        <f t="shared" si="2"/>
        <v>43684</v>
      </c>
      <c r="P112" s="596">
        <v>43753</v>
      </c>
      <c r="Q112" s="32"/>
      <c r="R112" s="661">
        <f>Periods!K22</f>
        <v>43593</v>
      </c>
      <c r="S112" s="32"/>
      <c r="T112" s="770">
        <f t="shared" si="3"/>
        <v>105</v>
      </c>
      <c r="U112" s="770">
        <f t="shared" si="0"/>
        <v>217</v>
      </c>
      <c r="V112" s="770">
        <f t="shared" si="0"/>
        <v>287</v>
      </c>
      <c r="W112" s="32"/>
      <c r="X112" s="770">
        <f t="shared" si="0"/>
        <v>126</v>
      </c>
      <c r="Y112" s="32"/>
      <c r="Z112" s="679">
        <f t="shared" si="7"/>
        <v>126</v>
      </c>
      <c r="AA112" s="679">
        <f t="shared" si="8"/>
        <v>147</v>
      </c>
      <c r="AB112" s="30"/>
      <c r="AC112" s="30"/>
      <c r="AD112" s="30"/>
      <c r="AE112" s="16"/>
      <c r="AF112" s="8"/>
      <c r="AG112" s="8"/>
      <c r="AH112" s="8"/>
    </row>
    <row r="113" spans="1:34" customFormat="1" ht="12" customHeight="1" x14ac:dyDescent="0.35">
      <c r="A113" s="6"/>
      <c r="B113" s="7"/>
      <c r="C113" s="17"/>
      <c r="D113" s="17"/>
      <c r="E113" s="17"/>
      <c r="F113" s="26"/>
      <c r="G113" s="155" t="s">
        <v>971</v>
      </c>
      <c r="H113" s="34"/>
      <c r="I113" s="507" t="s">
        <v>806</v>
      </c>
      <c r="J113" s="201">
        <v>0.1</v>
      </c>
      <c r="K113" s="202" t="b">
        <v>0</v>
      </c>
      <c r="L113" s="771">
        <f>T113</f>
        <v>105</v>
      </c>
      <c r="M113" s="161"/>
      <c r="N113" s="772">
        <f t="shared" si="1"/>
        <v>43572</v>
      </c>
      <c r="O113" s="596">
        <f t="shared" si="2"/>
        <v>43684</v>
      </c>
      <c r="P113" s="596">
        <v>43753</v>
      </c>
      <c r="Q113" s="32"/>
      <c r="R113" s="1">
        <f t="shared" si="6"/>
        <v>43593</v>
      </c>
      <c r="S113" s="32"/>
      <c r="T113" s="770">
        <f t="shared" si="3"/>
        <v>105</v>
      </c>
      <c r="U113" s="770">
        <f t="shared" si="0"/>
        <v>217</v>
      </c>
      <c r="V113" s="770">
        <f t="shared" si="0"/>
        <v>287</v>
      </c>
      <c r="W113" s="32"/>
      <c r="X113" s="770">
        <f t="shared" si="0"/>
        <v>126</v>
      </c>
      <c r="Y113" s="32"/>
      <c r="Z113" s="679">
        <f>X113</f>
        <v>126</v>
      </c>
      <c r="AA113" s="679">
        <f>X113</f>
        <v>126</v>
      </c>
      <c r="AB113" s="30"/>
      <c r="AC113" s="30"/>
      <c r="AD113" s="30"/>
      <c r="AE113" s="16"/>
      <c r="AF113" s="8"/>
      <c r="AG113" s="8"/>
      <c r="AH113" s="8"/>
    </row>
    <row r="114" spans="1:34" customFormat="1" ht="12" customHeight="1" x14ac:dyDescent="0.35">
      <c r="A114" s="6"/>
      <c r="B114" s="7"/>
      <c r="C114" s="17"/>
      <c r="D114" s="17"/>
      <c r="E114" s="17"/>
      <c r="F114" s="26"/>
      <c r="G114" s="246">
        <v>1</v>
      </c>
      <c r="H114" s="34"/>
      <c r="I114" s="507" t="s">
        <v>807</v>
      </c>
      <c r="J114" s="201">
        <v>0.1</v>
      </c>
      <c r="K114" s="202" t="b">
        <v>0</v>
      </c>
      <c r="L114" s="771">
        <f>V114</f>
        <v>287</v>
      </c>
      <c r="M114" s="161"/>
      <c r="N114" s="772">
        <f t="shared" si="1"/>
        <v>43572</v>
      </c>
      <c r="O114" s="596">
        <f t="shared" si="2"/>
        <v>43684</v>
      </c>
      <c r="P114" s="596">
        <v>43753</v>
      </c>
      <c r="Q114" s="32"/>
      <c r="R114" s="1">
        <f t="shared" si="6"/>
        <v>43593</v>
      </c>
      <c r="S114" s="32"/>
      <c r="T114" s="770">
        <f t="shared" si="3"/>
        <v>105</v>
      </c>
      <c r="U114" s="770">
        <f t="shared" si="0"/>
        <v>217</v>
      </c>
      <c r="V114" s="770">
        <f t="shared" si="0"/>
        <v>287</v>
      </c>
      <c r="W114" s="32"/>
      <c r="X114" s="770">
        <f t="shared" si="0"/>
        <v>126</v>
      </c>
      <c r="Y114" s="32"/>
      <c r="Z114" s="679">
        <f t="shared" ref="Z114:Z117" si="9">X114</f>
        <v>126</v>
      </c>
      <c r="AA114" s="679">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7" t="s">
        <v>808</v>
      </c>
      <c r="J115" s="201">
        <v>0.1</v>
      </c>
      <c r="K115" s="202" t="b">
        <v>0</v>
      </c>
      <c r="L115" s="771">
        <f>U115</f>
        <v>217</v>
      </c>
      <c r="M115" s="161"/>
      <c r="N115" s="772">
        <f t="shared" si="1"/>
        <v>43572</v>
      </c>
      <c r="O115" s="596">
        <f t="shared" si="2"/>
        <v>43684</v>
      </c>
      <c r="P115" s="596">
        <v>43753</v>
      </c>
      <c r="Q115" s="32"/>
      <c r="R115" s="661">
        <f>Periods!M23</f>
        <v>43614</v>
      </c>
      <c r="S115" s="32"/>
      <c r="T115" s="770">
        <f t="shared" si="3"/>
        <v>105</v>
      </c>
      <c r="U115" s="770">
        <f t="shared" si="0"/>
        <v>217</v>
      </c>
      <c r="V115" s="770">
        <f t="shared" si="0"/>
        <v>287</v>
      </c>
      <c r="W115" s="32"/>
      <c r="X115" s="770">
        <f t="shared" si="0"/>
        <v>147</v>
      </c>
      <c r="Y115" s="32"/>
      <c r="Z115" s="679">
        <f t="shared" si="9"/>
        <v>147</v>
      </c>
      <c r="AA115" s="679">
        <f t="shared" si="10"/>
        <v>147</v>
      </c>
      <c r="AB115" s="30"/>
      <c r="AC115" s="30"/>
      <c r="AD115" s="30"/>
      <c r="AE115" s="16"/>
      <c r="AF115" s="8"/>
      <c r="AG115" s="8"/>
      <c r="AH115" s="8"/>
    </row>
    <row r="116" spans="1:34" customFormat="1" ht="12" customHeight="1" x14ac:dyDescent="0.35">
      <c r="A116" s="6"/>
      <c r="B116" s="7"/>
      <c r="C116" s="17"/>
      <c r="D116" s="17"/>
      <c r="E116" s="17"/>
      <c r="F116" s="36"/>
      <c r="H116" s="34"/>
      <c r="I116" s="507" t="s">
        <v>809</v>
      </c>
      <c r="J116" s="201">
        <v>0.1</v>
      </c>
      <c r="K116" s="202" t="b">
        <v>0</v>
      </c>
      <c r="L116" s="771">
        <f>V116</f>
        <v>287</v>
      </c>
      <c r="M116" s="161"/>
      <c r="N116" s="772">
        <f t="shared" si="1"/>
        <v>43572</v>
      </c>
      <c r="O116" s="596">
        <f t="shared" si="2"/>
        <v>43684</v>
      </c>
      <c r="P116" s="596">
        <v>43753</v>
      </c>
      <c r="Q116" s="32"/>
      <c r="R116" s="1">
        <f t="shared" si="6"/>
        <v>43614</v>
      </c>
      <c r="S116" s="32"/>
      <c r="T116" s="770">
        <f t="shared" si="3"/>
        <v>105</v>
      </c>
      <c r="U116" s="770">
        <f t="shared" si="0"/>
        <v>217</v>
      </c>
      <c r="V116" s="770">
        <f t="shared" si="0"/>
        <v>287</v>
      </c>
      <c r="W116" s="32"/>
      <c r="X116" s="770">
        <f t="shared" si="0"/>
        <v>147</v>
      </c>
      <c r="Y116" s="32"/>
      <c r="Z116" s="679">
        <f t="shared" si="9"/>
        <v>147</v>
      </c>
      <c r="AA116" s="679">
        <f t="shared" si="10"/>
        <v>147</v>
      </c>
      <c r="AB116" s="30"/>
      <c r="AC116" s="30"/>
      <c r="AD116" s="30"/>
      <c r="AE116" s="16"/>
      <c r="AF116" s="8"/>
      <c r="AG116" s="8"/>
      <c r="AH116" s="8"/>
    </row>
    <row r="117" spans="1:34" customFormat="1" ht="12" customHeight="1" x14ac:dyDescent="0.35">
      <c r="A117" s="6"/>
      <c r="B117" s="7"/>
      <c r="C117" s="17"/>
      <c r="D117" s="17"/>
      <c r="E117" s="17"/>
      <c r="F117" s="36"/>
      <c r="H117" s="34"/>
      <c r="I117" s="508" t="s">
        <v>810</v>
      </c>
      <c r="J117" s="201">
        <v>0.1</v>
      </c>
      <c r="K117" s="202" t="b">
        <v>0</v>
      </c>
      <c r="L117" s="771">
        <f>V117</f>
        <v>287</v>
      </c>
      <c r="M117" s="161"/>
      <c r="N117" s="772">
        <f t="shared" si="1"/>
        <v>43572</v>
      </c>
      <c r="O117" s="596">
        <f t="shared" si="2"/>
        <v>43684</v>
      </c>
      <c r="P117" s="596">
        <v>43753</v>
      </c>
      <c r="Q117" s="32"/>
      <c r="R117" s="1">
        <f t="shared" si="6"/>
        <v>43614</v>
      </c>
      <c r="S117" s="32"/>
      <c r="T117" s="770">
        <f t="shared" si="3"/>
        <v>105</v>
      </c>
      <c r="U117" s="770">
        <f t="shared" si="0"/>
        <v>217</v>
      </c>
      <c r="V117" s="770">
        <f t="shared" si="0"/>
        <v>287</v>
      </c>
      <c r="W117" s="32"/>
      <c r="X117" s="770">
        <f t="shared" si="0"/>
        <v>147</v>
      </c>
      <c r="Y117" s="32"/>
      <c r="Z117" s="679">
        <f t="shared" si="9"/>
        <v>147</v>
      </c>
      <c r="AA117" s="679">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928</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289</v>
      </c>
      <c r="H119" s="34"/>
      <c r="I119" s="34"/>
      <c r="J119" s="597">
        <f>SUM(J109:J118)</f>
        <v>0.99999999999999989</v>
      </c>
      <c r="K119" s="492"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281</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282</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283</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284</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285</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286</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287</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288</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234</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289</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293</v>
      </c>
      <c r="K10" s="23" t="s">
        <v>294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298</v>
      </c>
      <c r="K13" s="29" t="s">
        <v>299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300</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301</v>
      </c>
      <c r="J15" s="205">
        <v>4760</v>
      </c>
      <c r="K15" s="205">
        <v>6752</v>
      </c>
      <c r="L15" s="34" t="s">
        <v>280</v>
      </c>
      <c r="M15" s="34" t="s">
        <v>297</v>
      </c>
      <c r="N15" s="158"/>
      <c r="O15" s="32"/>
      <c r="P15" s="32"/>
      <c r="Q15" s="32"/>
      <c r="R15" s="32"/>
      <c r="S15" s="32"/>
      <c r="T15" s="32"/>
      <c r="U15" s="32"/>
      <c r="V15" s="30"/>
      <c r="W15" s="16"/>
      <c r="X15" s="8"/>
      <c r="Y15" s="8"/>
      <c r="Z15" s="8"/>
    </row>
    <row r="16" spans="1:26" x14ac:dyDescent="0.35">
      <c r="A16" s="6"/>
      <c r="B16" s="7"/>
      <c r="C16" s="17"/>
      <c r="D16" s="17"/>
      <c r="E16" s="17"/>
      <c r="F16" s="26"/>
      <c r="H16" s="34"/>
      <c r="I16" s="158" t="s">
        <v>302</v>
      </c>
      <c r="J16" s="205">
        <v>30</v>
      </c>
      <c r="K16" s="205">
        <v>30</v>
      </c>
      <c r="L16" s="34" t="s">
        <v>295</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303</v>
      </c>
      <c r="J17" s="4">
        <f>J15/EXP(J16*LN(1.2))</f>
        <v>20.052548309496157</v>
      </c>
      <c r="K17" s="4">
        <f>K15/EXP(K16*LN(1.2))</f>
        <v>28.444287013806314</v>
      </c>
      <c r="L17" s="34" t="s">
        <v>280</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234</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1219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1220</v>
      </c>
      <c r="L31" s="29"/>
      <c r="N31" s="766" t="s">
        <v>1221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301</v>
      </c>
      <c r="K32" s="205">
        <v>15000</v>
      </c>
      <c r="L32" s="34" t="s">
        <v>280</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302</v>
      </c>
      <c r="K33" s="205">
        <v>30</v>
      </c>
      <c r="L33" s="34" t="s">
        <v>295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303</v>
      </c>
      <c r="K34" s="4">
        <f>K32/EXP(K33*LN(1.2))</f>
        <v>63.190803496311425</v>
      </c>
      <c r="L34" s="34" t="s">
        <v>280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305</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306</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307</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308</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309</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310</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298</v>
      </c>
      <c r="I67" s="174" t="s">
        <v>299</v>
      </c>
      <c r="J67" s="174"/>
      <c r="K67" s="174"/>
      <c r="L67" s="174"/>
      <c r="M67" s="174"/>
      <c r="W67" s="16"/>
      <c r="X67" s="8"/>
      <c r="Y67" s="8"/>
      <c r="Z67" s="8"/>
    </row>
    <row r="68" spans="1:26" ht="12.75" customHeight="1" x14ac:dyDescent="0.35">
      <c r="A68" s="165"/>
      <c r="B68" s="7"/>
      <c r="C68" s="17"/>
      <c r="D68" s="17"/>
      <c r="E68" s="17"/>
      <c r="F68" s="26"/>
      <c r="G68" s="185" t="s">
        <v>321</v>
      </c>
      <c r="H68" s="208">
        <v>0.1</v>
      </c>
      <c r="I68" s="208">
        <v>0.2</v>
      </c>
      <c r="J68" s="174" t="s">
        <v>311</v>
      </c>
      <c r="K68" s="210">
        <f>H68*60</f>
        <v>6</v>
      </c>
      <c r="L68" s="210">
        <f>I68*60</f>
        <v>12</v>
      </c>
      <c r="M68" s="174" t="s">
        <v>312</v>
      </c>
      <c r="Q68" s="174"/>
      <c r="R68" s="174"/>
      <c r="S68" s="174"/>
      <c r="T68" s="174"/>
      <c r="U68" s="174"/>
      <c r="V68" s="175"/>
      <c r="W68" s="16"/>
      <c r="X68" s="8"/>
      <c r="Y68" s="8"/>
      <c r="Z68" s="8"/>
    </row>
    <row r="69" spans="1:26" ht="12.75" customHeight="1" x14ac:dyDescent="0.35">
      <c r="A69" s="165"/>
      <c r="B69" s="7"/>
      <c r="C69" s="17"/>
      <c r="D69" s="17"/>
      <c r="E69" s="17"/>
      <c r="F69" s="26"/>
      <c r="G69" s="185" t="s">
        <v>322</v>
      </c>
      <c r="H69" s="208">
        <v>0.1</v>
      </c>
      <c r="I69" s="208">
        <v>0.1</v>
      </c>
      <c r="J69" s="174" t="s">
        <v>313</v>
      </c>
      <c r="K69" s="210">
        <f>H69*60</f>
        <v>6</v>
      </c>
      <c r="L69" s="210">
        <f>I69*60</f>
        <v>6</v>
      </c>
      <c r="M69" s="174" t="s">
        <v>312</v>
      </c>
      <c r="Q69" s="174"/>
      <c r="R69" s="174"/>
      <c r="S69" s="174"/>
      <c r="T69" s="174"/>
      <c r="U69" s="174"/>
      <c r="V69" s="175"/>
      <c r="W69" s="16"/>
      <c r="X69" s="8"/>
      <c r="Y69" s="8"/>
      <c r="Z69" s="8"/>
    </row>
    <row r="70" spans="1:26" ht="12.75" customHeight="1" x14ac:dyDescent="0.35">
      <c r="A70" s="165"/>
      <c r="B70" s="7"/>
      <c r="C70" s="17"/>
      <c r="D70" s="17"/>
      <c r="E70" s="17"/>
      <c r="F70" s="26"/>
      <c r="G70" s="185" t="s">
        <v>300</v>
      </c>
      <c r="H70" s="208">
        <v>2</v>
      </c>
      <c r="I70" s="208">
        <v>2</v>
      </c>
      <c r="J70" s="174" t="s">
        <v>314</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315</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317</v>
      </c>
      <c r="O72" s="177"/>
      <c r="P72" s="177"/>
      <c r="Q72" s="174" t="s">
        <v>323</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316</v>
      </c>
      <c r="K74" s="177"/>
      <c r="L74" s="177"/>
      <c r="M74" s="177"/>
      <c r="N74" s="177" t="s">
        <v>271</v>
      </c>
      <c r="O74" s="211">
        <v>0.2</v>
      </c>
      <c r="P74" s="182" t="s">
        <v>318</v>
      </c>
      <c r="Q74" s="213">
        <f>O74*60</f>
        <v>12</v>
      </c>
      <c r="R74" s="177" t="s">
        <v>312</v>
      </c>
      <c r="V74" s="179"/>
      <c r="W74" s="16"/>
      <c r="X74" s="8"/>
      <c r="Y74" s="8"/>
      <c r="Z74" s="8"/>
    </row>
    <row r="75" spans="1:26" ht="12.75" customHeight="1" x14ac:dyDescent="0.35">
      <c r="A75" s="165"/>
      <c r="B75" s="7"/>
      <c r="C75" s="17"/>
      <c r="D75" s="17"/>
      <c r="E75" s="17"/>
      <c r="F75" s="36"/>
      <c r="G75" s="180"/>
      <c r="H75" s="92"/>
      <c r="J75" s="177"/>
      <c r="K75" s="177"/>
      <c r="L75" s="177"/>
      <c r="M75" s="177"/>
      <c r="N75" s="176" t="s">
        <v>319</v>
      </c>
      <c r="O75" s="212">
        <v>2</v>
      </c>
      <c r="P75" s="182" t="s">
        <v>320</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298</v>
      </c>
      <c r="J77" s="176" t="s">
        <v>299</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1111</v>
      </c>
      <c r="I78" s="176" t="s">
        <v>327</v>
      </c>
      <c r="J78" s="176" t="s">
        <v>324</v>
      </c>
      <c r="M78" s="177"/>
      <c r="N78" s="177" t="s">
        <v>1111</v>
      </c>
      <c r="O78" s="177" t="s">
        <v>325</v>
      </c>
      <c r="P78" s="183" t="s">
        <v>326</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82" zoomScale="80" zoomScaleNormal="80" workbookViewId="0">
      <selection activeCell="A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970</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968</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969</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995</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778</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339</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833</v>
      </c>
      <c r="J42" s="35" t="s">
        <v>405</v>
      </c>
      <c r="K42" s="26" t="s">
        <v>803</v>
      </c>
      <c r="L42" s="26" t="s">
        <v>804</v>
      </c>
      <c r="M42" s="26" t="s">
        <v>805</v>
      </c>
      <c r="N42" s="35" t="s">
        <v>806</v>
      </c>
      <c r="O42" s="35" t="s">
        <v>807</v>
      </c>
      <c r="P42" s="35" t="s">
        <v>808</v>
      </c>
      <c r="Q42" s="35" t="s">
        <v>809</v>
      </c>
      <c r="R42" s="35" t="s">
        <v>810</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833</v>
      </c>
      <c r="J62" s="35" t="s">
        <v>405</v>
      </c>
      <c r="K62" s="26" t="s">
        <v>803</v>
      </c>
      <c r="L62" s="26" t="s">
        <v>804</v>
      </c>
      <c r="M62" s="26" t="s">
        <v>805</v>
      </c>
      <c r="N62" s="35" t="s">
        <v>806</v>
      </c>
      <c r="O62" s="35" t="s">
        <v>807</v>
      </c>
      <c r="P62" s="35" t="s">
        <v>808</v>
      </c>
      <c r="Q62" s="35" t="s">
        <v>809</v>
      </c>
      <c r="R62" s="35" t="s">
        <v>810</v>
      </c>
      <c r="S62" s="35"/>
      <c r="T62" s="35" t="s">
        <v>101</v>
      </c>
      <c r="U62" s="35" t="s">
        <v>833</v>
      </c>
      <c r="V62" s="35" t="s">
        <v>405</v>
      </c>
      <c r="W62" s="26" t="s">
        <v>803</v>
      </c>
      <c r="X62" s="26" t="s">
        <v>804</v>
      </c>
      <c r="Y62" s="26" t="s">
        <v>805</v>
      </c>
      <c r="Z62" s="35" t="s">
        <v>806</v>
      </c>
      <c r="AA62" s="35" t="s">
        <v>807</v>
      </c>
      <c r="AB62" s="35" t="s">
        <v>808</v>
      </c>
      <c r="AC62" s="35" t="s">
        <v>809</v>
      </c>
      <c r="AD62" s="35" t="s">
        <v>810</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226</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1223</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238</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7" t="s">
        <v>358</v>
      </c>
      <c r="I99" s="947"/>
      <c r="J99" s="947"/>
      <c r="K99" s="22"/>
      <c r="L99" s="22"/>
      <c r="M99" s="948" t="s">
        <v>1231</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250</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25"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1229</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266</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6" t="s">
        <v>358</v>
      </c>
      <c r="I117" s="946"/>
      <c r="J117" s="946"/>
      <c r="K117" s="22"/>
      <c r="L117" s="22"/>
      <c r="M117" s="22"/>
      <c r="N117" s="22"/>
      <c r="O117" s="53" t="s">
        <v>272</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1238</v>
      </c>
      <c r="I119" s="24" t="s">
        <v>1237</v>
      </c>
      <c r="J119" s="24"/>
      <c r="K119" s="22" t="s">
        <v>1230</v>
      </c>
      <c r="L119" s="24"/>
      <c r="M119" s="24"/>
      <c r="N119" s="24"/>
      <c r="O119" s="24" t="s">
        <v>1238</v>
      </c>
      <c r="P119" s="24" t="s">
        <v>1237</v>
      </c>
      <c r="Q119" s="24"/>
      <c r="R119" s="22" t="s">
        <v>1230</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60</v>
      </c>
      <c r="I120" s="225">
        <v>30</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85</v>
      </c>
      <c r="I121" s="225">
        <v>30</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60</v>
      </c>
      <c r="I123" s="225">
        <v>30</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60</v>
      </c>
      <c r="I124" s="225">
        <v>30</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62.5</v>
      </c>
      <c r="I125" s="716">
        <f>I126*$T$865+I124*(1-$T$865)</f>
        <v>30</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85</v>
      </c>
      <c r="I126" s="225">
        <v>30</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60</v>
      </c>
      <c r="I127" s="225">
        <v>30</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60</v>
      </c>
      <c r="I128" s="225">
        <v>30</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85</v>
      </c>
      <c r="I129" s="225">
        <v>30</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60</v>
      </c>
      <c r="I130" s="225">
        <v>30</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62.5</v>
      </c>
      <c r="I131" s="716">
        <f>I132*$T$879+I130*(1-$T$879)</f>
        <v>30</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85</v>
      </c>
      <c r="I132" s="225">
        <v>30</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60</v>
      </c>
      <c r="I133" s="225">
        <v>30</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62.5</v>
      </c>
      <c r="I134" s="716">
        <f>I135*$T$882+I133*(1-$T$882)</f>
        <v>30</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85</v>
      </c>
      <c r="I135" s="225">
        <v>30</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60</v>
      </c>
      <c r="I136" s="225">
        <v>30</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62.5</v>
      </c>
      <c r="I137" s="716">
        <f>I138*$T$888+I136*(1-$T$888)</f>
        <v>30</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85</v>
      </c>
      <c r="I138" s="225">
        <v>30</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25"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340</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341</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348</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266</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347</v>
      </c>
      <c r="I160" s="23" t="s">
        <v>346</v>
      </c>
      <c r="J160" s="23" t="s">
        <v>344</v>
      </c>
      <c r="K160" s="23" t="s">
        <v>345</v>
      </c>
      <c r="L160" s="23" t="s">
        <v>343</v>
      </c>
      <c r="M160" s="23" t="s">
        <v>342</v>
      </c>
      <c r="N160" s="22" t="s">
        <v>830</v>
      </c>
      <c r="O160" s="22"/>
      <c r="P160" s="22"/>
      <c r="Q160" s="22" t="s">
        <v>802</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1214</v>
      </c>
      <c r="L161" s="718" t="s">
        <v>227</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154</v>
      </c>
      <c r="I162" s="718" t="s">
        <v>154</v>
      </c>
      <c r="J162" s="718" t="s">
        <v>154</v>
      </c>
      <c r="K162" s="718" t="s">
        <v>154</v>
      </c>
      <c r="L162" s="718" t="s">
        <v>1210</v>
      </c>
      <c r="M162" s="719" t="s">
        <v>835</v>
      </c>
      <c r="N162" t="b">
        <f>AND(COUNTIF(G174:$G$243,G162))</f>
        <v>0</v>
      </c>
      <c r="O162" s="33" t="s">
        <v>1186</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154</v>
      </c>
      <c r="I163" s="718" t="s">
        <v>154</v>
      </c>
      <c r="J163" s="718" t="s">
        <v>154</v>
      </c>
      <c r="K163" s="718" t="s">
        <v>154</v>
      </c>
      <c r="L163" s="718" t="s">
        <v>1212</v>
      </c>
      <c r="M163" s="719" t="s">
        <v>835</v>
      </c>
      <c r="N163" t="b">
        <f>AND(COUNTIF(G176:$G$243,G163))</f>
        <v>0</v>
      </c>
      <c r="O163" s="33" t="s">
        <v>1186</v>
      </c>
      <c r="Q163" s="246" t="b">
        <v>1</v>
      </c>
      <c r="AX163" s="16"/>
      <c r="AY163" s="8"/>
      <c r="AZ163" s="8"/>
      <c r="BA163" s="8"/>
    </row>
    <row r="164" spans="1:53" ht="14.5" outlineLevel="1" x14ac:dyDescent="0.35">
      <c r="A164" s="6"/>
      <c r="B164" s="7"/>
      <c r="C164" s="17"/>
      <c r="D164" s="17"/>
      <c r="E164" s="17"/>
      <c r="F164" s="26"/>
      <c r="G164" t="str">
        <f t="shared" si="7"/>
        <v>GGGAg2Na2</v>
      </c>
      <c r="H164" s="718" t="s">
        <v>154</v>
      </c>
      <c r="I164" s="718" t="s">
        <v>154</v>
      </c>
      <c r="J164" s="718" t="s">
        <v>154</v>
      </c>
      <c r="K164" s="718" t="s">
        <v>1213</v>
      </c>
      <c r="L164" s="718" t="s">
        <v>78</v>
      </c>
      <c r="M164" s="719" t="s">
        <v>835</v>
      </c>
      <c r="N164" t="b">
        <f>AND(COUNTIF(G178:$G$243,G164))</f>
        <v>0</v>
      </c>
      <c r="O164" s="33" t="s">
        <v>1186</v>
      </c>
      <c r="Q164" s="246" t="b">
        <v>1</v>
      </c>
      <c r="AX164" s="16"/>
      <c r="AY164" s="8"/>
      <c r="AZ164" s="8"/>
      <c r="BA164" s="8"/>
    </row>
    <row r="165" spans="1:53" ht="14.5" outlineLevel="1" x14ac:dyDescent="0.35">
      <c r="A165" s="6"/>
      <c r="B165" s="7"/>
      <c r="C165" s="17"/>
      <c r="D165" s="17"/>
      <c r="E165" s="17"/>
      <c r="F165" s="26"/>
      <c r="G165" t="str">
        <f t="shared" si="7"/>
        <v>GGGAg2Ea2</v>
      </c>
      <c r="H165" s="718" t="s">
        <v>154</v>
      </c>
      <c r="I165" s="718" t="s">
        <v>154</v>
      </c>
      <c r="J165" s="718" t="s">
        <v>154</v>
      </c>
      <c r="K165" s="718" t="s">
        <v>1213</v>
      </c>
      <c r="L165" s="718" t="s">
        <v>79</v>
      </c>
      <c r="M165" s="719" t="s">
        <v>835</v>
      </c>
      <c r="N165" t="b">
        <f>AND(COUNTIF(G180:$G$243,G165))</f>
        <v>0</v>
      </c>
      <c r="O165" s="33" t="s">
        <v>1186</v>
      </c>
      <c r="Q165" s="246" t="b">
        <v>1</v>
      </c>
      <c r="AX165" s="16"/>
      <c r="AY165" s="8"/>
      <c r="AZ165" s="8"/>
      <c r="BA165" s="8"/>
    </row>
    <row r="166" spans="1:53" ht="14.5" outlineLevel="1" x14ac:dyDescent="0.35">
      <c r="A166" s="6"/>
      <c r="B166" s="7"/>
      <c r="C166" s="17"/>
      <c r="D166" s="17"/>
      <c r="E166" s="17"/>
      <c r="F166" s="26"/>
      <c r="G166" t="str">
        <f t="shared" si="7"/>
        <v>GGGAg2OFa2</v>
      </c>
      <c r="H166" s="718" t="s">
        <v>154</v>
      </c>
      <c r="I166" s="718" t="s">
        <v>154</v>
      </c>
      <c r="J166" s="718" t="s">
        <v>154</v>
      </c>
      <c r="K166" s="718" t="s">
        <v>1213</v>
      </c>
      <c r="L166" s="718" t="s">
        <v>155</v>
      </c>
      <c r="M166" s="719" t="s">
        <v>835</v>
      </c>
      <c r="N166" t="b">
        <f>AND(COUNTIF(G181:$G$243,G166))</f>
        <v>0</v>
      </c>
      <c r="O166" s="33" t="s">
        <v>1186</v>
      </c>
      <c r="Q166" s="246" t="b">
        <v>1</v>
      </c>
      <c r="AX166" s="16"/>
      <c r="AY166" s="8"/>
      <c r="AZ166" s="8"/>
      <c r="BA166" s="8"/>
    </row>
    <row r="167" spans="1:53" ht="14.5" outlineLevel="1" x14ac:dyDescent="0.35">
      <c r="A167" s="6"/>
      <c r="B167" s="7"/>
      <c r="C167" s="17"/>
      <c r="D167" s="17"/>
      <c r="E167" s="17"/>
      <c r="F167" s="26"/>
      <c r="G167" t="str">
        <f t="shared" si="7"/>
        <v>GGGC1Na2</v>
      </c>
      <c r="H167" s="718" t="s">
        <v>154</v>
      </c>
      <c r="I167" s="718" t="s">
        <v>154</v>
      </c>
      <c r="J167" s="718" t="s">
        <v>154</v>
      </c>
      <c r="K167" s="718" t="s">
        <v>228</v>
      </c>
      <c r="L167" s="718" t="s">
        <v>78</v>
      </c>
      <c r="M167" s="719" t="s">
        <v>835</v>
      </c>
      <c r="N167" t="b">
        <f>AND(COUNTIF(G182:$G$243,G167))</f>
        <v>0</v>
      </c>
      <c r="O167" s="33" t="s">
        <v>1186</v>
      </c>
      <c r="Q167" s="246" t="b">
        <v>1</v>
      </c>
      <c r="AX167" s="16"/>
      <c r="AY167" s="8"/>
      <c r="AZ167" s="8"/>
      <c r="BA167" s="8"/>
    </row>
    <row r="168" spans="1:53" ht="14.5" outlineLevel="1" x14ac:dyDescent="0.35">
      <c r="A168" s="6"/>
      <c r="B168" s="7"/>
      <c r="C168" s="17"/>
      <c r="D168" s="17"/>
      <c r="E168" s="17"/>
      <c r="F168" s="26"/>
      <c r="G168" t="str">
        <f t="shared" si="7"/>
        <v>GGGC1Ea2</v>
      </c>
      <c r="H168" s="718" t="s">
        <v>154</v>
      </c>
      <c r="I168" s="718" t="s">
        <v>154</v>
      </c>
      <c r="J168" s="718" t="s">
        <v>154</v>
      </c>
      <c r="K168" s="718" t="s">
        <v>228</v>
      </c>
      <c r="L168" s="718" t="s">
        <v>79</v>
      </c>
      <c r="M168" s="719" t="s">
        <v>835</v>
      </c>
      <c r="N168" t="b">
        <f>AND(COUNTIF(G183:$G$243,G168))</f>
        <v>0</v>
      </c>
      <c r="O168" s="33" t="s">
        <v>1186</v>
      </c>
      <c r="Q168" s="246" t="b">
        <v>1</v>
      </c>
      <c r="AX168" s="16"/>
      <c r="AY168" s="8"/>
      <c r="AZ168" s="8"/>
      <c r="BA168" s="8"/>
    </row>
    <row r="169" spans="1:53" ht="14.5" outlineLevel="1" x14ac:dyDescent="0.35">
      <c r="A169" s="6"/>
      <c r="B169" s="7"/>
      <c r="C169" s="17"/>
      <c r="D169" s="17"/>
      <c r="E169" s="17"/>
      <c r="F169" s="26"/>
      <c r="G169" t="str">
        <f t="shared" si="7"/>
        <v>GGGC1Pa2</v>
      </c>
      <c r="H169" s="718" t="s">
        <v>154</v>
      </c>
      <c r="I169" s="718" t="s">
        <v>154</v>
      </c>
      <c r="J169" s="718" t="s">
        <v>154</v>
      </c>
      <c r="K169" s="718" t="s">
        <v>228</v>
      </c>
      <c r="L169" s="718" t="s">
        <v>80</v>
      </c>
      <c r="M169" s="719" t="s">
        <v>835</v>
      </c>
      <c r="N169" t="b">
        <f>AND(COUNTIF(G185:$G$243,G169))</f>
        <v>0</v>
      </c>
      <c r="O169" s="33" t="s">
        <v>1186</v>
      </c>
      <c r="Q169" s="246" t="b">
        <v>1</v>
      </c>
      <c r="AX169" s="16"/>
      <c r="AY169" s="8"/>
      <c r="AZ169" s="8"/>
      <c r="BA169" s="8"/>
    </row>
    <row r="170" spans="1:53" ht="14.5" outlineLevel="1" x14ac:dyDescent="0.35">
      <c r="A170" s="6"/>
      <c r="B170" s="7"/>
      <c r="C170" s="17"/>
      <c r="D170" s="17"/>
      <c r="E170" s="17"/>
      <c r="F170" s="26"/>
      <c r="G170" t="str">
        <f t="shared" si="7"/>
        <v>GGGC1OFa2</v>
      </c>
      <c r="H170" s="718" t="s">
        <v>154</v>
      </c>
      <c r="I170" s="718" t="s">
        <v>154</v>
      </c>
      <c r="J170" s="718" t="s">
        <v>154</v>
      </c>
      <c r="K170" s="718" t="s">
        <v>228</v>
      </c>
      <c r="L170" s="718" t="s">
        <v>155</v>
      </c>
      <c r="M170" s="719" t="s">
        <v>835</v>
      </c>
      <c r="N170" t="b">
        <f>AND(COUNTIF(G186:$G$243,G170))</f>
        <v>0</v>
      </c>
      <c r="O170" s="33" t="s">
        <v>1186</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1177</v>
      </c>
      <c r="I171" s="718" t="s">
        <v>1177</v>
      </c>
      <c r="J171" s="718" t="s">
        <v>1177</v>
      </c>
      <c r="K171" s="718" t="s">
        <v>1177</v>
      </c>
      <c r="L171" s="718" t="s">
        <v>1177</v>
      </c>
      <c r="M171" s="719" t="s">
        <v>1176</v>
      </c>
      <c r="N171" t="b">
        <f>AND(COUNTIF(G187:$G$243,G171))</f>
        <v>0</v>
      </c>
      <c r="O171" s="33" t="s">
        <v>1177</v>
      </c>
      <c r="Q171" s="246" t="b">
        <v>1</v>
      </c>
      <c r="AX171" s="16"/>
      <c r="AY171" s="8"/>
      <c r="AZ171" s="8"/>
      <c r="BA171" s="8"/>
    </row>
    <row r="172" spans="1:53" ht="14.5" outlineLevel="1" x14ac:dyDescent="0.35">
      <c r="A172" s="6"/>
      <c r="B172" s="7"/>
      <c r="C172" s="17"/>
      <c r="D172" s="17"/>
      <c r="E172" s="17"/>
      <c r="F172" s="26"/>
      <c r="G172" t="str">
        <f t="shared" si="7"/>
        <v>YYWNWl</v>
      </c>
      <c r="H172" s="718" t="s">
        <v>363</v>
      </c>
      <c r="I172" s="718" t="s">
        <v>363</v>
      </c>
      <c r="J172" s="718" t="s">
        <v>8</v>
      </c>
      <c r="K172" s="718" t="s">
        <v>78</v>
      </c>
      <c r="L172" s="718" t="s">
        <v>8</v>
      </c>
      <c r="M172" s="718" t="s">
        <v>69</v>
      </c>
      <c r="N172" t="b">
        <f>AND(COUNTIF(G188:$G$243,G172))</f>
        <v>0</v>
      </c>
      <c r="O172" s="33" t="s">
        <v>899</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363</v>
      </c>
      <c r="I173" s="718" t="s">
        <v>363</v>
      </c>
      <c r="J173" s="718" t="s">
        <v>16</v>
      </c>
      <c r="K173" s="718" t="s">
        <v>8</v>
      </c>
      <c r="L173" s="718" t="s">
        <v>78</v>
      </c>
      <c r="M173" s="718" t="s">
        <v>65</v>
      </c>
      <c r="N173" t="b">
        <f>AND(COUNTIF(G188:$G$243,G173))</f>
        <v>0</v>
      </c>
      <c r="O173" s="33" t="s">
        <v>899</v>
      </c>
      <c r="Q173" s="246" t="b">
        <v>1</v>
      </c>
      <c r="AX173" s="16"/>
      <c r="AY173" s="8"/>
      <c r="AZ173" s="8"/>
      <c r="BA173" s="8"/>
    </row>
    <row r="174" spans="1:53" ht="14.5" outlineLevel="1" x14ac:dyDescent="0.35">
      <c r="A174" s="6"/>
      <c r="B174" s="7"/>
      <c r="C174" s="17"/>
      <c r="D174" s="17"/>
      <c r="E174" s="17"/>
      <c r="F174" s="26"/>
      <c r="G174" t="str">
        <f t="shared" si="7"/>
        <v>YYLWNwd</v>
      </c>
      <c r="H174" s="718" t="s">
        <v>363</v>
      </c>
      <c r="I174" s="718" t="s">
        <v>363</v>
      </c>
      <c r="J174" s="718" t="s">
        <v>16</v>
      </c>
      <c r="K174" s="718" t="s">
        <v>8</v>
      </c>
      <c r="L174" s="718" t="s">
        <v>78</v>
      </c>
      <c r="M174" s="718" t="s">
        <v>962</v>
      </c>
      <c r="N174" t="b">
        <f>AND(COUNTIF(G190:$G$243,G174))</f>
        <v>0</v>
      </c>
      <c r="O174" s="33" t="s">
        <v>899</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363</v>
      </c>
      <c r="I175" s="718" t="s">
        <v>363</v>
      </c>
      <c r="J175" s="718" t="s">
        <v>8</v>
      </c>
      <c r="K175" s="718" t="s">
        <v>16</v>
      </c>
      <c r="L175" s="718" t="s">
        <v>8</v>
      </c>
      <c r="M175" s="718" t="s">
        <v>73</v>
      </c>
      <c r="N175" t="b">
        <f>AND(COUNTIF(G191:$G$243,G175))</f>
        <v>0</v>
      </c>
      <c r="O175" s="33" t="s">
        <v>899</v>
      </c>
      <c r="Q175" s="246" t="b">
        <v>1</v>
      </c>
      <c r="AX175" s="16"/>
      <c r="AY175" s="8"/>
      <c r="AZ175" s="8"/>
      <c r="BA175" s="8"/>
    </row>
    <row r="176" spans="1:53" ht="14.5" outlineLevel="1" x14ac:dyDescent="0.35">
      <c r="A176" s="6"/>
      <c r="B176" s="7"/>
      <c r="C176" s="17"/>
      <c r="D176" s="17"/>
      <c r="E176" s="17"/>
      <c r="F176" s="26"/>
      <c r="G176" t="str">
        <f t="shared" si="7"/>
        <v>YYWLWzd</v>
      </c>
      <c r="H176" s="718" t="s">
        <v>363</v>
      </c>
      <c r="I176" s="718" t="s">
        <v>363</v>
      </c>
      <c r="J176" s="718" t="s">
        <v>8</v>
      </c>
      <c r="K176" s="718" t="s">
        <v>16</v>
      </c>
      <c r="L176" s="718" t="s">
        <v>8</v>
      </c>
      <c r="M176" s="718" t="s">
        <v>965</v>
      </c>
      <c r="N176" t="b">
        <f>AND(COUNTIF(G191:$G$243,G176))</f>
        <v>0</v>
      </c>
      <c r="O176" s="33" t="s">
        <v>899</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363</v>
      </c>
      <c r="I177" s="718" t="s">
        <v>363</v>
      </c>
      <c r="J177" s="718" t="s">
        <v>78</v>
      </c>
      <c r="K177" s="718" t="s">
        <v>8</v>
      </c>
      <c r="L177" s="718" t="s">
        <v>16</v>
      </c>
      <c r="M177" s="718" t="s">
        <v>65</v>
      </c>
      <c r="N177" t="b">
        <f>AND(COUNTIF(G191:$G$243,G177))</f>
        <v>0</v>
      </c>
      <c r="O177" s="33" t="s">
        <v>899</v>
      </c>
      <c r="Q177" s="246" t="b">
        <v>1</v>
      </c>
      <c r="AX177" s="16"/>
      <c r="AY177" s="8"/>
      <c r="AZ177" s="8"/>
      <c r="BA177" s="8"/>
    </row>
    <row r="178" spans="1:53" ht="14.5" outlineLevel="1" x14ac:dyDescent="0.35">
      <c r="A178" s="6"/>
      <c r="B178" s="7"/>
      <c r="C178" s="17"/>
      <c r="D178" s="17"/>
      <c r="E178" s="17"/>
      <c r="F178" s="26"/>
      <c r="G178" t="str">
        <f t="shared" si="7"/>
        <v>YYNWLwd</v>
      </c>
      <c r="H178" s="718" t="s">
        <v>363</v>
      </c>
      <c r="I178" s="718" t="s">
        <v>363</v>
      </c>
      <c r="J178" s="718" t="s">
        <v>78</v>
      </c>
      <c r="K178" s="718" t="s">
        <v>8</v>
      </c>
      <c r="L178" s="718" t="s">
        <v>16</v>
      </c>
      <c r="M178" s="718" t="s">
        <v>962</v>
      </c>
      <c r="N178" t="b">
        <f>AND(COUNTIF(G193:$G$243,G178))</f>
        <v>0</v>
      </c>
      <c r="O178" s="33" t="s">
        <v>899</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363</v>
      </c>
      <c r="J179" s="718" t="s">
        <v>23</v>
      </c>
      <c r="K179" s="718" t="s">
        <v>1214</v>
      </c>
      <c r="L179" s="718" t="s">
        <v>227</v>
      </c>
      <c r="M179" s="718" t="s">
        <v>65</v>
      </c>
      <c r="N179" t="b">
        <f>AND(COUNTIF(G194:$G$243,G179))</f>
        <v>0</v>
      </c>
      <c r="O179" s="33" t="s">
        <v>1247</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363</v>
      </c>
      <c r="J180" s="718" t="s">
        <v>23</v>
      </c>
      <c r="K180" s="718" t="s">
        <v>1214</v>
      </c>
      <c r="L180" s="718" t="s">
        <v>227</v>
      </c>
      <c r="M180" s="718" t="s">
        <v>962</v>
      </c>
      <c r="N180" t="b">
        <f>AND(COUNTIF(G194:$G$243,G180))</f>
        <v>0</v>
      </c>
      <c r="O180" s="33" t="s">
        <v>1247</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1214</v>
      </c>
      <c r="L181" s="718" t="s">
        <v>227</v>
      </c>
      <c r="M181" s="718" t="s">
        <v>71</v>
      </c>
      <c r="N181" t="b">
        <f>AND(COUNTIF(G196:$G$243,G181))</f>
        <v>0</v>
      </c>
      <c r="O181" s="33" t="s">
        <v>1247</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227</v>
      </c>
      <c r="M182" s="718" t="s">
        <v>71</v>
      </c>
      <c r="N182" t="b">
        <f>AND(COUNTIF(G197:$G$243,G182))</f>
        <v>0</v>
      </c>
      <c r="O182" s="33" t="s">
        <v>1247</v>
      </c>
      <c r="Q182" s="246" t="b">
        <v>1</v>
      </c>
      <c r="AX182" s="16"/>
      <c r="AY182" s="8"/>
      <c r="AZ182" s="8"/>
      <c r="BA182" s="8"/>
    </row>
    <row r="183" spans="1:53" ht="14.5" outlineLevel="1" x14ac:dyDescent="0.35">
      <c r="A183" s="6"/>
      <c r="B183" s="7"/>
      <c r="C183" s="17"/>
      <c r="D183" s="17"/>
      <c r="E183" s="17"/>
      <c r="F183" s="26"/>
      <c r="G183" t="str">
        <f t="shared" si="7"/>
        <v>YAAA2Wa</v>
      </c>
      <c r="H183" s="718" t="s">
        <v>363</v>
      </c>
      <c r="I183" s="718" t="s">
        <v>23</v>
      </c>
      <c r="J183" s="718" t="s">
        <v>23</v>
      </c>
      <c r="K183" s="718" t="s">
        <v>1214</v>
      </c>
      <c r="L183" s="718" t="s">
        <v>8</v>
      </c>
      <c r="M183" s="718" t="s">
        <v>71</v>
      </c>
      <c r="N183" t="b">
        <f>AND(COUNTIF(G200:$G$243,G183))</f>
        <v>0</v>
      </c>
      <c r="O183" s="33" t="s">
        <v>1247</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363</v>
      </c>
      <c r="J184" s="718" t="s">
        <v>23</v>
      </c>
      <c r="K184" s="718" t="s">
        <v>1214</v>
      </c>
      <c r="L184" s="718" t="s">
        <v>227</v>
      </c>
      <c r="M184" s="718" t="s">
        <v>67</v>
      </c>
      <c r="N184" t="b">
        <f>AND(COUNTIF(G200:$G$243,G184))</f>
        <v>0</v>
      </c>
      <c r="O184" s="33" t="s">
        <v>1248</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363</v>
      </c>
      <c r="J185" s="718" t="s">
        <v>23</v>
      </c>
      <c r="K185" s="718" t="s">
        <v>1214</v>
      </c>
      <c r="L185" s="718" t="s">
        <v>227</v>
      </c>
      <c r="M185" s="718" t="s">
        <v>964</v>
      </c>
      <c r="N185" t="b">
        <f>AND(COUNTIF(G201:$G$243,G185))</f>
        <v>0</v>
      </c>
      <c r="O185" s="33" t="s">
        <v>1248</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1214</v>
      </c>
      <c r="L186" s="718" t="s">
        <v>227</v>
      </c>
      <c r="M186" s="718" t="s">
        <v>71</v>
      </c>
      <c r="N186" t="b">
        <f>AND(COUNTIF(G202:$G$243,G186))</f>
        <v>0</v>
      </c>
      <c r="O186" s="33" t="s">
        <v>1248</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227</v>
      </c>
      <c r="M187" s="718" t="s">
        <v>71</v>
      </c>
      <c r="N187" t="b">
        <f>AND(COUNTIF(G204:$G$243,G187))</f>
        <v>0</v>
      </c>
      <c r="O187" s="33" t="s">
        <v>1248</v>
      </c>
      <c r="Q187" s="246" t="b">
        <v>1</v>
      </c>
      <c r="AX187" s="16"/>
      <c r="AY187" s="8"/>
      <c r="AZ187" s="8"/>
      <c r="BA187" s="8"/>
    </row>
    <row r="188" spans="1:53" ht="14.5" outlineLevel="1" x14ac:dyDescent="0.35">
      <c r="A188" s="6"/>
      <c r="B188" s="7"/>
      <c r="C188" s="17"/>
      <c r="D188" s="17"/>
      <c r="E188" s="17"/>
      <c r="F188" s="26"/>
      <c r="G188" t="str">
        <f t="shared" si="14"/>
        <v>YAAA2Oa</v>
      </c>
      <c r="H188" s="718" t="s">
        <v>363</v>
      </c>
      <c r="I188" s="718" t="s">
        <v>23</v>
      </c>
      <c r="J188" s="718" t="s">
        <v>23</v>
      </c>
      <c r="K188" s="718" t="s">
        <v>1214</v>
      </c>
      <c r="L188" s="718" t="s">
        <v>12</v>
      </c>
      <c r="M188" s="718" t="s">
        <v>71</v>
      </c>
      <c r="N188" t="b">
        <f>AND(COUNTIF(G206:$G$243,G188))</f>
        <v>0</v>
      </c>
      <c r="O188" s="33" t="s">
        <v>1248</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363</v>
      </c>
      <c r="J189" s="718" t="s">
        <v>23</v>
      </c>
      <c r="K189" s="718" t="s">
        <v>8</v>
      </c>
      <c r="L189" s="718" t="s">
        <v>227</v>
      </c>
      <c r="M189" s="718" t="s">
        <v>65</v>
      </c>
      <c r="N189" t="b">
        <f>AND(COUNTIF(G208:$G$243,G189))</f>
        <v>0</v>
      </c>
      <c r="O189" s="33" t="s">
        <v>1250</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363</v>
      </c>
      <c r="J190" s="718" t="s">
        <v>23</v>
      </c>
      <c r="K190" s="718" t="s">
        <v>8</v>
      </c>
      <c r="L190" s="718" t="s">
        <v>227</v>
      </c>
      <c r="M190" s="718" t="s">
        <v>962</v>
      </c>
      <c r="N190" t="b">
        <f>AND(COUNTIF(G208:$G$243,G190))</f>
        <v>0</v>
      </c>
      <c r="O190" s="33" t="s">
        <v>1250</v>
      </c>
      <c r="Q190" s="246" t="b">
        <v>1</v>
      </c>
      <c r="AX190" s="16"/>
      <c r="AY190" s="8"/>
      <c r="AZ190" s="8"/>
      <c r="BA190" s="8"/>
    </row>
    <row r="191" spans="1:53" ht="14.5" outlineLevel="1" x14ac:dyDescent="0.35">
      <c r="A191" s="6"/>
      <c r="B191" s="7"/>
      <c r="C191" s="17"/>
      <c r="D191" s="17"/>
      <c r="E191" s="17"/>
      <c r="F191" s="26"/>
      <c r="G191" t="str">
        <f t="shared" si="14"/>
        <v>YAWA2Wa</v>
      </c>
      <c r="H191" s="718" t="s">
        <v>363</v>
      </c>
      <c r="I191" s="718" t="s">
        <v>23</v>
      </c>
      <c r="J191" s="718" t="s">
        <v>8</v>
      </c>
      <c r="K191" s="718" t="s">
        <v>1214</v>
      </c>
      <c r="L191" s="718" t="s">
        <v>8</v>
      </c>
      <c r="M191" s="718" t="s">
        <v>71</v>
      </c>
      <c r="N191" t="b">
        <f>AND(COUNTIF(G209:$G$243,G191))</f>
        <v>0</v>
      </c>
      <c r="O191" s="33" t="s">
        <v>1250</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363</v>
      </c>
      <c r="J192" s="718" t="s">
        <v>23</v>
      </c>
      <c r="K192" s="718" t="s">
        <v>12</v>
      </c>
      <c r="L192" s="718" t="s">
        <v>227</v>
      </c>
      <c r="M192" s="718" t="s">
        <v>67</v>
      </c>
      <c r="N192" t="b">
        <f>AND(COUNTIF(G210:$G$243,G192))</f>
        <v>0</v>
      </c>
      <c r="O192" s="33" t="s">
        <v>1251</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363</v>
      </c>
      <c r="J193" s="718" t="s">
        <v>23</v>
      </c>
      <c r="K193" s="718" t="s">
        <v>12</v>
      </c>
      <c r="L193" s="718" t="s">
        <v>227</v>
      </c>
      <c r="M193" s="718" t="s">
        <v>964</v>
      </c>
      <c r="N193" t="b">
        <f>AND(COUNTIF(G211:$G$243,G193))</f>
        <v>0</v>
      </c>
      <c r="O193" s="33" t="s">
        <v>1251</v>
      </c>
      <c r="Q193" s="246" t="b">
        <v>1</v>
      </c>
      <c r="AX193" s="16"/>
      <c r="AY193" s="8"/>
      <c r="AZ193" s="8"/>
      <c r="BA193" s="8"/>
    </row>
    <row r="194" spans="1:53" ht="14.5" outlineLevel="1" x14ac:dyDescent="0.35">
      <c r="A194" s="6"/>
      <c r="B194" s="7"/>
      <c r="C194" s="17"/>
      <c r="D194" s="17"/>
      <c r="E194" s="17"/>
      <c r="F194" s="26"/>
      <c r="G194" t="str">
        <f t="shared" si="16"/>
        <v>YAOA2Oa</v>
      </c>
      <c r="H194" s="718" t="s">
        <v>363</v>
      </c>
      <c r="I194" s="718" t="s">
        <v>23</v>
      </c>
      <c r="J194" s="718" t="s">
        <v>12</v>
      </c>
      <c r="K194" s="718" t="s">
        <v>1214</v>
      </c>
      <c r="L194" s="718" t="s">
        <v>12</v>
      </c>
      <c r="M194" s="718" t="s">
        <v>71</v>
      </c>
      <c r="N194" t="b">
        <f>AND(COUNTIF(G213:$G$243,G194))</f>
        <v>0</v>
      </c>
      <c r="O194" s="33" t="s">
        <v>1251</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363</v>
      </c>
      <c r="I195" s="718" t="s">
        <v>363</v>
      </c>
      <c r="J195" s="718" t="s">
        <v>8</v>
      </c>
      <c r="K195" s="718" t="s">
        <v>8</v>
      </c>
      <c r="L195" s="718" t="s">
        <v>8</v>
      </c>
      <c r="M195" s="718" t="s">
        <v>65</v>
      </c>
      <c r="N195" t="b">
        <f>AND(COUNTIF(G214:$G$243,G195))</f>
        <v>0</v>
      </c>
      <c r="O195" s="33" t="s">
        <v>1252</v>
      </c>
      <c r="Q195" s="246" t="b">
        <v>1</v>
      </c>
      <c r="AX195" s="16"/>
      <c r="AY195" s="8"/>
      <c r="AZ195" s="8"/>
      <c r="BA195" s="8"/>
    </row>
    <row r="196" spans="1:53" ht="14.5" outlineLevel="1" x14ac:dyDescent="0.35">
      <c r="A196" s="6"/>
      <c r="B196" s="7"/>
      <c r="C196" s="17"/>
      <c r="D196" s="17"/>
      <c r="E196" s="17"/>
      <c r="F196" s="26"/>
      <c r="G196" t="str">
        <f t="shared" si="16"/>
        <v>YYWWWwd</v>
      </c>
      <c r="H196" s="718" t="s">
        <v>363</v>
      </c>
      <c r="I196" s="718" t="s">
        <v>363</v>
      </c>
      <c r="J196" s="718" t="s">
        <v>8</v>
      </c>
      <c r="K196" s="718" t="s">
        <v>8</v>
      </c>
      <c r="L196" s="718" t="s">
        <v>8</v>
      </c>
      <c r="M196" s="718" t="s">
        <v>962</v>
      </c>
      <c r="N196" t="b">
        <f>AND(COUNTIF(G215:$G$243,G196))</f>
        <v>0</v>
      </c>
      <c r="O196" s="33" t="s">
        <v>1252</v>
      </c>
      <c r="Q196" s="246" t="b">
        <v>1</v>
      </c>
      <c r="AX196" s="16"/>
      <c r="AY196" s="8"/>
      <c r="AZ196" s="8"/>
      <c r="BA196" s="8"/>
    </row>
    <row r="197" spans="1:53" ht="14.5" outlineLevel="1" x14ac:dyDescent="0.35">
      <c r="A197" s="6"/>
      <c r="B197" s="7"/>
      <c r="C197" s="17"/>
      <c r="D197" s="17"/>
      <c r="E197" s="17"/>
      <c r="F197" s="26"/>
      <c r="G197" t="str">
        <f t="shared" si="16"/>
        <v>YYLWBl</v>
      </c>
      <c r="H197" s="718" t="s">
        <v>363</v>
      </c>
      <c r="I197" s="718" t="s">
        <v>363</v>
      </c>
      <c r="J197" s="718" t="s">
        <v>16</v>
      </c>
      <c r="K197" s="718" t="s">
        <v>8</v>
      </c>
      <c r="L197" s="718" t="s">
        <v>14</v>
      </c>
      <c r="M197" s="718" t="s">
        <v>69</v>
      </c>
      <c r="N197" t="b">
        <f>AND(COUNTIF(G216:$G$243,G197))</f>
        <v>0</v>
      </c>
      <c r="O197" s="33" t="s">
        <v>1253</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363</v>
      </c>
      <c r="I198" s="718" t="s">
        <v>363</v>
      </c>
      <c r="J198" s="718" t="s">
        <v>14</v>
      </c>
      <c r="K198" s="718" t="s">
        <v>16</v>
      </c>
      <c r="L198" s="718" t="s">
        <v>8</v>
      </c>
      <c r="M198" s="718" t="s">
        <v>68</v>
      </c>
      <c r="N198" t="b">
        <f>AND(COUNTIF(G218:$G$243,G198))</f>
        <v>0</v>
      </c>
      <c r="O198" s="33" t="s">
        <v>1253</v>
      </c>
      <c r="Q198" s="246" t="b">
        <v>1</v>
      </c>
      <c r="AX198" s="16"/>
      <c r="AY198" s="8"/>
      <c r="AZ198" s="8"/>
      <c r="BA198" s="8"/>
    </row>
    <row r="199" spans="1:53" ht="14.5" outlineLevel="1" x14ac:dyDescent="0.35">
      <c r="A199" s="6"/>
      <c r="B199" s="7"/>
      <c r="C199" s="17"/>
      <c r="D199" s="17"/>
      <c r="E199" s="17"/>
      <c r="F199" s="26"/>
      <c r="G199" t="str">
        <f t="shared" si="16"/>
        <v>YYBLWbd</v>
      </c>
      <c r="H199" s="718" t="s">
        <v>363</v>
      </c>
      <c r="I199" s="718" t="s">
        <v>363</v>
      </c>
      <c r="J199" s="718" t="s">
        <v>14</v>
      </c>
      <c r="K199" s="718" t="s">
        <v>16</v>
      </c>
      <c r="L199" s="718" t="s">
        <v>8</v>
      </c>
      <c r="M199" s="718" t="s">
        <v>963</v>
      </c>
      <c r="N199" t="b">
        <f>AND(COUNTIF(G219:$G$243,G199))</f>
        <v>0</v>
      </c>
      <c r="O199" s="33" t="s">
        <v>1253</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363</v>
      </c>
      <c r="I200" s="718" t="s">
        <v>363</v>
      </c>
      <c r="J200" s="718" t="s">
        <v>8</v>
      </c>
      <c r="K200" s="718" t="s">
        <v>14</v>
      </c>
      <c r="L200" s="718" t="s">
        <v>16</v>
      </c>
      <c r="M200" s="718" t="s">
        <v>65</v>
      </c>
      <c r="N200" t="b">
        <f>AND(COUNTIF(G219:$G$243,G200))</f>
        <v>0</v>
      </c>
      <c r="O200" s="33" t="s">
        <v>1253</v>
      </c>
      <c r="Q200" s="246" t="b">
        <v>1</v>
      </c>
      <c r="AX200" s="16"/>
      <c r="AY200" s="8"/>
      <c r="AZ200" s="8"/>
      <c r="BA200" s="8"/>
    </row>
    <row r="201" spans="1:53" ht="14.5" outlineLevel="1" x14ac:dyDescent="0.35">
      <c r="A201" s="6"/>
      <c r="B201" s="7"/>
      <c r="C201" s="17"/>
      <c r="D201" s="17"/>
      <c r="E201" s="17"/>
      <c r="F201" s="26"/>
      <c r="G201" t="str">
        <f t="shared" si="16"/>
        <v>YYWBLwd</v>
      </c>
      <c r="H201" s="718" t="s">
        <v>363</v>
      </c>
      <c r="I201" s="718" t="s">
        <v>363</v>
      </c>
      <c r="J201" s="718" t="s">
        <v>8</v>
      </c>
      <c r="K201" s="718" t="s">
        <v>14</v>
      </c>
      <c r="L201" s="718" t="s">
        <v>16</v>
      </c>
      <c r="M201" s="718" t="s">
        <v>962</v>
      </c>
      <c r="N201" t="b">
        <f>AND(COUNTIF(G220:$G$243,G201))</f>
        <v>0</v>
      </c>
      <c r="O201" s="33" t="s">
        <v>1253</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363</v>
      </c>
      <c r="I202" s="718" t="s">
        <v>363</v>
      </c>
      <c r="J202" s="718" t="s">
        <v>78</v>
      </c>
      <c r="K202" s="718" t="s">
        <v>8</v>
      </c>
      <c r="L202" s="718" t="s">
        <v>14</v>
      </c>
      <c r="M202" s="718" t="s">
        <v>69</v>
      </c>
      <c r="N202" t="b">
        <f>AND(COUNTIF(G222:$G$243,G202))</f>
        <v>0</v>
      </c>
      <c r="O202" s="33" t="s">
        <v>1254</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363</v>
      </c>
      <c r="I203" s="718" t="s">
        <v>363</v>
      </c>
      <c r="J203" s="718" t="s">
        <v>16</v>
      </c>
      <c r="K203" s="718" t="s">
        <v>78</v>
      </c>
      <c r="L203" s="718" t="s">
        <v>8</v>
      </c>
      <c r="M203" s="718" t="s">
        <v>68</v>
      </c>
      <c r="N203" t="b">
        <f>AND(COUNTIF(G222:$G$243,G203))</f>
        <v>0</v>
      </c>
      <c r="O203" s="33" t="s">
        <v>1254</v>
      </c>
      <c r="Q203" s="246" t="b">
        <v>1</v>
      </c>
      <c r="AX203" s="16"/>
      <c r="AY203" s="8"/>
      <c r="AZ203" s="8"/>
      <c r="BA203" s="8"/>
    </row>
    <row r="204" spans="1:53" ht="14.5" outlineLevel="1" x14ac:dyDescent="0.35">
      <c r="A204" s="6"/>
      <c r="B204" s="7"/>
      <c r="C204" s="17"/>
      <c r="D204" s="17"/>
      <c r="E204" s="17"/>
      <c r="F204" s="26"/>
      <c r="G204" t="str">
        <f t="shared" si="20"/>
        <v>YYLNWbd</v>
      </c>
      <c r="H204" s="718" t="s">
        <v>363</v>
      </c>
      <c r="I204" s="718" t="s">
        <v>363</v>
      </c>
      <c r="J204" s="718" t="s">
        <v>16</v>
      </c>
      <c r="K204" s="718" t="s">
        <v>78</v>
      </c>
      <c r="L204" s="718" t="s">
        <v>8</v>
      </c>
      <c r="M204" s="718" t="s">
        <v>963</v>
      </c>
      <c r="N204" t="b">
        <f>AND(COUNTIF(G223:$G$243,G204))</f>
        <v>0</v>
      </c>
      <c r="O204" s="33" t="s">
        <v>1254</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363</v>
      </c>
      <c r="I205" s="718" t="s">
        <v>363</v>
      </c>
      <c r="J205" s="718" t="s">
        <v>14</v>
      </c>
      <c r="K205" s="718" t="s">
        <v>16</v>
      </c>
      <c r="L205" s="718" t="s">
        <v>78</v>
      </c>
      <c r="M205" s="718" t="s">
        <v>65</v>
      </c>
      <c r="N205" t="b">
        <f>AND(COUNTIF(G224:$G$243,G205))</f>
        <v>0</v>
      </c>
      <c r="O205" s="33" t="s">
        <v>1254</v>
      </c>
      <c r="Q205" s="246" t="b">
        <v>1</v>
      </c>
      <c r="AX205" s="16"/>
      <c r="AY205" s="8"/>
      <c r="AZ205" s="8"/>
      <c r="BA205" s="8"/>
    </row>
    <row r="206" spans="1:53" ht="14.5" outlineLevel="1" x14ac:dyDescent="0.35">
      <c r="A206" s="6"/>
      <c r="B206" s="7"/>
      <c r="C206" s="17"/>
      <c r="D206" s="17"/>
      <c r="E206" s="17"/>
      <c r="F206" s="26"/>
      <c r="G206" t="str">
        <f t="shared" si="20"/>
        <v>YYBLNwd</v>
      </c>
      <c r="H206" s="718" t="s">
        <v>363</v>
      </c>
      <c r="I206" s="718" t="s">
        <v>363</v>
      </c>
      <c r="J206" s="718" t="s">
        <v>14</v>
      </c>
      <c r="K206" s="718" t="s">
        <v>16</v>
      </c>
      <c r="L206" s="718" t="s">
        <v>78</v>
      </c>
      <c r="M206" s="718" t="s">
        <v>962</v>
      </c>
      <c r="N206" t="b">
        <f>AND(COUNTIF(G225:$G$243,G206))</f>
        <v>0</v>
      </c>
      <c r="O206" s="33" t="s">
        <v>1254</v>
      </c>
      <c r="Q206" s="246" t="b">
        <v>1</v>
      </c>
      <c r="AX206" s="16"/>
      <c r="AY206" s="8"/>
      <c r="AZ206" s="8"/>
      <c r="BA206" s="8"/>
    </row>
    <row r="207" spans="1:53" ht="14.5" outlineLevel="1" x14ac:dyDescent="0.35">
      <c r="A207" s="6"/>
      <c r="B207" s="7"/>
      <c r="C207" s="17"/>
      <c r="D207" s="17"/>
      <c r="E207" s="17"/>
      <c r="F207" s="26"/>
      <c r="G207" t="str">
        <f t="shared" si="20"/>
        <v>YYWBLz</v>
      </c>
      <c r="H207" s="718" t="s">
        <v>363</v>
      </c>
      <c r="I207" s="718" t="s">
        <v>363</v>
      </c>
      <c r="J207" s="718" t="s">
        <v>8</v>
      </c>
      <c r="K207" s="718" t="s">
        <v>14</v>
      </c>
      <c r="L207" s="718" t="s">
        <v>16</v>
      </c>
      <c r="M207" s="718" t="s">
        <v>73</v>
      </c>
      <c r="N207" t="b">
        <f>AND(COUNTIF(G226:$G$243,G207))</f>
        <v>0</v>
      </c>
      <c r="O207" s="33" t="s">
        <v>1254</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363</v>
      </c>
      <c r="I208" s="718" t="s">
        <v>363</v>
      </c>
      <c r="J208" s="718" t="s">
        <v>8</v>
      </c>
      <c r="K208" s="718" t="s">
        <v>14</v>
      </c>
      <c r="L208" s="718" t="s">
        <v>16</v>
      </c>
      <c r="M208" s="718" t="s">
        <v>965</v>
      </c>
      <c r="N208" t="b">
        <f>AND(COUNTIF(G227:$G$243,G208))</f>
        <v>0</v>
      </c>
      <c r="O208" s="33" t="s">
        <v>1254</v>
      </c>
      <c r="Q208" s="246" t="b">
        <v>1</v>
      </c>
      <c r="AX208" s="16"/>
      <c r="AY208" s="8"/>
      <c r="AZ208" s="8"/>
      <c r="BA208" s="8"/>
    </row>
    <row r="209" spans="1:53" ht="14.5" outlineLevel="1" x14ac:dyDescent="0.35">
      <c r="A209" s="6"/>
      <c r="B209" s="7"/>
      <c r="C209" s="17"/>
      <c r="D209" s="17"/>
      <c r="E209" s="17"/>
      <c r="F209" s="26"/>
      <c r="G209" t="str">
        <f t="shared" si="23"/>
        <v>YYWWBk</v>
      </c>
      <c r="H209" s="718" t="s">
        <v>363</v>
      </c>
      <c r="I209" s="718" t="s">
        <v>363</v>
      </c>
      <c r="J209" s="718" t="s">
        <v>8</v>
      </c>
      <c r="K209" s="718" t="s">
        <v>8</v>
      </c>
      <c r="L209" s="718" t="s">
        <v>14</v>
      </c>
      <c r="M209" s="718" t="s">
        <v>75</v>
      </c>
      <c r="N209" t="b">
        <f>AND(COUNTIF(G229:$G$243,G209))</f>
        <v>0</v>
      </c>
      <c r="O209" s="33" t="s">
        <v>1255</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363</v>
      </c>
      <c r="I210" s="718" t="s">
        <v>363</v>
      </c>
      <c r="J210" s="718" t="s">
        <v>1258</v>
      </c>
      <c r="K210" s="718" t="s">
        <v>8</v>
      </c>
      <c r="L210" s="718" t="s">
        <v>8</v>
      </c>
      <c r="M210" s="718" t="s">
        <v>68</v>
      </c>
      <c r="N210" t="b">
        <f>AND(COUNTIF(G229:$G$243,G210))</f>
        <v>0</v>
      </c>
      <c r="O210" s="33" t="s">
        <v>1255</v>
      </c>
      <c r="Q210" s="246" t="b">
        <v>1</v>
      </c>
      <c r="AX210" s="16"/>
      <c r="AY210" s="8"/>
      <c r="AZ210" s="8"/>
      <c r="BA210" s="8"/>
    </row>
    <row r="211" spans="1:53" ht="14.5" outlineLevel="1" x14ac:dyDescent="0.35">
      <c r="A211" s="6"/>
      <c r="B211" s="7"/>
      <c r="C211" s="17"/>
      <c r="D211" s="17"/>
      <c r="E211" s="17"/>
      <c r="F211" s="26"/>
      <c r="G211" t="str">
        <f t="shared" si="23"/>
        <v>YYKWWbd</v>
      </c>
      <c r="H211" s="718" t="s">
        <v>363</v>
      </c>
      <c r="I211" s="718" t="s">
        <v>363</v>
      </c>
      <c r="J211" s="718" t="s">
        <v>1258</v>
      </c>
      <c r="K211" s="718" t="s">
        <v>8</v>
      </c>
      <c r="L211" s="718" t="s">
        <v>8</v>
      </c>
      <c r="M211" s="718" t="s">
        <v>963</v>
      </c>
      <c r="N211" t="b">
        <f>AND(COUNTIF(G230:$G$243,G211))</f>
        <v>0</v>
      </c>
      <c r="O211" s="33" t="s">
        <v>1255</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363</v>
      </c>
      <c r="I212" s="718" t="s">
        <v>363</v>
      </c>
      <c r="J212" s="718" t="s">
        <v>14</v>
      </c>
      <c r="K212" s="718" t="s">
        <v>1258</v>
      </c>
      <c r="L212" s="718" t="s">
        <v>8</v>
      </c>
      <c r="M212" s="718" t="s">
        <v>65</v>
      </c>
      <c r="N212" t="b">
        <f>AND(COUNTIF(G230:$G$243,G212))</f>
        <v>0</v>
      </c>
      <c r="O212" s="33" t="s">
        <v>1255</v>
      </c>
      <c r="Q212" s="246" t="b">
        <v>1</v>
      </c>
      <c r="AX212" s="16"/>
      <c r="AY212" s="8"/>
      <c r="AZ212" s="8"/>
      <c r="BA212" s="8"/>
    </row>
    <row r="213" spans="1:53" ht="14.5" outlineLevel="1" x14ac:dyDescent="0.35">
      <c r="A213" s="6"/>
      <c r="B213" s="7"/>
      <c r="C213" s="17"/>
      <c r="D213" s="17"/>
      <c r="E213" s="17"/>
      <c r="F213" s="26"/>
      <c r="G213" t="str">
        <f t="shared" si="23"/>
        <v>YYBKWwd</v>
      </c>
      <c r="H213" s="718" t="s">
        <v>363</v>
      </c>
      <c r="I213" s="718" t="s">
        <v>363</v>
      </c>
      <c r="J213" s="718" t="s">
        <v>14</v>
      </c>
      <c r="K213" s="718" t="s">
        <v>1258</v>
      </c>
      <c r="L213" s="718" t="s">
        <v>8</v>
      </c>
      <c r="M213" s="718" t="s">
        <v>962</v>
      </c>
      <c r="N213" t="b">
        <f>AND(COUNTIF(G232:$G$243,G213))</f>
        <v>0</v>
      </c>
      <c r="O213" s="33" t="s">
        <v>1255</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363</v>
      </c>
      <c r="I214" s="718" t="s">
        <v>363</v>
      </c>
      <c r="J214" s="718" t="s">
        <v>8</v>
      </c>
      <c r="K214" s="718" t="s">
        <v>14</v>
      </c>
      <c r="L214" s="718" t="s">
        <v>1258</v>
      </c>
      <c r="M214" s="718" t="s">
        <v>65</v>
      </c>
      <c r="N214" t="b">
        <f>AND(COUNTIF(G232:$G$243,G214))</f>
        <v>0</v>
      </c>
      <c r="O214" s="33" t="s">
        <v>1255</v>
      </c>
      <c r="Q214" s="246" t="b">
        <v>1</v>
      </c>
      <c r="AX214" s="16"/>
      <c r="AY214" s="8"/>
      <c r="AZ214" s="8"/>
      <c r="BA214" s="8"/>
    </row>
    <row r="215" spans="1:53" ht="14.5" outlineLevel="1" x14ac:dyDescent="0.35">
      <c r="A215" s="6"/>
      <c r="B215" s="7"/>
      <c r="C215" s="17"/>
      <c r="D215" s="17"/>
      <c r="E215" s="17"/>
      <c r="F215" s="26"/>
      <c r="G215" t="str">
        <f t="shared" si="23"/>
        <v>YYWBKwd</v>
      </c>
      <c r="H215" s="718" t="s">
        <v>363</v>
      </c>
      <c r="I215" s="718" t="s">
        <v>363</v>
      </c>
      <c r="J215" s="718" t="s">
        <v>8</v>
      </c>
      <c r="K215" s="718" t="s">
        <v>14</v>
      </c>
      <c r="L215" s="718" t="s">
        <v>1258</v>
      </c>
      <c r="M215" s="718" t="s">
        <v>962</v>
      </c>
      <c r="N215" t="b">
        <f>AND(COUNTIF(G234:$G$243,G215))</f>
        <v>0</v>
      </c>
      <c r="O215" s="33" t="s">
        <v>1255</v>
      </c>
      <c r="Q215" s="246" t="b">
        <v>1</v>
      </c>
      <c r="AX215" s="16"/>
      <c r="AY215" s="8"/>
      <c r="AZ215" s="8"/>
      <c r="BA215" s="8"/>
    </row>
    <row r="216" spans="1:53" ht="14.5" outlineLevel="1" x14ac:dyDescent="0.35">
      <c r="A216" s="6"/>
      <c r="B216" s="7"/>
      <c r="C216" s="17"/>
      <c r="D216" s="17"/>
      <c r="E216" s="17"/>
      <c r="F216" s="26"/>
      <c r="G216" t="str">
        <f t="shared" si="23"/>
        <v>YYNWBk</v>
      </c>
      <c r="H216" s="718" t="s">
        <v>363</v>
      </c>
      <c r="I216" s="718" t="s">
        <v>363</v>
      </c>
      <c r="J216" s="718" t="s">
        <v>78</v>
      </c>
      <c r="K216" s="718" t="s">
        <v>8</v>
      </c>
      <c r="L216" s="718" t="s">
        <v>14</v>
      </c>
      <c r="M216" s="718" t="s">
        <v>75</v>
      </c>
      <c r="N216" t="b">
        <f>AND(COUNTIF(G236:$G$243,G216))</f>
        <v>0</v>
      </c>
      <c r="O216" s="33" t="s">
        <v>1257</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363</v>
      </c>
      <c r="I217" s="718" t="s">
        <v>363</v>
      </c>
      <c r="J217" s="718" t="s">
        <v>1258</v>
      </c>
      <c r="K217" s="718" t="s">
        <v>78</v>
      </c>
      <c r="L217" s="718" t="s">
        <v>8</v>
      </c>
      <c r="M217" s="718" t="s">
        <v>68</v>
      </c>
      <c r="N217" t="b">
        <f>AND(COUNTIF(G236:$G$243,G217))</f>
        <v>0</v>
      </c>
      <c r="O217" s="33" t="s">
        <v>1257</v>
      </c>
      <c r="Q217" s="246" t="b">
        <v>1</v>
      </c>
      <c r="AX217" s="16"/>
      <c r="AY217" s="8"/>
      <c r="AZ217" s="8"/>
      <c r="BA217" s="8"/>
    </row>
    <row r="218" spans="1:53" ht="14.5" outlineLevel="1" x14ac:dyDescent="0.35">
      <c r="A218" s="6"/>
      <c r="B218" s="7"/>
      <c r="C218" s="17"/>
      <c r="D218" s="17"/>
      <c r="E218" s="17"/>
      <c r="F218" s="26"/>
      <c r="G218" t="str">
        <f t="shared" si="23"/>
        <v>YYKNWbd</v>
      </c>
      <c r="H218" s="718" t="s">
        <v>363</v>
      </c>
      <c r="I218" s="718" t="s">
        <v>363</v>
      </c>
      <c r="J218" s="718" t="s">
        <v>1258</v>
      </c>
      <c r="K218" s="718" t="s">
        <v>78</v>
      </c>
      <c r="L218" s="718" t="s">
        <v>8</v>
      </c>
      <c r="M218" s="718" t="s">
        <v>963</v>
      </c>
      <c r="N218" t="b">
        <f>AND(COUNTIF(G238:$G$243,G218))</f>
        <v>0</v>
      </c>
      <c r="O218" s="33" t="s">
        <v>1257</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363</v>
      </c>
      <c r="I219" s="718" t="s">
        <v>363</v>
      </c>
      <c r="J219" s="718" t="s">
        <v>14</v>
      </c>
      <c r="K219" s="718" t="s">
        <v>1258</v>
      </c>
      <c r="L219" s="718" t="s">
        <v>78</v>
      </c>
      <c r="M219" s="718" t="s">
        <v>65</v>
      </c>
      <c r="N219" t="b">
        <f>AND(COUNTIF(G238:$G$243,G219))</f>
        <v>0</v>
      </c>
      <c r="O219" s="33" t="s">
        <v>1257</v>
      </c>
      <c r="Q219" s="246" t="b">
        <v>1</v>
      </c>
      <c r="AX219" s="16"/>
      <c r="AY219" s="8"/>
      <c r="AZ219" s="8"/>
      <c r="BA219" s="8"/>
    </row>
    <row r="220" spans="1:53" ht="14.5" outlineLevel="1" x14ac:dyDescent="0.35">
      <c r="A220" s="6"/>
      <c r="B220" s="7"/>
      <c r="C220" s="17"/>
      <c r="D220" s="17"/>
      <c r="E220" s="17"/>
      <c r="F220" s="26"/>
      <c r="G220" t="str">
        <f t="shared" si="23"/>
        <v>YYBKNwd</v>
      </c>
      <c r="H220" s="718" t="s">
        <v>363</v>
      </c>
      <c r="I220" s="718" t="s">
        <v>363</v>
      </c>
      <c r="J220" s="718" t="s">
        <v>14</v>
      </c>
      <c r="K220" s="718" t="s">
        <v>1258</v>
      </c>
      <c r="L220" s="718" t="s">
        <v>78</v>
      </c>
      <c r="M220" s="718" t="s">
        <v>962</v>
      </c>
      <c r="N220" t="b">
        <f>AND(COUNTIF(G240:$G$243,G220))</f>
        <v>0</v>
      </c>
      <c r="O220" s="33" t="s">
        <v>1257</v>
      </c>
      <c r="Q220" s="246" t="b">
        <v>1</v>
      </c>
      <c r="AX220" s="16"/>
      <c r="AY220" s="8"/>
      <c r="AZ220" s="8"/>
      <c r="BA220" s="8"/>
    </row>
    <row r="221" spans="1:53" ht="14.5" outlineLevel="1" x14ac:dyDescent="0.35">
      <c r="A221" s="6"/>
      <c r="B221" s="7"/>
      <c r="C221" s="17"/>
      <c r="D221" s="17"/>
      <c r="E221" s="17"/>
      <c r="F221" s="26"/>
      <c r="G221" t="str">
        <f t="shared" si="23"/>
        <v>YYWBKz</v>
      </c>
      <c r="H221" s="718" t="s">
        <v>363</v>
      </c>
      <c r="I221" s="718" t="s">
        <v>363</v>
      </c>
      <c r="J221" s="718" t="s">
        <v>8</v>
      </c>
      <c r="K221" s="718" t="s">
        <v>14</v>
      </c>
      <c r="L221" s="718" t="s">
        <v>1258</v>
      </c>
      <c r="M221" s="718" t="s">
        <v>73</v>
      </c>
      <c r="N221" t="b">
        <f>AND(COUNTIF(G240:$G$243,G221))</f>
        <v>0</v>
      </c>
      <c r="O221" s="33" t="s">
        <v>1257</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363</v>
      </c>
      <c r="I222" s="718" t="s">
        <v>363</v>
      </c>
      <c r="J222" s="718" t="s">
        <v>8</v>
      </c>
      <c r="K222" s="718" t="s">
        <v>14</v>
      </c>
      <c r="L222" s="718" t="s">
        <v>1258</v>
      </c>
      <c r="M222" s="718" t="s">
        <v>965</v>
      </c>
      <c r="N222" t="b">
        <f>AND(COUNTIF(G241:$G$243,G222))</f>
        <v>0</v>
      </c>
      <c r="O222" s="33" t="s">
        <v>1257</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363</v>
      </c>
      <c r="I223" s="718" t="s">
        <v>363</v>
      </c>
      <c r="J223" s="718" t="s">
        <v>8</v>
      </c>
      <c r="K223" s="718" t="s">
        <v>8</v>
      </c>
      <c r="L223" s="718" t="s">
        <v>14</v>
      </c>
      <c r="M223" s="718" t="s">
        <v>66</v>
      </c>
      <c r="N223" t="b">
        <f>AND(COUNTIF(G242:$G$243,G223))</f>
        <v>0</v>
      </c>
      <c r="O223" s="33" t="s">
        <v>1256</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363</v>
      </c>
      <c r="I224" s="718" t="s">
        <v>363</v>
      </c>
      <c r="J224" s="718" t="s">
        <v>10</v>
      </c>
      <c r="K224" s="718" t="s">
        <v>8</v>
      </c>
      <c r="L224" s="718" t="s">
        <v>8</v>
      </c>
      <c r="M224" s="718" t="s">
        <v>68</v>
      </c>
      <c r="N224" t="b">
        <f>AND(COUNTIF(G242:$G$243,G224))</f>
        <v>0</v>
      </c>
      <c r="O224" s="33" t="s">
        <v>1256</v>
      </c>
      <c r="Q224" s="246" t="b">
        <v>1</v>
      </c>
      <c r="AX224" s="16"/>
      <c r="AY224" s="8"/>
      <c r="AZ224" s="8"/>
      <c r="BA224" s="8"/>
    </row>
    <row r="225" spans="1:53" ht="14.5" outlineLevel="1" x14ac:dyDescent="0.35">
      <c r="A225" s="6"/>
      <c r="B225" s="7"/>
      <c r="C225" s="17"/>
      <c r="D225" s="17"/>
      <c r="E225" s="17"/>
      <c r="F225" s="26"/>
      <c r="G225" t="str">
        <f t="shared" si="30"/>
        <v>YYFWWbd</v>
      </c>
      <c r="H225" s="718" t="s">
        <v>363</v>
      </c>
      <c r="I225" s="718" t="s">
        <v>363</v>
      </c>
      <c r="J225" s="718" t="s">
        <v>10</v>
      </c>
      <c r="K225" s="718" t="s">
        <v>8</v>
      </c>
      <c r="L225" s="718" t="s">
        <v>8</v>
      </c>
      <c r="M225" s="718" t="s">
        <v>963</v>
      </c>
      <c r="N225" t="b">
        <f>AND(COUNTIF(G243:$G$243,G225))</f>
        <v>0</v>
      </c>
      <c r="O225" s="33" t="s">
        <v>1256</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363</v>
      </c>
      <c r="I226" s="718" t="s">
        <v>363</v>
      </c>
      <c r="J226" s="718" t="s">
        <v>14</v>
      </c>
      <c r="K226" s="718" t="s">
        <v>10</v>
      </c>
      <c r="L226" s="718" t="s">
        <v>8</v>
      </c>
      <c r="M226" s="718" t="s">
        <v>65</v>
      </c>
      <c r="N226" t="b">
        <f>AND(COUNTIF(G$243:$G243,G226))</f>
        <v>0</v>
      </c>
      <c r="O226" s="33" t="s">
        <v>1256</v>
      </c>
      <c r="Q226" s="246" t="b">
        <v>1</v>
      </c>
      <c r="AX226" s="16"/>
      <c r="AY226" s="8"/>
      <c r="AZ226" s="8"/>
      <c r="BA226" s="8"/>
    </row>
    <row r="227" spans="1:53" ht="14.5" outlineLevel="1" x14ac:dyDescent="0.35">
      <c r="A227" s="6"/>
      <c r="B227" s="7"/>
      <c r="C227" s="17"/>
      <c r="D227" s="17"/>
      <c r="E227" s="17"/>
      <c r="F227" s="26"/>
      <c r="G227" t="str">
        <f t="shared" si="30"/>
        <v>YYBFWwd</v>
      </c>
      <c r="H227" s="718" t="s">
        <v>363</v>
      </c>
      <c r="I227" s="718" t="s">
        <v>363</v>
      </c>
      <c r="J227" s="718" t="s">
        <v>14</v>
      </c>
      <c r="K227" s="718" t="s">
        <v>10</v>
      </c>
      <c r="L227" s="718" t="s">
        <v>8</v>
      </c>
      <c r="M227" s="718" t="s">
        <v>962</v>
      </c>
      <c r="N227" t="b">
        <f>AND(COUNTIF(G$243:$G244,G227))</f>
        <v>0</v>
      </c>
      <c r="O227" s="33" t="s">
        <v>1256</v>
      </c>
      <c r="Q227" s="246" t="b">
        <v>1</v>
      </c>
      <c r="AX227" s="16"/>
      <c r="AY227" s="8"/>
      <c r="AZ227" s="8"/>
      <c r="BA227" s="8"/>
    </row>
    <row r="228" spans="1:53" ht="14.5" outlineLevel="1" x14ac:dyDescent="0.35">
      <c r="A228" s="6"/>
      <c r="B228" s="7"/>
      <c r="C228" s="17"/>
      <c r="D228" s="17"/>
      <c r="E228" s="17"/>
      <c r="F228" s="26"/>
      <c r="G228" t="str">
        <f t="shared" si="30"/>
        <v>YYWBFw</v>
      </c>
      <c r="H228" s="718" t="s">
        <v>363</v>
      </c>
      <c r="I228" s="718" t="s">
        <v>363</v>
      </c>
      <c r="J228" s="718" t="s">
        <v>8</v>
      </c>
      <c r="K228" s="718" t="s">
        <v>14</v>
      </c>
      <c r="L228" s="718" t="s">
        <v>10</v>
      </c>
      <c r="M228" s="718" t="s">
        <v>65</v>
      </c>
      <c r="N228" t="b">
        <f>AND(COUNTIF(G$243:$G244,G228))</f>
        <v>0</v>
      </c>
      <c r="O228" s="33" t="s">
        <v>1256</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363</v>
      </c>
      <c r="I229" s="718" t="s">
        <v>363</v>
      </c>
      <c r="J229" s="718" t="s">
        <v>8</v>
      </c>
      <c r="K229" s="718" t="s">
        <v>14</v>
      </c>
      <c r="L229" s="718" t="s">
        <v>10</v>
      </c>
      <c r="M229" s="718" t="s">
        <v>962</v>
      </c>
      <c r="N229" t="b">
        <f>AND(COUNTIF(G$243:$G245,G229))</f>
        <v>0</v>
      </c>
      <c r="O229" s="33" t="s">
        <v>1256</v>
      </c>
      <c r="Q229" s="246" t="b">
        <v>1</v>
      </c>
      <c r="AX229" s="16"/>
      <c r="AY229" s="8"/>
      <c r="AZ229" s="8"/>
      <c r="BA229" s="8"/>
    </row>
    <row r="230" spans="1:53" ht="14.5" outlineLevel="1" x14ac:dyDescent="0.35">
      <c r="A230" s="6"/>
      <c r="B230" s="7"/>
      <c r="C230" s="17"/>
      <c r="D230" s="17"/>
      <c r="E230" s="17"/>
      <c r="F230" s="26"/>
      <c r="G230" t="str">
        <f t="shared" si="33"/>
        <v>YYNWBf</v>
      </c>
      <c r="H230" s="718" t="s">
        <v>363</v>
      </c>
      <c r="I230" s="718" t="s">
        <v>363</v>
      </c>
      <c r="J230" s="718" t="s">
        <v>78</v>
      </c>
      <c r="K230" s="718" t="s">
        <v>8</v>
      </c>
      <c r="L230" s="718" t="s">
        <v>14</v>
      </c>
      <c r="M230" s="718" t="s">
        <v>66</v>
      </c>
      <c r="N230" t="b">
        <f>AND(COUNTIF(G$243:$G246,G230))</f>
        <v>0</v>
      </c>
      <c r="O230" s="33" t="s">
        <v>1259</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363</v>
      </c>
      <c r="I231" s="718" t="s">
        <v>363</v>
      </c>
      <c r="J231" s="718" t="s">
        <v>10</v>
      </c>
      <c r="K231" s="718" t="s">
        <v>78</v>
      </c>
      <c r="L231" s="718" t="s">
        <v>8</v>
      </c>
      <c r="M231" s="718" t="s">
        <v>68</v>
      </c>
      <c r="N231" t="b">
        <f>AND(COUNTIF(G$243:$G246,G231))</f>
        <v>0</v>
      </c>
      <c r="O231" s="33" t="s">
        <v>1259</v>
      </c>
      <c r="Q231" s="246" t="b">
        <v>1</v>
      </c>
      <c r="AX231" s="16"/>
      <c r="AY231" s="8"/>
      <c r="AZ231" s="8"/>
      <c r="BA231" s="8"/>
    </row>
    <row r="232" spans="1:53" ht="14.5" outlineLevel="1" x14ac:dyDescent="0.35">
      <c r="A232" s="6"/>
      <c r="B232" s="7"/>
      <c r="C232" s="17"/>
      <c r="D232" s="17"/>
      <c r="E232" s="17"/>
      <c r="F232" s="26"/>
      <c r="G232" t="str">
        <f t="shared" si="33"/>
        <v>YYFNWbd</v>
      </c>
      <c r="H232" s="718" t="s">
        <v>363</v>
      </c>
      <c r="I232" s="718" t="s">
        <v>363</v>
      </c>
      <c r="J232" s="718" t="s">
        <v>10</v>
      </c>
      <c r="K232" s="718" t="s">
        <v>78</v>
      </c>
      <c r="L232" s="718" t="s">
        <v>8</v>
      </c>
      <c r="M232" s="718" t="s">
        <v>963</v>
      </c>
      <c r="N232" t="b">
        <f>AND(COUNTIF(G$243:$G247,G232))</f>
        <v>0</v>
      </c>
      <c r="O232" s="33" t="s">
        <v>1259</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363</v>
      </c>
      <c r="I233" s="718" t="s">
        <v>363</v>
      </c>
      <c r="J233" s="718" t="s">
        <v>14</v>
      </c>
      <c r="K233" s="718" t="s">
        <v>10</v>
      </c>
      <c r="L233" s="718" t="s">
        <v>78</v>
      </c>
      <c r="M233" s="718" t="s">
        <v>65</v>
      </c>
      <c r="N233" t="b">
        <f>AND(COUNTIF(G$243:$G247,G233))</f>
        <v>0</v>
      </c>
      <c r="O233" s="33" t="s">
        <v>1259</v>
      </c>
      <c r="Q233" s="246" t="b">
        <v>1</v>
      </c>
      <c r="AX233" s="16"/>
      <c r="AY233" s="8"/>
      <c r="AZ233" s="8"/>
      <c r="BA233" s="8"/>
    </row>
    <row r="234" spans="1:53" ht="14.5" outlineLevel="1" x14ac:dyDescent="0.35">
      <c r="A234" s="6"/>
      <c r="B234" s="7"/>
      <c r="C234" s="17"/>
      <c r="D234" s="17"/>
      <c r="E234" s="17"/>
      <c r="F234" s="26"/>
      <c r="G234" t="str">
        <f t="shared" si="33"/>
        <v>YYBFNwd</v>
      </c>
      <c r="H234" s="718" t="s">
        <v>363</v>
      </c>
      <c r="I234" s="718" t="s">
        <v>363</v>
      </c>
      <c r="J234" s="718" t="s">
        <v>14</v>
      </c>
      <c r="K234" s="718" t="s">
        <v>10</v>
      </c>
      <c r="L234" s="718" t="s">
        <v>78</v>
      </c>
      <c r="M234" s="718" t="s">
        <v>962</v>
      </c>
      <c r="N234" t="b">
        <f>AND(COUNTIF(G$243:$G248,G234))</f>
        <v>0</v>
      </c>
      <c r="O234" s="33" t="s">
        <v>1259</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363</v>
      </c>
      <c r="I235" s="718" t="s">
        <v>363</v>
      </c>
      <c r="J235" s="718" t="s">
        <v>8</v>
      </c>
      <c r="K235" s="718" t="s">
        <v>14</v>
      </c>
      <c r="L235" s="718" t="s">
        <v>10</v>
      </c>
      <c r="M235" s="718" t="s">
        <v>73</v>
      </c>
      <c r="N235" t="b">
        <f>AND(COUNTIF(G$243:$G248,G235))</f>
        <v>0</v>
      </c>
      <c r="O235" s="33" t="s">
        <v>1259</v>
      </c>
      <c r="Q235" s="246" t="b">
        <v>1</v>
      </c>
      <c r="AX235" s="16"/>
      <c r="AY235" s="8"/>
      <c r="AZ235" s="8"/>
      <c r="BA235" s="8"/>
    </row>
    <row r="236" spans="1:53" ht="14.5" outlineLevel="1" x14ac:dyDescent="0.35">
      <c r="A236" s="6"/>
      <c r="B236" s="7"/>
      <c r="C236" s="17"/>
      <c r="D236" s="17"/>
      <c r="E236" s="17"/>
      <c r="F236" s="26"/>
      <c r="G236" t="str">
        <f t="shared" si="33"/>
        <v>YYWBFzd</v>
      </c>
      <c r="H236" s="718" t="s">
        <v>363</v>
      </c>
      <c r="I236" s="718" t="s">
        <v>363</v>
      </c>
      <c r="J236" s="718" t="s">
        <v>8</v>
      </c>
      <c r="K236" s="718" t="s">
        <v>14</v>
      </c>
      <c r="L236" s="718" t="s">
        <v>10</v>
      </c>
      <c r="M236" s="718" t="s">
        <v>965</v>
      </c>
      <c r="N236" t="b">
        <f>AND(COUNTIF(G$243:$G249,G236))</f>
        <v>0</v>
      </c>
      <c r="O236" s="33" t="s">
        <v>1259</v>
      </c>
      <c r="Q236" s="246" t="b">
        <v>1</v>
      </c>
      <c r="AX236" s="16"/>
      <c r="AY236" s="8"/>
      <c r="AZ236" s="8"/>
      <c r="BA236" s="8"/>
    </row>
    <row r="237" spans="1:53" ht="14.5" outlineLevel="1" x14ac:dyDescent="0.35">
      <c r="A237" s="6"/>
      <c r="B237" s="7"/>
      <c r="C237" s="17"/>
      <c r="D237" s="17"/>
      <c r="E237" s="17"/>
      <c r="F237" s="26"/>
      <c r="G237" t="str">
        <f t="shared" si="33"/>
        <v>YAAA2Nw</v>
      </c>
      <c r="H237" s="718" t="s">
        <v>363</v>
      </c>
      <c r="I237" s="718" t="s">
        <v>23</v>
      </c>
      <c r="J237" s="718" t="s">
        <v>23</v>
      </c>
      <c r="K237" s="718" t="s">
        <v>1214</v>
      </c>
      <c r="L237" s="718" t="s">
        <v>78</v>
      </c>
      <c r="M237" s="718" t="s">
        <v>65</v>
      </c>
      <c r="N237" t="b">
        <f>AND(COUNTIF(G$243:$G249,G237))</f>
        <v>0</v>
      </c>
      <c r="O237" s="33" t="s">
        <v>900</v>
      </c>
      <c r="Q237" s="246" t="b">
        <v>1</v>
      </c>
      <c r="AX237" s="16"/>
      <c r="AY237" s="8"/>
      <c r="AZ237" s="8"/>
      <c r="BA237" s="8"/>
    </row>
    <row r="238" spans="1:53" ht="14.5" outlineLevel="1" x14ac:dyDescent="0.35">
      <c r="A238" s="6"/>
      <c r="B238" s="7"/>
      <c r="C238" s="17"/>
      <c r="D238" s="17"/>
      <c r="E238" s="17"/>
      <c r="F238" s="26"/>
      <c r="G238" t="str">
        <f t="shared" si="7"/>
        <v>YAAA2Nwd</v>
      </c>
      <c r="H238" s="718" t="s">
        <v>363</v>
      </c>
      <c r="I238" s="718" t="s">
        <v>23</v>
      </c>
      <c r="J238" s="718" t="s">
        <v>23</v>
      </c>
      <c r="K238" s="718" t="s">
        <v>1214</v>
      </c>
      <c r="L238" s="718" t="s">
        <v>78</v>
      </c>
      <c r="M238" s="718" t="s">
        <v>962</v>
      </c>
      <c r="N238" t="b">
        <f>AND(COUNTIF(G$243:$G250,G238))</f>
        <v>0</v>
      </c>
      <c r="O238" s="33" t="s">
        <v>900</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363</v>
      </c>
      <c r="I239" s="718" t="s">
        <v>363</v>
      </c>
      <c r="J239" s="718" t="s">
        <v>23</v>
      </c>
      <c r="K239" s="718" t="s">
        <v>1214</v>
      </c>
      <c r="L239" s="718" t="s">
        <v>227</v>
      </c>
      <c r="M239" s="718" t="s">
        <v>73</v>
      </c>
      <c r="N239" t="b">
        <f>AND(COUNTIF(G$243:$G250,G239))</f>
        <v>0</v>
      </c>
      <c r="O239" s="33" t="s">
        <v>900</v>
      </c>
      <c r="Q239" s="246" t="b">
        <v>1</v>
      </c>
      <c r="AX239" s="16"/>
      <c r="AY239" s="8"/>
      <c r="AZ239" s="8"/>
      <c r="BA239" s="8"/>
    </row>
    <row r="240" spans="1:53" ht="14.5" outlineLevel="1" x14ac:dyDescent="0.35">
      <c r="A240" s="6"/>
      <c r="B240" s="7"/>
      <c r="C240" s="17"/>
      <c r="D240" s="17"/>
      <c r="E240" s="17"/>
      <c r="F240" s="26"/>
      <c r="G240" t="str">
        <f t="shared" si="7"/>
        <v>YYAA2A1zd</v>
      </c>
      <c r="H240" s="718" t="s">
        <v>363</v>
      </c>
      <c r="I240" s="718" t="s">
        <v>363</v>
      </c>
      <c r="J240" s="718" t="s">
        <v>23</v>
      </c>
      <c r="K240" s="718" t="s">
        <v>1214</v>
      </c>
      <c r="L240" s="718" t="s">
        <v>227</v>
      </c>
      <c r="M240" s="718" t="s">
        <v>965</v>
      </c>
      <c r="N240" t="b">
        <f>AND(COUNTIF(G$243:$G251,G240))</f>
        <v>0</v>
      </c>
      <c r="O240" s="33" t="s">
        <v>900</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363</v>
      </c>
      <c r="J241" s="718" t="s">
        <v>8</v>
      </c>
      <c r="K241" s="718" t="s">
        <v>1214</v>
      </c>
      <c r="L241" s="718" t="s">
        <v>227</v>
      </c>
      <c r="M241" s="718" t="s">
        <v>71</v>
      </c>
      <c r="N241" t="b">
        <f>AND(COUNTIF(G$243:$G252,G241))</f>
        <v>0</v>
      </c>
      <c r="O241" s="33" t="s">
        <v>900</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227</v>
      </c>
      <c r="M242" s="718" t="s">
        <v>71</v>
      </c>
      <c r="N242" t="b">
        <f>AND(COUNTIF(G$243:$G253,G242))</f>
        <v>0</v>
      </c>
      <c r="O242" s="33" t="s">
        <v>900</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900</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1055</v>
      </c>
      <c r="I246" s="26" t="s">
        <v>1105</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817</v>
      </c>
      <c r="H248" t="s">
        <v>833</v>
      </c>
      <c r="I248" t="s">
        <v>405</v>
      </c>
      <c r="J248" t="s">
        <v>803</v>
      </c>
      <c r="K248" t="s">
        <v>804</v>
      </c>
      <c r="L248" t="s">
        <v>805</v>
      </c>
      <c r="M248" t="s">
        <v>806</v>
      </c>
      <c r="N248" t="s">
        <v>807</v>
      </c>
      <c r="O248" t="s">
        <v>808</v>
      </c>
      <c r="P248" t="s">
        <v>809</v>
      </c>
      <c r="Q248" t="s">
        <v>810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1084</v>
      </c>
      <c r="J338" s="766" t="s">
        <v>405</v>
      </c>
      <c r="K338" s="766" t="s">
        <v>803</v>
      </c>
      <c r="L338" s="766" t="s">
        <v>804</v>
      </c>
      <c r="M338" s="766" t="s">
        <v>805</v>
      </c>
      <c r="N338" s="766" t="s">
        <v>806</v>
      </c>
      <c r="O338" s="766" t="s">
        <v>807</v>
      </c>
      <c r="P338" s="766" t="s">
        <v>808</v>
      </c>
      <c r="Q338" s="766" t="s">
        <v>809</v>
      </c>
      <c r="R338" s="766" t="s">
        <v>810</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1106</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817</v>
      </c>
      <c r="H341" t="s">
        <v>833</v>
      </c>
      <c r="I341" t="s">
        <v>833</v>
      </c>
      <c r="J341" t="s">
        <v>405</v>
      </c>
      <c r="K341" t="s">
        <v>405</v>
      </c>
      <c r="L341" t="s">
        <v>803</v>
      </c>
      <c r="M341" t="s">
        <v>803</v>
      </c>
      <c r="N341" t="s">
        <v>804</v>
      </c>
      <c r="O341" t="s">
        <v>804</v>
      </c>
      <c r="P341" t="s">
        <v>805</v>
      </c>
      <c r="Q341" t="s">
        <v>805</v>
      </c>
      <c r="R341" t="s">
        <v>806</v>
      </c>
      <c r="S341" t="s">
        <v>806</v>
      </c>
      <c r="T341" t="s">
        <v>807</v>
      </c>
      <c r="U341" t="s">
        <v>807</v>
      </c>
      <c r="V341" t="s">
        <v>808</v>
      </c>
      <c r="W341" t="s">
        <v>808</v>
      </c>
      <c r="X341" t="s">
        <v>809</v>
      </c>
      <c r="Y341" t="s">
        <v>809</v>
      </c>
      <c r="Z341" t="s">
        <v>810</v>
      </c>
      <c r="AA341" t="s">
        <v>810</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816</v>
      </c>
      <c r="H342" t="s">
        <v>1085</v>
      </c>
      <c r="I342" t="s">
        <v>1070</v>
      </c>
      <c r="J342" t="s">
        <v>1085</v>
      </c>
      <c r="K342" t="s">
        <v>1070</v>
      </c>
      <c r="L342" t="s">
        <v>1085</v>
      </c>
      <c r="M342" t="s">
        <v>1070</v>
      </c>
      <c r="N342" t="s">
        <v>1085</v>
      </c>
      <c r="O342" t="s">
        <v>1070</v>
      </c>
      <c r="P342" t="s">
        <v>1085</v>
      </c>
      <c r="Q342" t="s">
        <v>1070</v>
      </c>
      <c r="R342" t="s">
        <v>1085</v>
      </c>
      <c r="S342" t="s">
        <v>1070</v>
      </c>
      <c r="T342" t="s">
        <v>1085</v>
      </c>
      <c r="U342" t="s">
        <v>1070</v>
      </c>
      <c r="V342" t="s">
        <v>1085</v>
      </c>
      <c r="W342" t="s">
        <v>1070</v>
      </c>
      <c r="X342" t="s">
        <v>1085</v>
      </c>
      <c r="Y342" t="s">
        <v>1070</v>
      </c>
      <c r="Z342" t="s">
        <v>1085</v>
      </c>
      <c r="AA342" t="s">
        <v>1070</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813</v>
      </c>
      <c r="I427" t="s">
        <v>1107</v>
      </c>
      <c r="J427" s="766" t="s">
        <v>405</v>
      </c>
      <c r="K427" s="766" t="s">
        <v>803</v>
      </c>
      <c r="L427" s="766" t="s">
        <v>804</v>
      </c>
      <c r="M427" s="766" t="s">
        <v>805</v>
      </c>
      <c r="N427" s="766" t="s">
        <v>806</v>
      </c>
      <c r="O427" s="766" t="s">
        <v>807</v>
      </c>
      <c r="P427" s="766" t="s">
        <v>808</v>
      </c>
      <c r="Q427" s="766" t="s">
        <v>809</v>
      </c>
      <c r="R427" s="766" t="s">
        <v>810</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1108</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1109</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1110</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1070</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817</v>
      </c>
      <c r="H433" t="s">
        <v>833</v>
      </c>
      <c r="I433" t="s">
        <v>833</v>
      </c>
      <c r="J433" t="s">
        <v>833</v>
      </c>
      <c r="K433" t="s">
        <v>833</v>
      </c>
      <c r="L433" t="s">
        <v>405</v>
      </c>
      <c r="M433" t="s">
        <v>405</v>
      </c>
      <c r="N433" t="s">
        <v>405</v>
      </c>
      <c r="O433" t="s">
        <v>405</v>
      </c>
      <c r="P433" t="s">
        <v>803</v>
      </c>
      <c r="Q433" t="s">
        <v>803</v>
      </c>
      <c r="R433" t="s">
        <v>803</v>
      </c>
      <c r="S433" t="s">
        <v>803</v>
      </c>
      <c r="T433" t="s">
        <v>804</v>
      </c>
      <c r="U433" t="s">
        <v>804</v>
      </c>
      <c r="V433" t="s">
        <v>804</v>
      </c>
      <c r="W433" t="s">
        <v>804</v>
      </c>
      <c r="X433" t="s">
        <v>805</v>
      </c>
      <c r="Y433" t="s">
        <v>805</v>
      </c>
      <c r="Z433" t="s">
        <v>805</v>
      </c>
      <c r="AA433" t="s">
        <v>805</v>
      </c>
      <c r="AB433" t="s">
        <v>806</v>
      </c>
      <c r="AC433" t="s">
        <v>806</v>
      </c>
      <c r="AD433" t="s">
        <v>806</v>
      </c>
      <c r="AE433" t="s">
        <v>806</v>
      </c>
      <c r="AF433" t="s">
        <v>807</v>
      </c>
      <c r="AG433" t="s">
        <v>807</v>
      </c>
      <c r="AH433" t="s">
        <v>807</v>
      </c>
      <c r="AI433" t="s">
        <v>807</v>
      </c>
      <c r="AJ433" t="s">
        <v>808</v>
      </c>
      <c r="AK433" t="s">
        <v>808</v>
      </c>
      <c r="AL433" t="s">
        <v>808</v>
      </c>
      <c r="AM433" t="s">
        <v>808</v>
      </c>
      <c r="AN433" t="s">
        <v>809</v>
      </c>
      <c r="AO433" t="s">
        <v>809</v>
      </c>
      <c r="AP433" t="s">
        <v>809</v>
      </c>
      <c r="AQ433" t="s">
        <v>809</v>
      </c>
      <c r="AR433" t="s">
        <v>810</v>
      </c>
      <c r="AS433" t="s">
        <v>810</v>
      </c>
      <c r="AT433" t="s">
        <v>810</v>
      </c>
      <c r="AU433" t="s">
        <v>810</v>
      </c>
      <c r="AV433" s="189"/>
      <c r="AW433" s="189"/>
      <c r="AX433" s="16"/>
      <c r="AY433" s="8"/>
      <c r="AZ433" s="8"/>
      <c r="BA433" s="8"/>
    </row>
    <row r="434" spans="1:53" ht="14.5" outlineLevel="1" x14ac:dyDescent="0.35">
      <c r="A434" s="6"/>
      <c r="B434" s="7"/>
      <c r="C434" s="17"/>
      <c r="D434" s="17"/>
      <c r="E434" s="17"/>
      <c r="F434" s="26"/>
      <c r="G434" s="26" t="s">
        <v>816</v>
      </c>
      <c r="H434" t="s">
        <v>1108</v>
      </c>
      <c r="I434" t="s">
        <v>1109</v>
      </c>
      <c r="J434" t="s">
        <v>1110</v>
      </c>
      <c r="K434" t="s">
        <v>1070</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814</v>
      </c>
      <c r="J520" s="766" t="s">
        <v>405</v>
      </c>
      <c r="K520" s="766" t="s">
        <v>803</v>
      </c>
      <c r="L520" s="766" t="s">
        <v>804</v>
      </c>
      <c r="M520" s="766" t="s">
        <v>805</v>
      </c>
      <c r="N520" s="766" t="s">
        <v>806</v>
      </c>
      <c r="O520" s="766" t="s">
        <v>807</v>
      </c>
      <c r="P520" s="766" t="s">
        <v>808</v>
      </c>
      <c r="Q520" s="766" t="s">
        <v>809</v>
      </c>
      <c r="R520" s="766" t="s">
        <v>810</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1107</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817</v>
      </c>
      <c r="H523" t="s">
        <v>833</v>
      </c>
      <c r="I523" t="s">
        <v>833</v>
      </c>
      <c r="J523" t="s">
        <v>833</v>
      </c>
      <c r="K523" t="s">
        <v>833</v>
      </c>
      <c r="L523" t="s">
        <v>405</v>
      </c>
      <c r="M523" t="s">
        <v>405</v>
      </c>
      <c r="N523" t="s">
        <v>405</v>
      </c>
      <c r="O523" t="s">
        <v>405</v>
      </c>
      <c r="P523" t="s">
        <v>803</v>
      </c>
      <c r="Q523" t="s">
        <v>803</v>
      </c>
      <c r="R523" t="s">
        <v>803</v>
      </c>
      <c r="S523" t="s">
        <v>803</v>
      </c>
      <c r="T523" t="s">
        <v>804</v>
      </c>
      <c r="U523" t="s">
        <v>804</v>
      </c>
      <c r="V523" t="s">
        <v>804</v>
      </c>
      <c r="W523" t="s">
        <v>804</v>
      </c>
      <c r="X523" t="s">
        <v>805</v>
      </c>
      <c r="Y523" t="s">
        <v>805</v>
      </c>
      <c r="Z523" t="s">
        <v>805</v>
      </c>
      <c r="AA523" t="s">
        <v>805</v>
      </c>
      <c r="AB523" t="s">
        <v>806</v>
      </c>
      <c r="AC523" t="s">
        <v>806</v>
      </c>
      <c r="AD523" t="s">
        <v>806</v>
      </c>
      <c r="AE523" t="s">
        <v>806</v>
      </c>
      <c r="AF523" t="s">
        <v>807</v>
      </c>
      <c r="AG523" t="s">
        <v>807</v>
      </c>
      <c r="AH523" t="s">
        <v>807</v>
      </c>
      <c r="AI523" t="s">
        <v>807</v>
      </c>
      <c r="AJ523" t="s">
        <v>808</v>
      </c>
      <c r="AK523" t="s">
        <v>808</v>
      </c>
      <c r="AL523" t="s">
        <v>808</v>
      </c>
      <c r="AM523" t="s">
        <v>808</v>
      </c>
      <c r="AN523" t="s">
        <v>809</v>
      </c>
      <c r="AO523" t="s">
        <v>809</v>
      </c>
      <c r="AP523" t="s">
        <v>809</v>
      </c>
      <c r="AQ523" t="s">
        <v>809</v>
      </c>
      <c r="AR523" t="s">
        <v>810</v>
      </c>
      <c r="AS523" t="s">
        <v>810</v>
      </c>
      <c r="AT523" t="s">
        <v>810</v>
      </c>
      <c r="AU523" t="s">
        <v>810</v>
      </c>
      <c r="AV523" s="189"/>
      <c r="AW523" s="189"/>
      <c r="AX523" s="16"/>
      <c r="AY523" s="8"/>
      <c r="AZ523" s="8"/>
      <c r="BA523" s="8"/>
    </row>
    <row r="524" spans="1:53" ht="14.5" outlineLevel="1" x14ac:dyDescent="0.35">
      <c r="A524" s="6"/>
      <c r="B524" s="7"/>
      <c r="C524" s="17"/>
      <c r="D524" s="17"/>
      <c r="E524" s="17"/>
      <c r="F524" s="26"/>
      <c r="G524" s="26" t="s">
        <v>60</v>
      </c>
      <c r="H524" t="s">
        <v>1233</v>
      </c>
      <c r="I524" t="s">
        <v>1234</v>
      </c>
      <c r="J524" t="s">
        <v>1235</v>
      </c>
      <c r="K524" t="s">
        <v>1236</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78.94736842105263</v>
      </c>
      <c r="I537" s="225">
        <v>65.217391304347828</v>
      </c>
      <c r="J537" s="225">
        <v>65.217391304347828</v>
      </c>
      <c r="K537" s="225">
        <v>0</v>
      </c>
      <c r="L537" s="768" cm="1">
        <f t="array" ref="L537">INDEX($H537:$K537,0,MATCH(L$524,$H$524:$K$524,0))*HLOOKUP(L$523,$J$520:$R$521,2)</f>
        <v>78.94736842105263</v>
      </c>
      <c r="M537" s="768" cm="1">
        <f t="array" ref="M537">INDEX($H537:$K537,0,MATCH(M$524,$H$524:$K$524,0))*HLOOKUP(M$523,$J$520:$R$521,2)</f>
        <v>65.217391304347828</v>
      </c>
      <c r="N537" s="768" cm="1">
        <f t="array" ref="N537">INDEX($H537:$K537,0,MATCH(N$524,$H$524:$K$524,0))*HLOOKUP(N$523,$J$520:$R$521,2)</f>
        <v>65.217391304347828</v>
      </c>
      <c r="O537" s="768" cm="1">
        <f t="array" ref="O537">INDEX($H537:$K537,0,MATCH(O$524,$H$524:$K$524,0))*HLOOKUP(O$523,$J$520:$R$521,2)</f>
        <v>0</v>
      </c>
      <c r="P537" s="768" cm="1">
        <f t="array" ref="P537">INDEX($H537:$K537,0,MATCH(P$524,$H$524:$K$524,0))*HLOOKUP(P$523,$J$520:$R$521,2)</f>
        <v>78.94736842105263</v>
      </c>
      <c r="Q537" s="768" cm="1">
        <f t="array" ref="Q537">INDEX($H537:$K537,0,MATCH(Q$524,$H$524:$K$524,0))*HLOOKUP(Q$523,$J$520:$R$521,2)</f>
        <v>65.217391304347828</v>
      </c>
      <c r="R537" s="768" cm="1">
        <f t="array" ref="R537">INDEX($H537:$K537,0,MATCH(R$524,$H$524:$K$524,0))*HLOOKUP(R$523,$J$520:$R$521,2)</f>
        <v>65.217391304347828</v>
      </c>
      <c r="S537" s="768" cm="1">
        <f t="array" ref="S537">INDEX($H537:$K537,0,MATCH(S$524,$H$524:$K$524,0))*HLOOKUP(S$523,$J$520:$R$521,2)</f>
        <v>0</v>
      </c>
      <c r="T537" s="768" cm="1">
        <f t="array" ref="T537">INDEX($H537:$K537,0,MATCH(T$524,$H$524:$K$524,0))*HLOOKUP(T$523,$J$520:$R$521,2)</f>
        <v>78.94736842105263</v>
      </c>
      <c r="U537" s="768" cm="1">
        <f t="array" ref="U537">INDEX($H537:$K537,0,MATCH(U$524,$H$524:$K$524,0))*HLOOKUP(U$523,$J$520:$R$521,2)</f>
        <v>65.217391304347828</v>
      </c>
      <c r="V537" s="768" cm="1">
        <f t="array" ref="V537">INDEX($H537:$K537,0,MATCH(V$524,$H$524:$K$524,0))*HLOOKUP(V$523,$J$520:$R$521,2)</f>
        <v>65.217391304347828</v>
      </c>
      <c r="W537" s="768" cm="1">
        <f t="array" ref="W537">INDEX($H537:$K537,0,MATCH(W$524,$H$524:$K$524,0))*HLOOKUP(W$523,$J$520:$R$521,2)</f>
        <v>0</v>
      </c>
      <c r="X537" s="768" cm="1">
        <f t="array" ref="X537">INDEX($H537:$K537,0,MATCH(X$524,$H$524:$K$524,0))*HLOOKUP(X$523,$J$520:$R$521,2)</f>
        <v>78.94736842105263</v>
      </c>
      <c r="Y537" s="768" cm="1">
        <f t="array" ref="Y537">INDEX($H537:$K537,0,MATCH(Y$524,$H$524:$K$524,0))*HLOOKUP(Y$523,$J$520:$R$521,2)</f>
        <v>65.217391304347828</v>
      </c>
      <c r="Z537" s="768" cm="1">
        <f t="array" ref="Z537">INDEX($H537:$K537,0,MATCH(Z$524,$H$524:$K$524,0))*HLOOKUP(Z$523,$J$520:$R$521,2)</f>
        <v>65.217391304347828</v>
      </c>
      <c r="AA537" s="768" cm="1">
        <f t="array" ref="AA537">INDEX($H537:$K537,0,MATCH(AA$524,$H$524:$K$524,0))*HLOOKUP(AA$523,$J$520:$R$521,2)</f>
        <v>0</v>
      </c>
      <c r="AB537" s="768" cm="1">
        <f t="array" ref="AB537">INDEX($H537:$K537,0,MATCH(AB$524,$H$524:$K$524,0))*HLOOKUP(AB$523,$J$520:$R$521,2)</f>
        <v>78.94736842105263</v>
      </c>
      <c r="AC537" s="768" cm="1">
        <f t="array" ref="AC537">INDEX($H537:$K537,0,MATCH(AC$524,$H$524:$K$524,0))*HLOOKUP(AC$523,$J$520:$R$521,2)</f>
        <v>65.217391304347828</v>
      </c>
      <c r="AD537" s="768" cm="1">
        <f t="array" ref="AD537">INDEX($H537:$K537,0,MATCH(AD$524,$H$524:$K$524,0))*HLOOKUP(AD$523,$J$520:$R$521,2)</f>
        <v>65.217391304347828</v>
      </c>
      <c r="AE537" s="768" cm="1">
        <f t="array" ref="AE537">INDEX($H537:$K537,0,MATCH(AE$524,$H$524:$K$524,0))*HLOOKUP(AE$523,$J$520:$R$521,2)</f>
        <v>0</v>
      </c>
      <c r="AF537" s="768" cm="1">
        <f t="array" ref="AF537">INDEX($H537:$K537,0,MATCH(AF$524,$H$524:$K$524,0))*HLOOKUP(AF$523,$J$520:$R$521,2)</f>
        <v>78.94736842105263</v>
      </c>
      <c r="AG537" s="768" cm="1">
        <f t="array" ref="AG537">INDEX($H537:$K537,0,MATCH(AG$524,$H$524:$K$524,0))*HLOOKUP(AG$523,$J$520:$R$521,2)</f>
        <v>65.217391304347828</v>
      </c>
      <c r="AH537" s="768" cm="1">
        <f t="array" ref="AH537">INDEX($H537:$K537,0,MATCH(AH$524,$H$524:$K$524,0))*HLOOKUP(AH$523,$J$520:$R$521,2)</f>
        <v>65.217391304347828</v>
      </c>
      <c r="AI537" s="768" cm="1">
        <f t="array" ref="AI537">INDEX($H537:$K537,0,MATCH(AI$524,$H$524:$K$524,0))*HLOOKUP(AI$523,$J$520:$R$521,2)</f>
        <v>0</v>
      </c>
      <c r="AJ537" s="768" cm="1">
        <f t="array" ref="AJ537">INDEX($H537:$K537,0,MATCH(AJ$524,$H$524:$K$524,0))*HLOOKUP(AJ$523,$J$520:$R$521,2)</f>
        <v>78.94736842105263</v>
      </c>
      <c r="AK537" s="768" cm="1">
        <f t="array" ref="AK537">INDEX($H537:$K537,0,MATCH(AK$524,$H$524:$K$524,0))*HLOOKUP(AK$523,$J$520:$R$521,2)</f>
        <v>65.217391304347828</v>
      </c>
      <c r="AL537" s="768" cm="1">
        <f t="array" ref="AL537">INDEX($H537:$K537,0,MATCH(AL$524,$H$524:$K$524,0))*HLOOKUP(AL$523,$J$520:$R$521,2)</f>
        <v>65.217391304347828</v>
      </c>
      <c r="AM537" s="768" cm="1">
        <f t="array" ref="AM537">INDEX($H537:$K537,0,MATCH(AM$524,$H$524:$K$524,0))*HLOOKUP(AM$523,$J$520:$R$521,2)</f>
        <v>0</v>
      </c>
      <c r="AN537" s="768" cm="1">
        <f t="array" ref="AN537">INDEX($H537:$K537,0,MATCH(AN$524,$H$524:$K$524,0))*HLOOKUP(AN$523,$J$520:$R$521,2)</f>
        <v>78.94736842105263</v>
      </c>
      <c r="AO537" s="768" cm="1">
        <f t="array" ref="AO537">INDEX($H537:$K537,0,MATCH(AO$524,$H$524:$K$524,0))*HLOOKUP(AO$523,$J$520:$R$521,2)</f>
        <v>65.217391304347828</v>
      </c>
      <c r="AP537" s="768" cm="1">
        <f t="array" ref="AP537">INDEX($H537:$K537,0,MATCH(AP$524,$H$524:$K$524,0))*HLOOKUP(AP$523,$J$520:$R$521,2)</f>
        <v>65.217391304347828</v>
      </c>
      <c r="AQ537" s="768" cm="1">
        <f t="array" ref="AQ537">INDEX($H537:$K537,0,MATCH(AQ$524,$H$524:$K$524,0))*HLOOKUP(AQ$523,$J$520:$R$521,2)</f>
        <v>0</v>
      </c>
      <c r="AR537" s="768" cm="1">
        <f t="array" ref="AR537">INDEX($H537:$K537,0,MATCH(AR$524,$H$524:$K$524,0))*HLOOKUP(AR$523,$J$520:$R$521,2)</f>
        <v>78.94736842105263</v>
      </c>
      <c r="AS537" s="768" cm="1">
        <f t="array" ref="AS537">INDEX($H537:$K537,0,MATCH(AS$524,$H$524:$K$524,0))*HLOOKUP(AS$523,$J$520:$R$521,2)</f>
        <v>65.217391304347828</v>
      </c>
      <c r="AT537" s="768" cm="1">
        <f t="array" ref="AT537">INDEX($H537:$K537,0,MATCH(AT$524,$H$524:$K$524,0))*HLOOKUP(AT$523,$J$520:$R$521,2)</f>
        <v>65.217391304347828</v>
      </c>
      <c r="AU537" s="768" cm="1">
        <f t="array" ref="AU537">INDEX($H537:$K537,0,MATCH(AU$524,$H$524:$K$524,0))*HLOOKUP(AU$523,$J$520:$R$521,2)</f>
        <v>0</v>
      </c>
      <c r="AV537" s="189"/>
      <c r="AW537" s="189"/>
      <c r="AX537" s="16"/>
      <c r="AY537" s="8"/>
      <c r="AZ537" s="8"/>
      <c r="BA537" s="8"/>
    </row>
    <row r="538" spans="1:53" ht="14.5" outlineLevel="1" x14ac:dyDescent="0.35">
      <c r="A538" s="6"/>
      <c r="B538" s="7"/>
      <c r="C538" s="17"/>
      <c r="D538" s="17"/>
      <c r="E538" s="17"/>
      <c r="F538" s="26"/>
      <c r="G538" s="26" t="str">
        <f t="shared" si="124"/>
        <v>YYLWNwd</v>
      </c>
      <c r="H538" s="225">
        <v>78.94736842105263</v>
      </c>
      <c r="I538" s="225">
        <v>65.217391304347828</v>
      </c>
      <c r="J538" s="225">
        <v>65.217391304347828</v>
      </c>
      <c r="K538" s="225">
        <v>0</v>
      </c>
      <c r="L538" s="768" cm="1">
        <f t="array" ref="L538">INDEX($H538:$K538,0,MATCH(L$524,$H$524:$K$524,0))*HLOOKUP(L$523,$J$520:$R$521,2)</f>
        <v>78.94736842105263</v>
      </c>
      <c r="M538" s="768" cm="1">
        <f t="array" ref="M538">INDEX($H538:$K538,0,MATCH(M$524,$H$524:$K$524,0))*HLOOKUP(M$523,$J$520:$R$521,2)</f>
        <v>65.217391304347828</v>
      </c>
      <c r="N538" s="768" cm="1">
        <f t="array" ref="N538">INDEX($H538:$K538,0,MATCH(N$524,$H$524:$K$524,0))*HLOOKUP(N$523,$J$520:$R$521,2)</f>
        <v>65.217391304347828</v>
      </c>
      <c r="O538" s="768" cm="1">
        <f t="array" ref="O538">INDEX($H538:$K538,0,MATCH(O$524,$H$524:$K$524,0))*HLOOKUP(O$523,$J$520:$R$521,2)</f>
        <v>0</v>
      </c>
      <c r="P538" s="768" cm="1">
        <f t="array" ref="P538">INDEX($H538:$K538,0,MATCH(P$524,$H$524:$K$524,0))*HLOOKUP(P$523,$J$520:$R$521,2)</f>
        <v>78.94736842105263</v>
      </c>
      <c r="Q538" s="768" cm="1">
        <f t="array" ref="Q538">INDEX($H538:$K538,0,MATCH(Q$524,$H$524:$K$524,0))*HLOOKUP(Q$523,$J$520:$R$521,2)</f>
        <v>65.217391304347828</v>
      </c>
      <c r="R538" s="768" cm="1">
        <f t="array" ref="R538">INDEX($H538:$K538,0,MATCH(R$524,$H$524:$K$524,0))*HLOOKUP(R$523,$J$520:$R$521,2)</f>
        <v>65.217391304347828</v>
      </c>
      <c r="S538" s="768" cm="1">
        <f t="array" ref="S538">INDEX($H538:$K538,0,MATCH(S$524,$H$524:$K$524,0))*HLOOKUP(S$523,$J$520:$R$521,2)</f>
        <v>0</v>
      </c>
      <c r="T538" s="768" cm="1">
        <f t="array" ref="T538">INDEX($H538:$K538,0,MATCH(T$524,$H$524:$K$524,0))*HLOOKUP(T$523,$J$520:$R$521,2)</f>
        <v>78.94736842105263</v>
      </c>
      <c r="U538" s="768" cm="1">
        <f t="array" ref="U538">INDEX($H538:$K538,0,MATCH(U$524,$H$524:$K$524,0))*HLOOKUP(U$523,$J$520:$R$521,2)</f>
        <v>65.217391304347828</v>
      </c>
      <c r="V538" s="768" cm="1">
        <f t="array" ref="V538">INDEX($H538:$K538,0,MATCH(V$524,$H$524:$K$524,0))*HLOOKUP(V$523,$J$520:$R$521,2)</f>
        <v>65.217391304347828</v>
      </c>
      <c r="W538" s="768" cm="1">
        <f t="array" ref="W538">INDEX($H538:$K538,0,MATCH(W$524,$H$524:$K$524,0))*HLOOKUP(W$523,$J$520:$R$521,2)</f>
        <v>0</v>
      </c>
      <c r="X538" s="768" cm="1">
        <f t="array" ref="X538">INDEX($H538:$K538,0,MATCH(X$524,$H$524:$K$524,0))*HLOOKUP(X$523,$J$520:$R$521,2)</f>
        <v>78.94736842105263</v>
      </c>
      <c r="Y538" s="768" cm="1">
        <f t="array" ref="Y538">INDEX($H538:$K538,0,MATCH(Y$524,$H$524:$K$524,0))*HLOOKUP(Y$523,$J$520:$R$521,2)</f>
        <v>65.217391304347828</v>
      </c>
      <c r="Z538" s="768" cm="1">
        <f t="array" ref="Z538">INDEX($H538:$K538,0,MATCH(Z$524,$H$524:$K$524,0))*HLOOKUP(Z$523,$J$520:$R$521,2)</f>
        <v>65.217391304347828</v>
      </c>
      <c r="AA538" s="768" cm="1">
        <f t="array" ref="AA538">INDEX($H538:$K538,0,MATCH(AA$524,$H$524:$K$524,0))*HLOOKUP(AA$523,$J$520:$R$521,2)</f>
        <v>0</v>
      </c>
      <c r="AB538" s="768" cm="1">
        <f t="array" ref="AB538">INDEX($H538:$K538,0,MATCH(AB$524,$H$524:$K$524,0))*HLOOKUP(AB$523,$J$520:$R$521,2)</f>
        <v>78.94736842105263</v>
      </c>
      <c r="AC538" s="768" cm="1">
        <f t="array" ref="AC538">INDEX($H538:$K538,0,MATCH(AC$524,$H$524:$K$524,0))*HLOOKUP(AC$523,$J$520:$R$521,2)</f>
        <v>65.217391304347828</v>
      </c>
      <c r="AD538" s="768" cm="1">
        <f t="array" ref="AD538">INDEX($H538:$K538,0,MATCH(AD$524,$H$524:$K$524,0))*HLOOKUP(AD$523,$J$520:$R$521,2)</f>
        <v>65.217391304347828</v>
      </c>
      <c r="AE538" s="768" cm="1">
        <f t="array" ref="AE538">INDEX($H538:$K538,0,MATCH(AE$524,$H$524:$K$524,0))*HLOOKUP(AE$523,$J$520:$R$521,2)</f>
        <v>0</v>
      </c>
      <c r="AF538" s="768" cm="1">
        <f t="array" ref="AF538">INDEX($H538:$K538,0,MATCH(AF$524,$H$524:$K$524,0))*HLOOKUP(AF$523,$J$520:$R$521,2)</f>
        <v>78.94736842105263</v>
      </c>
      <c r="AG538" s="768" cm="1">
        <f t="array" ref="AG538">INDEX($H538:$K538,0,MATCH(AG$524,$H$524:$K$524,0))*HLOOKUP(AG$523,$J$520:$R$521,2)</f>
        <v>65.217391304347828</v>
      </c>
      <c r="AH538" s="768" cm="1">
        <f t="array" ref="AH538">INDEX($H538:$K538,0,MATCH(AH$524,$H$524:$K$524,0))*HLOOKUP(AH$523,$J$520:$R$521,2)</f>
        <v>65.217391304347828</v>
      </c>
      <c r="AI538" s="768" cm="1">
        <f t="array" ref="AI538">INDEX($H538:$K538,0,MATCH(AI$524,$H$524:$K$524,0))*HLOOKUP(AI$523,$J$520:$R$521,2)</f>
        <v>0</v>
      </c>
      <c r="AJ538" s="768" cm="1">
        <f t="array" ref="AJ538">INDEX($H538:$K538,0,MATCH(AJ$524,$H$524:$K$524,0))*HLOOKUP(AJ$523,$J$520:$R$521,2)</f>
        <v>78.94736842105263</v>
      </c>
      <c r="AK538" s="768" cm="1">
        <f t="array" ref="AK538">INDEX($H538:$K538,0,MATCH(AK$524,$H$524:$K$524,0))*HLOOKUP(AK$523,$J$520:$R$521,2)</f>
        <v>65.217391304347828</v>
      </c>
      <c r="AL538" s="768" cm="1">
        <f t="array" ref="AL538">INDEX($H538:$K538,0,MATCH(AL$524,$H$524:$K$524,0))*HLOOKUP(AL$523,$J$520:$R$521,2)</f>
        <v>65.217391304347828</v>
      </c>
      <c r="AM538" s="768" cm="1">
        <f t="array" ref="AM538">INDEX($H538:$K538,0,MATCH(AM$524,$H$524:$K$524,0))*HLOOKUP(AM$523,$J$520:$R$521,2)</f>
        <v>0</v>
      </c>
      <c r="AN538" s="768" cm="1">
        <f t="array" ref="AN538">INDEX($H538:$K538,0,MATCH(AN$524,$H$524:$K$524,0))*HLOOKUP(AN$523,$J$520:$R$521,2)</f>
        <v>78.94736842105263</v>
      </c>
      <c r="AO538" s="768" cm="1">
        <f t="array" ref="AO538">INDEX($H538:$K538,0,MATCH(AO$524,$H$524:$K$524,0))*HLOOKUP(AO$523,$J$520:$R$521,2)</f>
        <v>65.217391304347828</v>
      </c>
      <c r="AP538" s="768" cm="1">
        <f t="array" ref="AP538">INDEX($H538:$K538,0,MATCH(AP$524,$H$524:$K$524,0))*HLOOKUP(AP$523,$J$520:$R$521,2)</f>
        <v>65.217391304347828</v>
      </c>
      <c r="AQ538" s="768" cm="1">
        <f t="array" ref="AQ538">INDEX($H538:$K538,0,MATCH(AQ$524,$H$524:$K$524,0))*HLOOKUP(AQ$523,$J$520:$R$521,2)</f>
        <v>0</v>
      </c>
      <c r="AR538" s="768" cm="1">
        <f t="array" ref="AR538">INDEX($H538:$K538,0,MATCH(AR$524,$H$524:$K$524,0))*HLOOKUP(AR$523,$J$520:$R$521,2)</f>
        <v>78.94736842105263</v>
      </c>
      <c r="AS538" s="768" cm="1">
        <f t="array" ref="AS538">INDEX($H538:$K538,0,MATCH(AS$524,$H$524:$K$524,0))*HLOOKUP(AS$523,$J$520:$R$521,2)</f>
        <v>65.217391304347828</v>
      </c>
      <c r="AT538" s="768" cm="1">
        <f t="array" ref="AT538">INDEX($H538:$K538,0,MATCH(AT$524,$H$524:$K$524,0))*HLOOKUP(AT$523,$J$520:$R$521,2)</f>
        <v>65.217391304347828</v>
      </c>
      <c r="AU538" s="768" cm="1">
        <f t="array" ref="AU538">INDEX($H538:$K538,0,MATCH(AU$524,$H$524:$K$524,0))*HLOOKUP(AU$523,$J$520:$R$521,2)</f>
        <v>0</v>
      </c>
      <c r="AV538" s="189"/>
      <c r="AW538" s="189"/>
      <c r="AX538" s="16"/>
      <c r="AY538" s="8"/>
      <c r="AZ538" s="8"/>
      <c r="BA538" s="8"/>
    </row>
    <row r="539" spans="1:53" ht="14.5" outlineLevel="1" x14ac:dyDescent="0.35">
      <c r="A539" s="6"/>
      <c r="B539" s="7"/>
      <c r="C539" s="17"/>
      <c r="D539" s="17"/>
      <c r="E539" s="17"/>
      <c r="F539" s="26"/>
      <c r="G539" s="26" t="str">
        <f t="shared" si="124"/>
        <v>YYWLWz</v>
      </c>
      <c r="H539" s="225">
        <v>39.473684210526315</v>
      </c>
      <c r="I539" s="933">
        <v>32.608695652173914</v>
      </c>
      <c r="J539" s="933">
        <v>0</v>
      </c>
      <c r="K539" s="933">
        <v>32.608695652173914</v>
      </c>
      <c r="L539" s="768" cm="1">
        <f t="array" ref="L539">INDEX($H539:$K539,0,MATCH(L$524,$H$524:$K$524,0))*HLOOKUP(L$523,$J$520:$R$521,2)</f>
        <v>39.473684210526315</v>
      </c>
      <c r="M539" s="768" cm="1">
        <f t="array" ref="M539">INDEX($H539:$K539,0,MATCH(M$524,$H$524:$K$524,0))*HLOOKUP(M$523,$J$520:$R$521,2)</f>
        <v>32.608695652173914</v>
      </c>
      <c r="N539" s="768" cm="1">
        <f t="array" ref="N539">INDEX($H539:$K539,0,MATCH(N$524,$H$524:$K$524,0))*HLOOKUP(N$523,$J$520:$R$521,2)</f>
        <v>0</v>
      </c>
      <c r="O539" s="768" cm="1">
        <f t="array" ref="O539">INDEX($H539:$K539,0,MATCH(O$524,$H$524:$K$524,0))*HLOOKUP(O$523,$J$520:$R$521,2)</f>
        <v>32.608695652173914</v>
      </c>
      <c r="P539" s="768" cm="1">
        <f t="array" ref="P539">INDEX($H539:$K539,0,MATCH(P$524,$H$524:$K$524,0))*HLOOKUP(P$523,$J$520:$R$521,2)</f>
        <v>39.473684210526315</v>
      </c>
      <c r="Q539" s="768" cm="1">
        <f t="array" ref="Q539">INDEX($H539:$K539,0,MATCH(Q$524,$H$524:$K$524,0))*HLOOKUP(Q$523,$J$520:$R$521,2)</f>
        <v>32.608695652173914</v>
      </c>
      <c r="R539" s="768" cm="1">
        <f t="array" ref="R539">INDEX($H539:$K539,0,MATCH(R$524,$H$524:$K$524,0))*HLOOKUP(R$523,$J$520:$R$521,2)</f>
        <v>0</v>
      </c>
      <c r="S539" s="768" cm="1">
        <f t="array" ref="S539">INDEX($H539:$K539,0,MATCH(S$524,$H$524:$K$524,0))*HLOOKUP(S$523,$J$520:$R$521,2)</f>
        <v>32.608695652173914</v>
      </c>
      <c r="T539" s="768" cm="1">
        <f t="array" ref="T539">INDEX($H539:$K539,0,MATCH(T$524,$H$524:$K$524,0))*HLOOKUP(T$523,$J$520:$R$521,2)</f>
        <v>39.473684210526315</v>
      </c>
      <c r="U539" s="768" cm="1">
        <f t="array" ref="U539">INDEX($H539:$K539,0,MATCH(U$524,$H$524:$K$524,0))*HLOOKUP(U$523,$J$520:$R$521,2)</f>
        <v>32.608695652173914</v>
      </c>
      <c r="V539" s="768" cm="1">
        <f t="array" ref="V539">INDEX($H539:$K539,0,MATCH(V$524,$H$524:$K$524,0))*HLOOKUP(V$523,$J$520:$R$521,2)</f>
        <v>0</v>
      </c>
      <c r="W539" s="768" cm="1">
        <f t="array" ref="W539">INDEX($H539:$K539,0,MATCH(W$524,$H$524:$K$524,0))*HLOOKUP(W$523,$J$520:$R$521,2)</f>
        <v>32.608695652173914</v>
      </c>
      <c r="X539" s="768" cm="1">
        <f t="array" ref="X539">INDEX($H539:$K539,0,MATCH(X$524,$H$524:$K$524,0))*HLOOKUP(X$523,$J$520:$R$521,2)</f>
        <v>39.473684210526315</v>
      </c>
      <c r="Y539" s="768" cm="1">
        <f t="array" ref="Y539">INDEX($H539:$K539,0,MATCH(Y$524,$H$524:$K$524,0))*HLOOKUP(Y$523,$J$520:$R$521,2)</f>
        <v>32.608695652173914</v>
      </c>
      <c r="Z539" s="768" cm="1">
        <f t="array" ref="Z539">INDEX($H539:$K539,0,MATCH(Z$524,$H$524:$K$524,0))*HLOOKUP(Z$523,$J$520:$R$521,2)</f>
        <v>0</v>
      </c>
      <c r="AA539" s="768" cm="1">
        <f t="array" ref="AA539">INDEX($H539:$K539,0,MATCH(AA$524,$H$524:$K$524,0))*HLOOKUP(AA$523,$J$520:$R$521,2)</f>
        <v>32.608695652173914</v>
      </c>
      <c r="AB539" s="768" cm="1">
        <f t="array" ref="AB539">INDEX($H539:$K539,0,MATCH(AB$524,$H$524:$K$524,0))*HLOOKUP(AB$523,$J$520:$R$521,2)</f>
        <v>39.473684210526315</v>
      </c>
      <c r="AC539" s="768" cm="1">
        <f t="array" ref="AC539">INDEX($H539:$K539,0,MATCH(AC$524,$H$524:$K$524,0))*HLOOKUP(AC$523,$J$520:$R$521,2)</f>
        <v>32.608695652173914</v>
      </c>
      <c r="AD539" s="768" cm="1">
        <f t="array" ref="AD539">INDEX($H539:$K539,0,MATCH(AD$524,$H$524:$K$524,0))*HLOOKUP(AD$523,$J$520:$R$521,2)</f>
        <v>0</v>
      </c>
      <c r="AE539" s="768" cm="1">
        <f t="array" ref="AE539">INDEX($H539:$K539,0,MATCH(AE$524,$H$524:$K$524,0))*HLOOKUP(AE$523,$J$520:$R$521,2)</f>
        <v>32.608695652173914</v>
      </c>
      <c r="AF539" s="768" cm="1">
        <f t="array" ref="AF539">INDEX($H539:$K539,0,MATCH(AF$524,$H$524:$K$524,0))*HLOOKUP(AF$523,$J$520:$R$521,2)</f>
        <v>39.473684210526315</v>
      </c>
      <c r="AG539" s="768" cm="1">
        <f t="array" ref="AG539">INDEX($H539:$K539,0,MATCH(AG$524,$H$524:$K$524,0))*HLOOKUP(AG$523,$J$520:$R$521,2)</f>
        <v>32.608695652173914</v>
      </c>
      <c r="AH539" s="768" cm="1">
        <f t="array" ref="AH539">INDEX($H539:$K539,0,MATCH(AH$524,$H$524:$K$524,0))*HLOOKUP(AH$523,$J$520:$R$521,2)</f>
        <v>0</v>
      </c>
      <c r="AI539" s="768" cm="1">
        <f t="array" ref="AI539">INDEX($H539:$K539,0,MATCH(AI$524,$H$524:$K$524,0))*HLOOKUP(AI$523,$J$520:$R$521,2)</f>
        <v>32.608695652173914</v>
      </c>
      <c r="AJ539" s="768" cm="1">
        <f t="array" ref="AJ539">INDEX($H539:$K539,0,MATCH(AJ$524,$H$524:$K$524,0))*HLOOKUP(AJ$523,$J$520:$R$521,2)</f>
        <v>39.473684210526315</v>
      </c>
      <c r="AK539" s="768" cm="1">
        <f t="array" ref="AK539">INDEX($H539:$K539,0,MATCH(AK$524,$H$524:$K$524,0))*HLOOKUP(AK$523,$J$520:$R$521,2)</f>
        <v>32.608695652173914</v>
      </c>
      <c r="AL539" s="768" cm="1">
        <f t="array" ref="AL539">INDEX($H539:$K539,0,MATCH(AL$524,$H$524:$K$524,0))*HLOOKUP(AL$523,$J$520:$R$521,2)</f>
        <v>0</v>
      </c>
      <c r="AM539" s="768" cm="1">
        <f t="array" ref="AM539">INDEX($H539:$K539,0,MATCH(AM$524,$H$524:$K$524,0))*HLOOKUP(AM$523,$J$520:$R$521,2)</f>
        <v>32.608695652173914</v>
      </c>
      <c r="AN539" s="768" cm="1">
        <f t="array" ref="AN539">INDEX($H539:$K539,0,MATCH(AN$524,$H$524:$K$524,0))*HLOOKUP(AN$523,$J$520:$R$521,2)</f>
        <v>39.473684210526315</v>
      </c>
      <c r="AO539" s="768" cm="1">
        <f t="array" ref="AO539">INDEX($H539:$K539,0,MATCH(AO$524,$H$524:$K$524,0))*HLOOKUP(AO$523,$J$520:$R$521,2)</f>
        <v>32.608695652173914</v>
      </c>
      <c r="AP539" s="768" cm="1">
        <f t="array" ref="AP539">INDEX($H539:$K539,0,MATCH(AP$524,$H$524:$K$524,0))*HLOOKUP(AP$523,$J$520:$R$521,2)</f>
        <v>0</v>
      </c>
      <c r="AQ539" s="768" cm="1">
        <f t="array" ref="AQ539">INDEX($H539:$K539,0,MATCH(AQ$524,$H$524:$K$524,0))*HLOOKUP(AQ$523,$J$520:$R$521,2)</f>
        <v>32.608695652173914</v>
      </c>
      <c r="AR539" s="768" cm="1">
        <f t="array" ref="AR539">INDEX($H539:$K539,0,MATCH(AR$524,$H$524:$K$524,0))*HLOOKUP(AR$523,$J$520:$R$521,2)</f>
        <v>39.473684210526315</v>
      </c>
      <c r="AS539" s="768" cm="1">
        <f t="array" ref="AS539">INDEX($H539:$K539,0,MATCH(AS$524,$H$524:$K$524,0))*HLOOKUP(AS$523,$J$520:$R$521,2)</f>
        <v>32.608695652173914</v>
      </c>
      <c r="AT539" s="768" cm="1">
        <f t="array" ref="AT539">INDEX($H539:$K539,0,MATCH(AT$524,$H$524:$K$524,0))*HLOOKUP(AT$523,$J$520:$R$521,2)</f>
        <v>0</v>
      </c>
      <c r="AU539" s="768" cm="1">
        <f t="array" ref="AU539">INDEX($H539:$K539,0,MATCH(AU$524,$H$524:$K$524,0))*HLOOKUP(AU$523,$J$520:$R$521,2)</f>
        <v>32.608695652173914</v>
      </c>
      <c r="AV539" s="189"/>
      <c r="AW539" s="189"/>
      <c r="AX539" s="16"/>
      <c r="AY539" s="8"/>
      <c r="AZ539" s="8"/>
      <c r="BA539" s="8"/>
    </row>
    <row r="540" spans="1:53" ht="14.5" outlineLevel="1" x14ac:dyDescent="0.35">
      <c r="A540" s="6"/>
      <c r="B540" s="7"/>
      <c r="C540" s="17"/>
      <c r="D540" s="17"/>
      <c r="E540" s="17"/>
      <c r="F540" s="26"/>
      <c r="G540" s="26" t="str">
        <f t="shared" si="124"/>
        <v>YYWLWzd</v>
      </c>
      <c r="H540" s="225">
        <v>39.473684210526315</v>
      </c>
      <c r="I540" s="933">
        <v>32.608695652173914</v>
      </c>
      <c r="J540" s="933">
        <v>0</v>
      </c>
      <c r="K540" s="933">
        <v>32.608695652173914</v>
      </c>
      <c r="L540" s="768" cm="1">
        <f t="array" ref="L540">INDEX($H540:$K540,0,MATCH(L$524,$H$524:$K$524,0))*HLOOKUP(L$523,$J$520:$R$521,2)</f>
        <v>39.473684210526315</v>
      </c>
      <c r="M540" s="768" cm="1">
        <f t="array" ref="M540">INDEX($H540:$K540,0,MATCH(M$524,$H$524:$K$524,0))*HLOOKUP(M$523,$J$520:$R$521,2)</f>
        <v>32.608695652173914</v>
      </c>
      <c r="N540" s="768" cm="1">
        <f t="array" ref="N540">INDEX($H540:$K540,0,MATCH(N$524,$H$524:$K$524,0))*HLOOKUP(N$523,$J$520:$R$521,2)</f>
        <v>0</v>
      </c>
      <c r="O540" s="768" cm="1">
        <f t="array" ref="O540">INDEX($H540:$K540,0,MATCH(O$524,$H$524:$K$524,0))*HLOOKUP(O$523,$J$520:$R$521,2)</f>
        <v>32.608695652173914</v>
      </c>
      <c r="P540" s="768" cm="1">
        <f t="array" ref="P540">INDEX($H540:$K540,0,MATCH(P$524,$H$524:$K$524,0))*HLOOKUP(P$523,$J$520:$R$521,2)</f>
        <v>39.473684210526315</v>
      </c>
      <c r="Q540" s="768" cm="1">
        <f t="array" ref="Q540">INDEX($H540:$K540,0,MATCH(Q$524,$H$524:$K$524,0))*HLOOKUP(Q$523,$J$520:$R$521,2)</f>
        <v>32.608695652173914</v>
      </c>
      <c r="R540" s="768" cm="1">
        <f t="array" ref="R540">INDEX($H540:$K540,0,MATCH(R$524,$H$524:$K$524,0))*HLOOKUP(R$523,$J$520:$R$521,2)</f>
        <v>0</v>
      </c>
      <c r="S540" s="768" cm="1">
        <f t="array" ref="S540">INDEX($H540:$K540,0,MATCH(S$524,$H$524:$K$524,0))*HLOOKUP(S$523,$J$520:$R$521,2)</f>
        <v>32.608695652173914</v>
      </c>
      <c r="T540" s="768" cm="1">
        <f t="array" ref="T540">INDEX($H540:$K540,0,MATCH(T$524,$H$524:$K$524,0))*HLOOKUP(T$523,$J$520:$R$521,2)</f>
        <v>39.473684210526315</v>
      </c>
      <c r="U540" s="768" cm="1">
        <f t="array" ref="U540">INDEX($H540:$K540,0,MATCH(U$524,$H$524:$K$524,0))*HLOOKUP(U$523,$J$520:$R$521,2)</f>
        <v>32.608695652173914</v>
      </c>
      <c r="V540" s="768" cm="1">
        <f t="array" ref="V540">INDEX($H540:$K540,0,MATCH(V$524,$H$524:$K$524,0))*HLOOKUP(V$523,$J$520:$R$521,2)</f>
        <v>0</v>
      </c>
      <c r="W540" s="768" cm="1">
        <f t="array" ref="W540">INDEX($H540:$K540,0,MATCH(W$524,$H$524:$K$524,0))*HLOOKUP(W$523,$J$520:$R$521,2)</f>
        <v>32.608695652173914</v>
      </c>
      <c r="X540" s="768" cm="1">
        <f t="array" ref="X540">INDEX($H540:$K540,0,MATCH(X$524,$H$524:$K$524,0))*HLOOKUP(X$523,$J$520:$R$521,2)</f>
        <v>39.473684210526315</v>
      </c>
      <c r="Y540" s="768" cm="1">
        <f t="array" ref="Y540">INDEX($H540:$K540,0,MATCH(Y$524,$H$524:$K$524,0))*HLOOKUP(Y$523,$J$520:$R$521,2)</f>
        <v>32.608695652173914</v>
      </c>
      <c r="Z540" s="768" cm="1">
        <f t="array" ref="Z540">INDEX($H540:$K540,0,MATCH(Z$524,$H$524:$K$524,0))*HLOOKUP(Z$523,$J$520:$R$521,2)</f>
        <v>0</v>
      </c>
      <c r="AA540" s="768" cm="1">
        <f t="array" ref="AA540">INDEX($H540:$K540,0,MATCH(AA$524,$H$524:$K$524,0))*HLOOKUP(AA$523,$J$520:$R$521,2)</f>
        <v>32.608695652173914</v>
      </c>
      <c r="AB540" s="768" cm="1">
        <f t="array" ref="AB540">INDEX($H540:$K540,0,MATCH(AB$524,$H$524:$K$524,0))*HLOOKUP(AB$523,$J$520:$R$521,2)</f>
        <v>39.473684210526315</v>
      </c>
      <c r="AC540" s="768" cm="1">
        <f t="array" ref="AC540">INDEX($H540:$K540,0,MATCH(AC$524,$H$524:$K$524,0))*HLOOKUP(AC$523,$J$520:$R$521,2)</f>
        <v>32.608695652173914</v>
      </c>
      <c r="AD540" s="768" cm="1">
        <f t="array" ref="AD540">INDEX($H540:$K540,0,MATCH(AD$524,$H$524:$K$524,0))*HLOOKUP(AD$523,$J$520:$R$521,2)</f>
        <v>0</v>
      </c>
      <c r="AE540" s="768" cm="1">
        <f t="array" ref="AE540">INDEX($H540:$K540,0,MATCH(AE$524,$H$524:$K$524,0))*HLOOKUP(AE$523,$J$520:$R$521,2)</f>
        <v>32.608695652173914</v>
      </c>
      <c r="AF540" s="768" cm="1">
        <f t="array" ref="AF540">INDEX($H540:$K540,0,MATCH(AF$524,$H$524:$K$524,0))*HLOOKUP(AF$523,$J$520:$R$521,2)</f>
        <v>39.473684210526315</v>
      </c>
      <c r="AG540" s="768" cm="1">
        <f t="array" ref="AG540">INDEX($H540:$K540,0,MATCH(AG$524,$H$524:$K$524,0))*HLOOKUP(AG$523,$J$520:$R$521,2)</f>
        <v>32.608695652173914</v>
      </c>
      <c r="AH540" s="768" cm="1">
        <f t="array" ref="AH540">INDEX($H540:$K540,0,MATCH(AH$524,$H$524:$K$524,0))*HLOOKUP(AH$523,$J$520:$R$521,2)</f>
        <v>0</v>
      </c>
      <c r="AI540" s="768" cm="1">
        <f t="array" ref="AI540">INDEX($H540:$K540,0,MATCH(AI$524,$H$524:$K$524,0))*HLOOKUP(AI$523,$J$520:$R$521,2)</f>
        <v>32.608695652173914</v>
      </c>
      <c r="AJ540" s="768" cm="1">
        <f t="array" ref="AJ540">INDEX($H540:$K540,0,MATCH(AJ$524,$H$524:$K$524,0))*HLOOKUP(AJ$523,$J$520:$R$521,2)</f>
        <v>39.473684210526315</v>
      </c>
      <c r="AK540" s="768" cm="1">
        <f t="array" ref="AK540">INDEX($H540:$K540,0,MATCH(AK$524,$H$524:$K$524,0))*HLOOKUP(AK$523,$J$520:$R$521,2)</f>
        <v>32.608695652173914</v>
      </c>
      <c r="AL540" s="768" cm="1">
        <f t="array" ref="AL540">INDEX($H540:$K540,0,MATCH(AL$524,$H$524:$K$524,0))*HLOOKUP(AL$523,$J$520:$R$521,2)</f>
        <v>0</v>
      </c>
      <c r="AM540" s="768" cm="1">
        <f t="array" ref="AM540">INDEX($H540:$K540,0,MATCH(AM$524,$H$524:$K$524,0))*HLOOKUP(AM$523,$J$520:$R$521,2)</f>
        <v>32.608695652173914</v>
      </c>
      <c r="AN540" s="768" cm="1">
        <f t="array" ref="AN540">INDEX($H540:$K540,0,MATCH(AN$524,$H$524:$K$524,0))*HLOOKUP(AN$523,$J$520:$R$521,2)</f>
        <v>39.473684210526315</v>
      </c>
      <c r="AO540" s="768" cm="1">
        <f t="array" ref="AO540">INDEX($H540:$K540,0,MATCH(AO$524,$H$524:$K$524,0))*HLOOKUP(AO$523,$J$520:$R$521,2)</f>
        <v>32.608695652173914</v>
      </c>
      <c r="AP540" s="768" cm="1">
        <f t="array" ref="AP540">INDEX($H540:$K540,0,MATCH(AP$524,$H$524:$K$524,0))*HLOOKUP(AP$523,$J$520:$R$521,2)</f>
        <v>0</v>
      </c>
      <c r="AQ540" s="768" cm="1">
        <f t="array" ref="AQ540">INDEX($H540:$K540,0,MATCH(AQ$524,$H$524:$K$524,0))*HLOOKUP(AQ$523,$J$520:$R$521,2)</f>
        <v>32.608695652173914</v>
      </c>
      <c r="AR540" s="768" cm="1">
        <f t="array" ref="AR540">INDEX($H540:$K540,0,MATCH(AR$524,$H$524:$K$524,0))*HLOOKUP(AR$523,$J$520:$R$521,2)</f>
        <v>39.473684210526315</v>
      </c>
      <c r="AS540" s="768" cm="1">
        <f t="array" ref="AS540">INDEX($H540:$K540,0,MATCH(AS$524,$H$524:$K$524,0))*HLOOKUP(AS$523,$J$520:$R$521,2)</f>
        <v>32.608695652173914</v>
      </c>
      <c r="AT540" s="768" cm="1">
        <f t="array" ref="AT540">INDEX($H540:$K540,0,MATCH(AT$524,$H$524:$K$524,0))*HLOOKUP(AT$523,$J$520:$R$521,2)</f>
        <v>0</v>
      </c>
      <c r="AU540" s="768" cm="1">
        <f t="array" ref="AU540">INDEX($H540:$K540,0,MATCH(AU$524,$H$524:$K$524,0))*HLOOKUP(AU$523,$J$520:$R$521,2)</f>
        <v>32.608695652173914</v>
      </c>
      <c r="AV540" s="189"/>
      <c r="AW540" s="189"/>
      <c r="AX540" s="16"/>
      <c r="AY540" s="8"/>
      <c r="AZ540" s="8"/>
      <c r="BA540" s="8"/>
    </row>
    <row r="541" spans="1:53" ht="14.5" outlineLevel="1" x14ac:dyDescent="0.35">
      <c r="A541" s="6"/>
      <c r="B541" s="7"/>
      <c r="C541" s="17"/>
      <c r="D541" s="17"/>
      <c r="E541" s="17"/>
      <c r="F541" s="26"/>
      <c r="G541" s="26" t="str">
        <f t="shared" si="124"/>
        <v>YYNWLw</v>
      </c>
      <c r="H541" s="225">
        <v>78.94736842105263</v>
      </c>
      <c r="I541" s="225">
        <v>32.608695652173914</v>
      </c>
      <c r="J541" s="225">
        <v>32.608695652173914</v>
      </c>
      <c r="K541" s="225">
        <v>0</v>
      </c>
      <c r="L541" s="768" cm="1">
        <f t="array" ref="L541">INDEX($H541:$K541,0,MATCH(L$524,$H$524:$K$524,0))*HLOOKUP(L$523,$J$520:$R$521,2)</f>
        <v>78.94736842105263</v>
      </c>
      <c r="M541" s="768" cm="1">
        <f t="array" ref="M541">INDEX($H541:$K541,0,MATCH(M$524,$H$524:$K$524,0))*HLOOKUP(M$523,$J$520:$R$521,2)</f>
        <v>32.608695652173914</v>
      </c>
      <c r="N541" s="768" cm="1">
        <f t="array" ref="N541">INDEX($H541:$K541,0,MATCH(N$524,$H$524:$K$524,0))*HLOOKUP(N$523,$J$520:$R$521,2)</f>
        <v>32.608695652173914</v>
      </c>
      <c r="O541" s="768" cm="1">
        <f t="array" ref="O541">INDEX($H541:$K541,0,MATCH(O$524,$H$524:$K$524,0))*HLOOKUP(O$523,$J$520:$R$521,2)</f>
        <v>0</v>
      </c>
      <c r="P541" s="768" cm="1">
        <f t="array" ref="P541">INDEX($H541:$K541,0,MATCH(P$524,$H$524:$K$524,0))*HLOOKUP(P$523,$J$520:$R$521,2)</f>
        <v>78.94736842105263</v>
      </c>
      <c r="Q541" s="768" cm="1">
        <f t="array" ref="Q541">INDEX($H541:$K541,0,MATCH(Q$524,$H$524:$K$524,0))*HLOOKUP(Q$523,$J$520:$R$521,2)</f>
        <v>32.608695652173914</v>
      </c>
      <c r="R541" s="768" cm="1">
        <f t="array" ref="R541">INDEX($H541:$K541,0,MATCH(R$524,$H$524:$K$524,0))*HLOOKUP(R$523,$J$520:$R$521,2)</f>
        <v>32.608695652173914</v>
      </c>
      <c r="S541" s="768" cm="1">
        <f t="array" ref="S541">INDEX($H541:$K541,0,MATCH(S$524,$H$524:$K$524,0))*HLOOKUP(S$523,$J$520:$R$521,2)</f>
        <v>0</v>
      </c>
      <c r="T541" s="768" cm="1">
        <f t="array" ref="T541">INDEX($H541:$K541,0,MATCH(T$524,$H$524:$K$524,0))*HLOOKUP(T$523,$J$520:$R$521,2)</f>
        <v>78.94736842105263</v>
      </c>
      <c r="U541" s="768" cm="1">
        <f t="array" ref="U541">INDEX($H541:$K541,0,MATCH(U$524,$H$524:$K$524,0))*HLOOKUP(U$523,$J$520:$R$521,2)</f>
        <v>32.608695652173914</v>
      </c>
      <c r="V541" s="768" cm="1">
        <f t="array" ref="V541">INDEX($H541:$K541,0,MATCH(V$524,$H$524:$K$524,0))*HLOOKUP(V$523,$J$520:$R$521,2)</f>
        <v>32.608695652173914</v>
      </c>
      <c r="W541" s="768" cm="1">
        <f t="array" ref="W541">INDEX($H541:$K541,0,MATCH(W$524,$H$524:$K$524,0))*HLOOKUP(W$523,$J$520:$R$521,2)</f>
        <v>0</v>
      </c>
      <c r="X541" s="768" cm="1">
        <f t="array" ref="X541">INDEX($H541:$K541,0,MATCH(X$524,$H$524:$K$524,0))*HLOOKUP(X$523,$J$520:$R$521,2)</f>
        <v>78.94736842105263</v>
      </c>
      <c r="Y541" s="768" cm="1">
        <f t="array" ref="Y541">INDEX($H541:$K541,0,MATCH(Y$524,$H$524:$K$524,0))*HLOOKUP(Y$523,$J$520:$R$521,2)</f>
        <v>32.608695652173914</v>
      </c>
      <c r="Z541" s="768" cm="1">
        <f t="array" ref="Z541">INDEX($H541:$K541,0,MATCH(Z$524,$H$524:$K$524,0))*HLOOKUP(Z$523,$J$520:$R$521,2)</f>
        <v>32.608695652173914</v>
      </c>
      <c r="AA541" s="768" cm="1">
        <f t="array" ref="AA541">INDEX($H541:$K541,0,MATCH(AA$524,$H$524:$K$524,0))*HLOOKUP(AA$523,$J$520:$R$521,2)</f>
        <v>0</v>
      </c>
      <c r="AB541" s="768" cm="1">
        <f t="array" ref="AB541">INDEX($H541:$K541,0,MATCH(AB$524,$H$524:$K$524,0))*HLOOKUP(AB$523,$J$520:$R$521,2)</f>
        <v>78.94736842105263</v>
      </c>
      <c r="AC541" s="768" cm="1">
        <f t="array" ref="AC541">INDEX($H541:$K541,0,MATCH(AC$524,$H$524:$K$524,0))*HLOOKUP(AC$523,$J$520:$R$521,2)</f>
        <v>32.608695652173914</v>
      </c>
      <c r="AD541" s="768" cm="1">
        <f t="array" ref="AD541">INDEX($H541:$K541,0,MATCH(AD$524,$H$524:$K$524,0))*HLOOKUP(AD$523,$J$520:$R$521,2)</f>
        <v>32.608695652173914</v>
      </c>
      <c r="AE541" s="768" cm="1">
        <f t="array" ref="AE541">INDEX($H541:$K541,0,MATCH(AE$524,$H$524:$K$524,0))*HLOOKUP(AE$523,$J$520:$R$521,2)</f>
        <v>0</v>
      </c>
      <c r="AF541" s="768" cm="1">
        <f t="array" ref="AF541">INDEX($H541:$K541,0,MATCH(AF$524,$H$524:$K$524,0))*HLOOKUP(AF$523,$J$520:$R$521,2)</f>
        <v>78.94736842105263</v>
      </c>
      <c r="AG541" s="768" cm="1">
        <f t="array" ref="AG541">INDEX($H541:$K541,0,MATCH(AG$524,$H$524:$K$524,0))*HLOOKUP(AG$523,$J$520:$R$521,2)</f>
        <v>32.608695652173914</v>
      </c>
      <c r="AH541" s="768" cm="1">
        <f t="array" ref="AH541">INDEX($H541:$K541,0,MATCH(AH$524,$H$524:$K$524,0))*HLOOKUP(AH$523,$J$520:$R$521,2)</f>
        <v>32.608695652173914</v>
      </c>
      <c r="AI541" s="768" cm="1">
        <f t="array" ref="AI541">INDEX($H541:$K541,0,MATCH(AI$524,$H$524:$K$524,0))*HLOOKUP(AI$523,$J$520:$R$521,2)</f>
        <v>0</v>
      </c>
      <c r="AJ541" s="768" cm="1">
        <f t="array" ref="AJ541">INDEX($H541:$K541,0,MATCH(AJ$524,$H$524:$K$524,0))*HLOOKUP(AJ$523,$J$520:$R$521,2)</f>
        <v>78.94736842105263</v>
      </c>
      <c r="AK541" s="768" cm="1">
        <f t="array" ref="AK541">INDEX($H541:$K541,0,MATCH(AK$524,$H$524:$K$524,0))*HLOOKUP(AK$523,$J$520:$R$521,2)</f>
        <v>32.608695652173914</v>
      </c>
      <c r="AL541" s="768" cm="1">
        <f t="array" ref="AL541">INDEX($H541:$K541,0,MATCH(AL$524,$H$524:$K$524,0))*HLOOKUP(AL$523,$J$520:$R$521,2)</f>
        <v>32.608695652173914</v>
      </c>
      <c r="AM541" s="768" cm="1">
        <f t="array" ref="AM541">INDEX($H541:$K541,0,MATCH(AM$524,$H$524:$K$524,0))*HLOOKUP(AM$523,$J$520:$R$521,2)</f>
        <v>0</v>
      </c>
      <c r="AN541" s="768" cm="1">
        <f t="array" ref="AN541">INDEX($H541:$K541,0,MATCH(AN$524,$H$524:$K$524,0))*HLOOKUP(AN$523,$J$520:$R$521,2)</f>
        <v>78.94736842105263</v>
      </c>
      <c r="AO541" s="768" cm="1">
        <f t="array" ref="AO541">INDEX($H541:$K541,0,MATCH(AO$524,$H$524:$K$524,0))*HLOOKUP(AO$523,$J$520:$R$521,2)</f>
        <v>32.608695652173914</v>
      </c>
      <c r="AP541" s="768" cm="1">
        <f t="array" ref="AP541">INDEX($H541:$K541,0,MATCH(AP$524,$H$524:$K$524,0))*HLOOKUP(AP$523,$J$520:$R$521,2)</f>
        <v>32.608695652173914</v>
      </c>
      <c r="AQ541" s="768" cm="1">
        <f t="array" ref="AQ541">INDEX($H541:$K541,0,MATCH(AQ$524,$H$524:$K$524,0))*HLOOKUP(AQ$523,$J$520:$R$521,2)</f>
        <v>0</v>
      </c>
      <c r="AR541" s="768" cm="1">
        <f t="array" ref="AR541">INDEX($H541:$K541,0,MATCH(AR$524,$H$524:$K$524,0))*HLOOKUP(AR$523,$J$520:$R$521,2)</f>
        <v>78.94736842105263</v>
      </c>
      <c r="AS541" s="768" cm="1">
        <f t="array" ref="AS541">INDEX($H541:$K541,0,MATCH(AS$524,$H$524:$K$524,0))*HLOOKUP(AS$523,$J$520:$R$521,2)</f>
        <v>32.608695652173914</v>
      </c>
      <c r="AT541" s="768" cm="1">
        <f t="array" ref="AT541">INDEX($H541:$K541,0,MATCH(AT$524,$H$524:$K$524,0))*HLOOKUP(AT$523,$J$520:$R$521,2)</f>
        <v>32.608695652173914</v>
      </c>
      <c r="AU541" s="768" cm="1">
        <f t="array" ref="AU541">INDEX($H541:$K541,0,MATCH(AU$524,$H$524:$K$524,0))*HLOOKUP(AU$523,$J$520:$R$521,2)</f>
        <v>0</v>
      </c>
      <c r="AV541" s="189"/>
      <c r="AW541" s="189"/>
      <c r="AX541" s="16"/>
      <c r="AY541" s="8"/>
      <c r="AZ541" s="8"/>
      <c r="BA541" s="8"/>
    </row>
    <row r="542" spans="1:53" ht="14.5" outlineLevel="1" x14ac:dyDescent="0.35">
      <c r="A542" s="6"/>
      <c r="B542" s="7"/>
      <c r="C542" s="17"/>
      <c r="D542" s="17"/>
      <c r="E542" s="17"/>
      <c r="F542" s="26"/>
      <c r="G542" s="26" t="str">
        <f t="shared" si="124"/>
        <v>YYNWLwd</v>
      </c>
      <c r="H542" s="225">
        <v>78.94736842105263</v>
      </c>
      <c r="I542" s="225">
        <v>32.608695652173914</v>
      </c>
      <c r="J542" s="225">
        <v>32.608695652173914</v>
      </c>
      <c r="K542" s="225">
        <v>0</v>
      </c>
      <c r="L542" s="768" cm="1">
        <f t="array" ref="L542">INDEX($H542:$K542,0,MATCH(L$524,$H$524:$K$524,0))*HLOOKUP(L$523,$J$520:$R$521,2)</f>
        <v>78.94736842105263</v>
      </c>
      <c r="M542" s="768" cm="1">
        <f t="array" ref="M542">INDEX($H542:$K542,0,MATCH(M$524,$H$524:$K$524,0))*HLOOKUP(M$523,$J$520:$R$521,2)</f>
        <v>32.608695652173914</v>
      </c>
      <c r="N542" s="768" cm="1">
        <f t="array" ref="N542">INDEX($H542:$K542,0,MATCH(N$524,$H$524:$K$524,0))*HLOOKUP(N$523,$J$520:$R$521,2)</f>
        <v>32.608695652173914</v>
      </c>
      <c r="O542" s="768" cm="1">
        <f t="array" ref="O542">INDEX($H542:$K542,0,MATCH(O$524,$H$524:$K$524,0))*HLOOKUP(O$523,$J$520:$R$521,2)</f>
        <v>0</v>
      </c>
      <c r="P542" s="768" cm="1">
        <f t="array" ref="P542">INDEX($H542:$K542,0,MATCH(P$524,$H$524:$K$524,0))*HLOOKUP(P$523,$J$520:$R$521,2)</f>
        <v>78.94736842105263</v>
      </c>
      <c r="Q542" s="768" cm="1">
        <f t="array" ref="Q542">INDEX($H542:$K542,0,MATCH(Q$524,$H$524:$K$524,0))*HLOOKUP(Q$523,$J$520:$R$521,2)</f>
        <v>32.608695652173914</v>
      </c>
      <c r="R542" s="768" cm="1">
        <f t="array" ref="R542">INDEX($H542:$K542,0,MATCH(R$524,$H$524:$K$524,0))*HLOOKUP(R$523,$J$520:$R$521,2)</f>
        <v>32.608695652173914</v>
      </c>
      <c r="S542" s="768" cm="1">
        <f t="array" ref="S542">INDEX($H542:$K542,0,MATCH(S$524,$H$524:$K$524,0))*HLOOKUP(S$523,$J$520:$R$521,2)</f>
        <v>0</v>
      </c>
      <c r="T542" s="768" cm="1">
        <f t="array" ref="T542">INDEX($H542:$K542,0,MATCH(T$524,$H$524:$K$524,0))*HLOOKUP(T$523,$J$520:$R$521,2)</f>
        <v>78.94736842105263</v>
      </c>
      <c r="U542" s="768" cm="1">
        <f t="array" ref="U542">INDEX($H542:$K542,0,MATCH(U$524,$H$524:$K$524,0))*HLOOKUP(U$523,$J$520:$R$521,2)</f>
        <v>32.608695652173914</v>
      </c>
      <c r="V542" s="768" cm="1">
        <f t="array" ref="V542">INDEX($H542:$K542,0,MATCH(V$524,$H$524:$K$524,0))*HLOOKUP(V$523,$J$520:$R$521,2)</f>
        <v>32.608695652173914</v>
      </c>
      <c r="W542" s="768" cm="1">
        <f t="array" ref="W542">INDEX($H542:$K542,0,MATCH(W$524,$H$524:$K$524,0))*HLOOKUP(W$523,$J$520:$R$521,2)</f>
        <v>0</v>
      </c>
      <c r="X542" s="768" cm="1">
        <f t="array" ref="X542">INDEX($H542:$K542,0,MATCH(X$524,$H$524:$K$524,0))*HLOOKUP(X$523,$J$520:$R$521,2)</f>
        <v>78.94736842105263</v>
      </c>
      <c r="Y542" s="768" cm="1">
        <f t="array" ref="Y542">INDEX($H542:$K542,0,MATCH(Y$524,$H$524:$K$524,0))*HLOOKUP(Y$523,$J$520:$R$521,2)</f>
        <v>32.608695652173914</v>
      </c>
      <c r="Z542" s="768" cm="1">
        <f t="array" ref="Z542">INDEX($H542:$K542,0,MATCH(Z$524,$H$524:$K$524,0))*HLOOKUP(Z$523,$J$520:$R$521,2)</f>
        <v>32.608695652173914</v>
      </c>
      <c r="AA542" s="768" cm="1">
        <f t="array" ref="AA542">INDEX($H542:$K542,0,MATCH(AA$524,$H$524:$K$524,0))*HLOOKUP(AA$523,$J$520:$R$521,2)</f>
        <v>0</v>
      </c>
      <c r="AB542" s="768" cm="1">
        <f t="array" ref="AB542">INDEX($H542:$K542,0,MATCH(AB$524,$H$524:$K$524,0))*HLOOKUP(AB$523,$J$520:$R$521,2)</f>
        <v>78.94736842105263</v>
      </c>
      <c r="AC542" s="768" cm="1">
        <f t="array" ref="AC542">INDEX($H542:$K542,0,MATCH(AC$524,$H$524:$K$524,0))*HLOOKUP(AC$523,$J$520:$R$521,2)</f>
        <v>32.608695652173914</v>
      </c>
      <c r="AD542" s="768" cm="1">
        <f t="array" ref="AD542">INDEX($H542:$K542,0,MATCH(AD$524,$H$524:$K$524,0))*HLOOKUP(AD$523,$J$520:$R$521,2)</f>
        <v>32.608695652173914</v>
      </c>
      <c r="AE542" s="768" cm="1">
        <f t="array" ref="AE542">INDEX($H542:$K542,0,MATCH(AE$524,$H$524:$K$524,0))*HLOOKUP(AE$523,$J$520:$R$521,2)</f>
        <v>0</v>
      </c>
      <c r="AF542" s="768" cm="1">
        <f t="array" ref="AF542">INDEX($H542:$K542,0,MATCH(AF$524,$H$524:$K$524,0))*HLOOKUP(AF$523,$J$520:$R$521,2)</f>
        <v>78.94736842105263</v>
      </c>
      <c r="AG542" s="768" cm="1">
        <f t="array" ref="AG542">INDEX($H542:$K542,0,MATCH(AG$524,$H$524:$K$524,0))*HLOOKUP(AG$523,$J$520:$R$521,2)</f>
        <v>32.608695652173914</v>
      </c>
      <c r="AH542" s="768" cm="1">
        <f t="array" ref="AH542">INDEX($H542:$K542,0,MATCH(AH$524,$H$524:$K$524,0))*HLOOKUP(AH$523,$J$520:$R$521,2)</f>
        <v>32.608695652173914</v>
      </c>
      <c r="AI542" s="768" cm="1">
        <f t="array" ref="AI542">INDEX($H542:$K542,0,MATCH(AI$524,$H$524:$K$524,0))*HLOOKUP(AI$523,$J$520:$R$521,2)</f>
        <v>0</v>
      </c>
      <c r="AJ542" s="768" cm="1">
        <f t="array" ref="AJ542">INDEX($H542:$K542,0,MATCH(AJ$524,$H$524:$K$524,0))*HLOOKUP(AJ$523,$J$520:$R$521,2)</f>
        <v>78.94736842105263</v>
      </c>
      <c r="AK542" s="768" cm="1">
        <f t="array" ref="AK542">INDEX($H542:$K542,0,MATCH(AK$524,$H$524:$K$524,0))*HLOOKUP(AK$523,$J$520:$R$521,2)</f>
        <v>32.608695652173914</v>
      </c>
      <c r="AL542" s="768" cm="1">
        <f t="array" ref="AL542">INDEX($H542:$K542,0,MATCH(AL$524,$H$524:$K$524,0))*HLOOKUP(AL$523,$J$520:$R$521,2)</f>
        <v>32.608695652173914</v>
      </c>
      <c r="AM542" s="768" cm="1">
        <f t="array" ref="AM542">INDEX($H542:$K542,0,MATCH(AM$524,$H$524:$K$524,0))*HLOOKUP(AM$523,$J$520:$R$521,2)</f>
        <v>0</v>
      </c>
      <c r="AN542" s="768" cm="1">
        <f t="array" ref="AN542">INDEX($H542:$K542,0,MATCH(AN$524,$H$524:$K$524,0))*HLOOKUP(AN$523,$J$520:$R$521,2)</f>
        <v>78.94736842105263</v>
      </c>
      <c r="AO542" s="768" cm="1">
        <f t="array" ref="AO542">INDEX($H542:$K542,0,MATCH(AO$524,$H$524:$K$524,0))*HLOOKUP(AO$523,$J$520:$R$521,2)</f>
        <v>32.608695652173914</v>
      </c>
      <c r="AP542" s="768" cm="1">
        <f t="array" ref="AP542">INDEX($H542:$K542,0,MATCH(AP$524,$H$524:$K$524,0))*HLOOKUP(AP$523,$J$520:$R$521,2)</f>
        <v>32.608695652173914</v>
      </c>
      <c r="AQ542" s="768" cm="1">
        <f t="array" ref="AQ542">INDEX($H542:$K542,0,MATCH(AQ$524,$H$524:$K$524,0))*HLOOKUP(AQ$523,$J$520:$R$521,2)</f>
        <v>0</v>
      </c>
      <c r="AR542" s="768" cm="1">
        <f t="array" ref="AR542">INDEX($H542:$K542,0,MATCH(AR$524,$H$524:$K$524,0))*HLOOKUP(AR$523,$J$520:$R$521,2)</f>
        <v>78.94736842105263</v>
      </c>
      <c r="AS542" s="768" cm="1">
        <f t="array" ref="AS542">INDEX($H542:$K542,0,MATCH(AS$524,$H$524:$K$524,0))*HLOOKUP(AS$523,$J$520:$R$521,2)</f>
        <v>32.608695652173914</v>
      </c>
      <c r="AT542" s="768" cm="1">
        <f t="array" ref="AT542">INDEX($H542:$K542,0,MATCH(AT$524,$H$524:$K$524,0))*HLOOKUP(AT$523,$J$520:$R$521,2)</f>
        <v>32.608695652173914</v>
      </c>
      <c r="AU542" s="768" cm="1">
        <f t="array" ref="AU542">INDEX($H542:$K542,0,MATCH(AU$524,$H$524:$K$524,0))*HLOOKUP(AU$523,$J$520:$R$521,2)</f>
        <v>0</v>
      </c>
      <c r="AV542" s="189"/>
      <c r="AW542" s="189"/>
      <c r="AX542" s="16"/>
      <c r="AY542" s="8"/>
      <c r="AZ542" s="8"/>
      <c r="BA542" s="8"/>
    </row>
    <row r="543" spans="1:53" ht="14.5" outlineLevel="1" x14ac:dyDescent="0.35">
      <c r="A543" s="6"/>
      <c r="B543" s="7"/>
      <c r="C543" s="17"/>
      <c r="D543" s="17"/>
      <c r="E543" s="17"/>
      <c r="F543" s="26"/>
      <c r="G543" s="26" t="str">
        <f t="shared" si="124"/>
        <v>AYAA2A1w</v>
      </c>
      <c r="H543" s="225">
        <v>78.94736842105263</v>
      </c>
      <c r="I543" s="225">
        <v>10.869565217391305</v>
      </c>
      <c r="J543" s="225">
        <v>10.869565217391305</v>
      </c>
      <c r="K543" s="225">
        <v>0</v>
      </c>
      <c r="L543" s="768" cm="1">
        <f t="array" ref="L543">INDEX($H543:$K543,0,MATCH(L$524,$H$524:$K$524,0))*HLOOKUP(L$523,$J$520:$R$521,2)</f>
        <v>78.94736842105263</v>
      </c>
      <c r="M543" s="768" cm="1">
        <f t="array" ref="M543">INDEX($H543:$K543,0,MATCH(M$524,$H$524:$K$524,0))*HLOOKUP(M$523,$J$520:$R$521,2)</f>
        <v>10.869565217391305</v>
      </c>
      <c r="N543" s="768" cm="1">
        <f t="array" ref="N543">INDEX($H543:$K543,0,MATCH(N$524,$H$524:$K$524,0))*HLOOKUP(N$523,$J$520:$R$521,2)</f>
        <v>10.869565217391305</v>
      </c>
      <c r="O543" s="768" cm="1">
        <f t="array" ref="O543">INDEX($H543:$K543,0,MATCH(O$524,$H$524:$K$524,0))*HLOOKUP(O$523,$J$520:$R$521,2)</f>
        <v>0</v>
      </c>
      <c r="P543" s="768" cm="1">
        <f t="array" ref="P543">INDEX($H543:$K543,0,MATCH(P$524,$H$524:$K$524,0))*HLOOKUP(P$523,$J$520:$R$521,2)</f>
        <v>78.94736842105263</v>
      </c>
      <c r="Q543" s="768" cm="1">
        <f t="array" ref="Q543">INDEX($H543:$K543,0,MATCH(Q$524,$H$524:$K$524,0))*HLOOKUP(Q$523,$J$520:$R$521,2)</f>
        <v>10.869565217391305</v>
      </c>
      <c r="R543" s="768" cm="1">
        <f t="array" ref="R543">INDEX($H543:$K543,0,MATCH(R$524,$H$524:$K$524,0))*HLOOKUP(R$523,$J$520:$R$521,2)</f>
        <v>10.869565217391305</v>
      </c>
      <c r="S543" s="768" cm="1">
        <f t="array" ref="S543">INDEX($H543:$K543,0,MATCH(S$524,$H$524:$K$524,0))*HLOOKUP(S$523,$J$520:$R$521,2)</f>
        <v>0</v>
      </c>
      <c r="T543" s="768" cm="1">
        <f t="array" ref="T543">INDEX($H543:$K543,0,MATCH(T$524,$H$524:$K$524,0))*HLOOKUP(T$523,$J$520:$R$521,2)</f>
        <v>78.94736842105263</v>
      </c>
      <c r="U543" s="768" cm="1">
        <f t="array" ref="U543">INDEX($H543:$K543,0,MATCH(U$524,$H$524:$K$524,0))*HLOOKUP(U$523,$J$520:$R$521,2)</f>
        <v>10.869565217391305</v>
      </c>
      <c r="V543" s="768" cm="1">
        <f t="array" ref="V543">INDEX($H543:$K543,0,MATCH(V$524,$H$524:$K$524,0))*HLOOKUP(V$523,$J$520:$R$521,2)</f>
        <v>10.869565217391305</v>
      </c>
      <c r="W543" s="768" cm="1">
        <f t="array" ref="W543">INDEX($H543:$K543,0,MATCH(W$524,$H$524:$K$524,0))*HLOOKUP(W$523,$J$520:$R$521,2)</f>
        <v>0</v>
      </c>
      <c r="X543" s="768" cm="1">
        <f t="array" ref="X543">INDEX($H543:$K543,0,MATCH(X$524,$H$524:$K$524,0))*HLOOKUP(X$523,$J$520:$R$521,2)</f>
        <v>78.94736842105263</v>
      </c>
      <c r="Y543" s="768" cm="1">
        <f t="array" ref="Y543">INDEX($H543:$K543,0,MATCH(Y$524,$H$524:$K$524,0))*HLOOKUP(Y$523,$J$520:$R$521,2)</f>
        <v>10.869565217391305</v>
      </c>
      <c r="Z543" s="768" cm="1">
        <f t="array" ref="Z543">INDEX($H543:$K543,0,MATCH(Z$524,$H$524:$K$524,0))*HLOOKUP(Z$523,$J$520:$R$521,2)</f>
        <v>10.869565217391305</v>
      </c>
      <c r="AA543" s="768" cm="1">
        <f t="array" ref="AA543">INDEX($H543:$K543,0,MATCH(AA$524,$H$524:$K$524,0))*HLOOKUP(AA$523,$J$520:$R$521,2)</f>
        <v>0</v>
      </c>
      <c r="AB543" s="768" cm="1">
        <f t="array" ref="AB543">INDEX($H543:$K543,0,MATCH(AB$524,$H$524:$K$524,0))*HLOOKUP(AB$523,$J$520:$R$521,2)</f>
        <v>78.94736842105263</v>
      </c>
      <c r="AC543" s="768" cm="1">
        <f t="array" ref="AC543">INDEX($H543:$K543,0,MATCH(AC$524,$H$524:$K$524,0))*HLOOKUP(AC$523,$J$520:$R$521,2)</f>
        <v>10.869565217391305</v>
      </c>
      <c r="AD543" s="768" cm="1">
        <f t="array" ref="AD543">INDEX($H543:$K543,0,MATCH(AD$524,$H$524:$K$524,0))*HLOOKUP(AD$523,$J$520:$R$521,2)</f>
        <v>10.869565217391305</v>
      </c>
      <c r="AE543" s="768" cm="1">
        <f t="array" ref="AE543">INDEX($H543:$K543,0,MATCH(AE$524,$H$524:$K$524,0))*HLOOKUP(AE$523,$J$520:$R$521,2)</f>
        <v>0</v>
      </c>
      <c r="AF543" s="768" cm="1">
        <f t="array" ref="AF543">INDEX($H543:$K543,0,MATCH(AF$524,$H$524:$K$524,0))*HLOOKUP(AF$523,$J$520:$R$521,2)</f>
        <v>78.94736842105263</v>
      </c>
      <c r="AG543" s="768" cm="1">
        <f t="array" ref="AG543">INDEX($H543:$K543,0,MATCH(AG$524,$H$524:$K$524,0))*HLOOKUP(AG$523,$J$520:$R$521,2)</f>
        <v>10.869565217391305</v>
      </c>
      <c r="AH543" s="768" cm="1">
        <f t="array" ref="AH543">INDEX($H543:$K543,0,MATCH(AH$524,$H$524:$K$524,0))*HLOOKUP(AH$523,$J$520:$R$521,2)</f>
        <v>10.869565217391305</v>
      </c>
      <c r="AI543" s="768" cm="1">
        <f t="array" ref="AI543">INDEX($H543:$K543,0,MATCH(AI$524,$H$524:$K$524,0))*HLOOKUP(AI$523,$J$520:$R$521,2)</f>
        <v>0</v>
      </c>
      <c r="AJ543" s="768" cm="1">
        <f t="array" ref="AJ543">INDEX($H543:$K543,0,MATCH(AJ$524,$H$524:$K$524,0))*HLOOKUP(AJ$523,$J$520:$R$521,2)</f>
        <v>78.94736842105263</v>
      </c>
      <c r="AK543" s="768" cm="1">
        <f t="array" ref="AK543">INDEX($H543:$K543,0,MATCH(AK$524,$H$524:$K$524,0))*HLOOKUP(AK$523,$J$520:$R$521,2)</f>
        <v>10.869565217391305</v>
      </c>
      <c r="AL543" s="768" cm="1">
        <f t="array" ref="AL543">INDEX($H543:$K543,0,MATCH(AL$524,$H$524:$K$524,0))*HLOOKUP(AL$523,$J$520:$R$521,2)</f>
        <v>10.869565217391305</v>
      </c>
      <c r="AM543" s="768" cm="1">
        <f t="array" ref="AM543">INDEX($H543:$K543,0,MATCH(AM$524,$H$524:$K$524,0))*HLOOKUP(AM$523,$J$520:$R$521,2)</f>
        <v>0</v>
      </c>
      <c r="AN543" s="768" cm="1">
        <f t="array" ref="AN543">INDEX($H543:$K543,0,MATCH(AN$524,$H$524:$K$524,0))*HLOOKUP(AN$523,$J$520:$R$521,2)</f>
        <v>78.94736842105263</v>
      </c>
      <c r="AO543" s="768" cm="1">
        <f t="array" ref="AO543">INDEX($H543:$K543,0,MATCH(AO$524,$H$524:$K$524,0))*HLOOKUP(AO$523,$J$520:$R$521,2)</f>
        <v>10.869565217391305</v>
      </c>
      <c r="AP543" s="768" cm="1">
        <f t="array" ref="AP543">INDEX($H543:$K543,0,MATCH(AP$524,$H$524:$K$524,0))*HLOOKUP(AP$523,$J$520:$R$521,2)</f>
        <v>10.869565217391305</v>
      </c>
      <c r="AQ543" s="768" cm="1">
        <f t="array" ref="AQ543">INDEX($H543:$K543,0,MATCH(AQ$524,$H$524:$K$524,0))*HLOOKUP(AQ$523,$J$520:$R$521,2)</f>
        <v>0</v>
      </c>
      <c r="AR543" s="768" cm="1">
        <f t="array" ref="AR543">INDEX($H543:$K543,0,MATCH(AR$524,$H$524:$K$524,0))*HLOOKUP(AR$523,$J$520:$R$521,2)</f>
        <v>78.94736842105263</v>
      </c>
      <c r="AS543" s="768" cm="1">
        <f t="array" ref="AS543">INDEX($H543:$K543,0,MATCH(AS$524,$H$524:$K$524,0))*HLOOKUP(AS$523,$J$520:$R$521,2)</f>
        <v>10.869565217391305</v>
      </c>
      <c r="AT543" s="768" cm="1">
        <f t="array" ref="AT543">INDEX($H543:$K543,0,MATCH(AT$524,$H$524:$K$524,0))*HLOOKUP(AT$523,$J$520:$R$521,2)</f>
        <v>10.869565217391305</v>
      </c>
      <c r="AU543" s="768" cm="1">
        <f t="array" ref="AU543">INDEX($H543:$K543,0,MATCH(AU$524,$H$524:$K$524,0))*HLOOKUP(AU$523,$J$520:$R$521,2)</f>
        <v>0</v>
      </c>
      <c r="AV543" s="189"/>
      <c r="AW543" s="189"/>
      <c r="AX543" s="16"/>
      <c r="AY543" s="8"/>
      <c r="AZ543" s="8"/>
      <c r="BA543" s="8"/>
    </row>
    <row r="544" spans="1:53" ht="14.5" outlineLevel="1" x14ac:dyDescent="0.35">
      <c r="A544" s="6"/>
      <c r="B544" s="7"/>
      <c r="C544" s="17"/>
      <c r="D544" s="17"/>
      <c r="E544" s="17"/>
      <c r="F544" s="26"/>
      <c r="G544" s="26" t="str">
        <f t="shared" si="124"/>
        <v>AYAA2A1wd</v>
      </c>
      <c r="H544" s="225">
        <v>78.94736842105263</v>
      </c>
      <c r="I544" s="225">
        <v>10.869565217391305</v>
      </c>
      <c r="J544" s="225">
        <v>10.869565217391305</v>
      </c>
      <c r="K544" s="225">
        <v>0</v>
      </c>
      <c r="L544" s="768" cm="1">
        <f t="array" ref="L544">INDEX($H544:$K544,0,MATCH(L$524,$H$524:$K$524,0))*HLOOKUP(L$523,$J$520:$R$521,2)</f>
        <v>78.94736842105263</v>
      </c>
      <c r="M544" s="768" cm="1">
        <f t="array" ref="M544">INDEX($H544:$K544,0,MATCH(M$524,$H$524:$K$524,0))*HLOOKUP(M$523,$J$520:$R$521,2)</f>
        <v>10.869565217391305</v>
      </c>
      <c r="N544" s="768" cm="1">
        <f t="array" ref="N544">INDEX($H544:$K544,0,MATCH(N$524,$H$524:$K$524,0))*HLOOKUP(N$523,$J$520:$R$521,2)</f>
        <v>10.869565217391305</v>
      </c>
      <c r="O544" s="768" cm="1">
        <f t="array" ref="O544">INDEX($H544:$K544,0,MATCH(O$524,$H$524:$K$524,0))*HLOOKUP(O$523,$J$520:$R$521,2)</f>
        <v>0</v>
      </c>
      <c r="P544" s="768" cm="1">
        <f t="array" ref="P544">INDEX($H544:$K544,0,MATCH(P$524,$H$524:$K$524,0))*HLOOKUP(P$523,$J$520:$R$521,2)</f>
        <v>78.94736842105263</v>
      </c>
      <c r="Q544" s="768" cm="1">
        <f t="array" ref="Q544">INDEX($H544:$K544,0,MATCH(Q$524,$H$524:$K$524,0))*HLOOKUP(Q$523,$J$520:$R$521,2)</f>
        <v>10.869565217391305</v>
      </c>
      <c r="R544" s="768" cm="1">
        <f t="array" ref="R544">INDEX($H544:$K544,0,MATCH(R$524,$H$524:$K$524,0))*HLOOKUP(R$523,$J$520:$R$521,2)</f>
        <v>10.869565217391305</v>
      </c>
      <c r="S544" s="768" cm="1">
        <f t="array" ref="S544">INDEX($H544:$K544,0,MATCH(S$524,$H$524:$K$524,0))*HLOOKUP(S$523,$J$520:$R$521,2)</f>
        <v>0</v>
      </c>
      <c r="T544" s="768" cm="1">
        <f t="array" ref="T544">INDEX($H544:$K544,0,MATCH(T$524,$H$524:$K$524,0))*HLOOKUP(T$523,$J$520:$R$521,2)</f>
        <v>78.94736842105263</v>
      </c>
      <c r="U544" s="768" cm="1">
        <f t="array" ref="U544">INDEX($H544:$K544,0,MATCH(U$524,$H$524:$K$524,0))*HLOOKUP(U$523,$J$520:$R$521,2)</f>
        <v>10.869565217391305</v>
      </c>
      <c r="V544" s="768" cm="1">
        <f t="array" ref="V544">INDEX($H544:$K544,0,MATCH(V$524,$H$524:$K$524,0))*HLOOKUP(V$523,$J$520:$R$521,2)</f>
        <v>10.869565217391305</v>
      </c>
      <c r="W544" s="768" cm="1">
        <f t="array" ref="W544">INDEX($H544:$K544,0,MATCH(W$524,$H$524:$K$524,0))*HLOOKUP(W$523,$J$520:$R$521,2)</f>
        <v>0</v>
      </c>
      <c r="X544" s="768" cm="1">
        <f t="array" ref="X544">INDEX($H544:$K544,0,MATCH(X$524,$H$524:$K$524,0))*HLOOKUP(X$523,$J$520:$R$521,2)</f>
        <v>78.94736842105263</v>
      </c>
      <c r="Y544" s="768" cm="1">
        <f t="array" ref="Y544">INDEX($H544:$K544,0,MATCH(Y$524,$H$524:$K$524,0))*HLOOKUP(Y$523,$J$520:$R$521,2)</f>
        <v>10.869565217391305</v>
      </c>
      <c r="Z544" s="768" cm="1">
        <f t="array" ref="Z544">INDEX($H544:$K544,0,MATCH(Z$524,$H$524:$K$524,0))*HLOOKUP(Z$523,$J$520:$R$521,2)</f>
        <v>10.869565217391305</v>
      </c>
      <c r="AA544" s="768" cm="1">
        <f t="array" ref="AA544">INDEX($H544:$K544,0,MATCH(AA$524,$H$524:$K$524,0))*HLOOKUP(AA$523,$J$520:$R$521,2)</f>
        <v>0</v>
      </c>
      <c r="AB544" s="768" cm="1">
        <f t="array" ref="AB544">INDEX($H544:$K544,0,MATCH(AB$524,$H$524:$K$524,0))*HLOOKUP(AB$523,$J$520:$R$521,2)</f>
        <v>78.94736842105263</v>
      </c>
      <c r="AC544" s="768" cm="1">
        <f t="array" ref="AC544">INDEX($H544:$K544,0,MATCH(AC$524,$H$524:$K$524,0))*HLOOKUP(AC$523,$J$520:$R$521,2)</f>
        <v>10.869565217391305</v>
      </c>
      <c r="AD544" s="768" cm="1">
        <f t="array" ref="AD544">INDEX($H544:$K544,0,MATCH(AD$524,$H$524:$K$524,0))*HLOOKUP(AD$523,$J$520:$R$521,2)</f>
        <v>10.869565217391305</v>
      </c>
      <c r="AE544" s="768" cm="1">
        <f t="array" ref="AE544">INDEX($H544:$K544,0,MATCH(AE$524,$H$524:$K$524,0))*HLOOKUP(AE$523,$J$520:$R$521,2)</f>
        <v>0</v>
      </c>
      <c r="AF544" s="768" cm="1">
        <f t="array" ref="AF544">INDEX($H544:$K544,0,MATCH(AF$524,$H$524:$K$524,0))*HLOOKUP(AF$523,$J$520:$R$521,2)</f>
        <v>78.94736842105263</v>
      </c>
      <c r="AG544" s="768" cm="1">
        <f t="array" ref="AG544">INDEX($H544:$K544,0,MATCH(AG$524,$H$524:$K$524,0))*HLOOKUP(AG$523,$J$520:$R$521,2)</f>
        <v>10.869565217391305</v>
      </c>
      <c r="AH544" s="768" cm="1">
        <f t="array" ref="AH544">INDEX($H544:$K544,0,MATCH(AH$524,$H$524:$K$524,0))*HLOOKUP(AH$523,$J$520:$R$521,2)</f>
        <v>10.869565217391305</v>
      </c>
      <c r="AI544" s="768" cm="1">
        <f t="array" ref="AI544">INDEX($H544:$K544,0,MATCH(AI$524,$H$524:$K$524,0))*HLOOKUP(AI$523,$J$520:$R$521,2)</f>
        <v>0</v>
      </c>
      <c r="AJ544" s="768" cm="1">
        <f t="array" ref="AJ544">INDEX($H544:$K544,0,MATCH(AJ$524,$H$524:$K$524,0))*HLOOKUP(AJ$523,$J$520:$R$521,2)</f>
        <v>78.94736842105263</v>
      </c>
      <c r="AK544" s="768" cm="1">
        <f t="array" ref="AK544">INDEX($H544:$K544,0,MATCH(AK$524,$H$524:$K$524,0))*HLOOKUP(AK$523,$J$520:$R$521,2)</f>
        <v>10.869565217391305</v>
      </c>
      <c r="AL544" s="768" cm="1">
        <f t="array" ref="AL544">INDEX($H544:$K544,0,MATCH(AL$524,$H$524:$K$524,0))*HLOOKUP(AL$523,$J$520:$R$521,2)</f>
        <v>10.869565217391305</v>
      </c>
      <c r="AM544" s="768" cm="1">
        <f t="array" ref="AM544">INDEX($H544:$K544,0,MATCH(AM$524,$H$524:$K$524,0))*HLOOKUP(AM$523,$J$520:$R$521,2)</f>
        <v>0</v>
      </c>
      <c r="AN544" s="768" cm="1">
        <f t="array" ref="AN544">INDEX($H544:$K544,0,MATCH(AN$524,$H$524:$K$524,0))*HLOOKUP(AN$523,$J$520:$R$521,2)</f>
        <v>78.94736842105263</v>
      </c>
      <c r="AO544" s="768" cm="1">
        <f t="array" ref="AO544">INDEX($H544:$K544,0,MATCH(AO$524,$H$524:$K$524,0))*HLOOKUP(AO$523,$J$520:$R$521,2)</f>
        <v>10.869565217391305</v>
      </c>
      <c r="AP544" s="768" cm="1">
        <f t="array" ref="AP544">INDEX($H544:$K544,0,MATCH(AP$524,$H$524:$K$524,0))*HLOOKUP(AP$523,$J$520:$R$521,2)</f>
        <v>10.869565217391305</v>
      </c>
      <c r="AQ544" s="768" cm="1">
        <f t="array" ref="AQ544">INDEX($H544:$K544,0,MATCH(AQ$524,$H$524:$K$524,0))*HLOOKUP(AQ$523,$J$520:$R$521,2)</f>
        <v>0</v>
      </c>
      <c r="AR544" s="768" cm="1">
        <f t="array" ref="AR544">INDEX($H544:$K544,0,MATCH(AR$524,$H$524:$K$524,0))*HLOOKUP(AR$523,$J$520:$R$521,2)</f>
        <v>78.94736842105263</v>
      </c>
      <c r="AS544" s="768" cm="1">
        <f t="array" ref="AS544">INDEX($H544:$K544,0,MATCH(AS$524,$H$524:$K$524,0))*HLOOKUP(AS$523,$J$520:$R$521,2)</f>
        <v>10.869565217391305</v>
      </c>
      <c r="AT544" s="768" cm="1">
        <f t="array" ref="AT544">INDEX($H544:$K544,0,MATCH(AT$524,$H$524:$K$524,0))*HLOOKUP(AT$523,$J$520:$R$521,2)</f>
        <v>10.869565217391305</v>
      </c>
      <c r="AU544" s="768" cm="1">
        <f t="array" ref="AU544">INDEX($H544:$K544,0,MATCH(AU$524,$H$524:$K$524,0))*HLOOKUP(AU$523,$J$520:$R$521,2)</f>
        <v>0</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78.94736842105263</v>
      </c>
      <c r="I548" s="225">
        <v>10.869565217391305</v>
      </c>
      <c r="J548" s="225">
        <v>10.869565217391305</v>
      </c>
      <c r="K548" s="225">
        <v>0</v>
      </c>
      <c r="L548" s="768" cm="1">
        <f t="array" ref="L548">INDEX($H548:$K548,0,MATCH(L$524,$H$524:$K$524,0))*HLOOKUP(L$523,$J$520:$R$521,2)</f>
        <v>78.94736842105263</v>
      </c>
      <c r="M548" s="768" cm="1">
        <f t="array" ref="M548">INDEX($H548:$K548,0,MATCH(M$524,$H$524:$K$524,0))*HLOOKUP(M$523,$J$520:$R$521,2)</f>
        <v>10.869565217391305</v>
      </c>
      <c r="N548" s="768" cm="1">
        <f t="array" ref="N548">INDEX($H548:$K548,0,MATCH(N$524,$H$524:$K$524,0))*HLOOKUP(N$523,$J$520:$R$521,2)</f>
        <v>10.869565217391305</v>
      </c>
      <c r="O548" s="768" cm="1">
        <f t="array" ref="O548">INDEX($H548:$K548,0,MATCH(O$524,$H$524:$K$524,0))*HLOOKUP(O$523,$J$520:$R$521,2)</f>
        <v>0</v>
      </c>
      <c r="P548" s="768" cm="1">
        <f t="array" ref="P548">INDEX($H548:$K548,0,MATCH(P$524,$H$524:$K$524,0))*HLOOKUP(P$523,$J$520:$R$521,2)</f>
        <v>78.94736842105263</v>
      </c>
      <c r="Q548" s="768" cm="1">
        <f t="array" ref="Q548">INDEX($H548:$K548,0,MATCH(Q$524,$H$524:$K$524,0))*HLOOKUP(Q$523,$J$520:$R$521,2)</f>
        <v>10.869565217391305</v>
      </c>
      <c r="R548" s="768" cm="1">
        <f t="array" ref="R548">INDEX($H548:$K548,0,MATCH(R$524,$H$524:$K$524,0))*HLOOKUP(R$523,$J$520:$R$521,2)</f>
        <v>10.869565217391305</v>
      </c>
      <c r="S548" s="768" cm="1">
        <f t="array" ref="S548">INDEX($H548:$K548,0,MATCH(S$524,$H$524:$K$524,0))*HLOOKUP(S$523,$J$520:$R$521,2)</f>
        <v>0</v>
      </c>
      <c r="T548" s="768" cm="1">
        <f t="array" ref="T548">INDEX($H548:$K548,0,MATCH(T$524,$H$524:$K$524,0))*HLOOKUP(T$523,$J$520:$R$521,2)</f>
        <v>78.94736842105263</v>
      </c>
      <c r="U548" s="768" cm="1">
        <f t="array" ref="U548">INDEX($H548:$K548,0,MATCH(U$524,$H$524:$K$524,0))*HLOOKUP(U$523,$J$520:$R$521,2)</f>
        <v>10.869565217391305</v>
      </c>
      <c r="V548" s="768" cm="1">
        <f t="array" ref="V548">INDEX($H548:$K548,0,MATCH(V$524,$H$524:$K$524,0))*HLOOKUP(V$523,$J$520:$R$521,2)</f>
        <v>10.869565217391305</v>
      </c>
      <c r="W548" s="768" cm="1">
        <f t="array" ref="W548">INDEX($H548:$K548,0,MATCH(W$524,$H$524:$K$524,0))*HLOOKUP(W$523,$J$520:$R$521,2)</f>
        <v>0</v>
      </c>
      <c r="X548" s="768" cm="1">
        <f t="array" ref="X548">INDEX($H548:$K548,0,MATCH(X$524,$H$524:$K$524,0))*HLOOKUP(X$523,$J$520:$R$521,2)</f>
        <v>78.94736842105263</v>
      </c>
      <c r="Y548" s="768" cm="1">
        <f t="array" ref="Y548">INDEX($H548:$K548,0,MATCH(Y$524,$H$524:$K$524,0))*HLOOKUP(Y$523,$J$520:$R$521,2)</f>
        <v>10.869565217391305</v>
      </c>
      <c r="Z548" s="768" cm="1">
        <f t="array" ref="Z548">INDEX($H548:$K548,0,MATCH(Z$524,$H$524:$K$524,0))*HLOOKUP(Z$523,$J$520:$R$521,2)</f>
        <v>10.869565217391305</v>
      </c>
      <c r="AA548" s="768" cm="1">
        <f t="array" ref="AA548">INDEX($H548:$K548,0,MATCH(AA$524,$H$524:$K$524,0))*HLOOKUP(AA$523,$J$520:$R$521,2)</f>
        <v>0</v>
      </c>
      <c r="AB548" s="768" cm="1">
        <f t="array" ref="AB548">INDEX($H548:$K548,0,MATCH(AB$524,$H$524:$K$524,0))*HLOOKUP(AB$523,$J$520:$R$521,2)</f>
        <v>78.94736842105263</v>
      </c>
      <c r="AC548" s="768" cm="1">
        <f t="array" ref="AC548">INDEX($H548:$K548,0,MATCH(AC$524,$H$524:$K$524,0))*HLOOKUP(AC$523,$J$520:$R$521,2)</f>
        <v>10.869565217391305</v>
      </c>
      <c r="AD548" s="768" cm="1">
        <f t="array" ref="AD548">INDEX($H548:$K548,0,MATCH(AD$524,$H$524:$K$524,0))*HLOOKUP(AD$523,$J$520:$R$521,2)</f>
        <v>10.869565217391305</v>
      </c>
      <c r="AE548" s="768" cm="1">
        <f t="array" ref="AE548">INDEX($H548:$K548,0,MATCH(AE$524,$H$524:$K$524,0))*HLOOKUP(AE$523,$J$520:$R$521,2)</f>
        <v>0</v>
      </c>
      <c r="AF548" s="768" cm="1">
        <f t="array" ref="AF548">INDEX($H548:$K548,0,MATCH(AF$524,$H$524:$K$524,0))*HLOOKUP(AF$523,$J$520:$R$521,2)</f>
        <v>78.94736842105263</v>
      </c>
      <c r="AG548" s="768" cm="1">
        <f t="array" ref="AG548">INDEX($H548:$K548,0,MATCH(AG$524,$H$524:$K$524,0))*HLOOKUP(AG$523,$J$520:$R$521,2)</f>
        <v>10.869565217391305</v>
      </c>
      <c r="AH548" s="768" cm="1">
        <f t="array" ref="AH548">INDEX($H548:$K548,0,MATCH(AH$524,$H$524:$K$524,0))*HLOOKUP(AH$523,$J$520:$R$521,2)</f>
        <v>10.869565217391305</v>
      </c>
      <c r="AI548" s="768" cm="1">
        <f t="array" ref="AI548">INDEX($H548:$K548,0,MATCH(AI$524,$H$524:$K$524,0))*HLOOKUP(AI$523,$J$520:$R$521,2)</f>
        <v>0</v>
      </c>
      <c r="AJ548" s="768" cm="1">
        <f t="array" ref="AJ548">INDEX($H548:$K548,0,MATCH(AJ$524,$H$524:$K$524,0))*HLOOKUP(AJ$523,$J$520:$R$521,2)</f>
        <v>78.94736842105263</v>
      </c>
      <c r="AK548" s="768" cm="1">
        <f t="array" ref="AK548">INDEX($H548:$K548,0,MATCH(AK$524,$H$524:$K$524,0))*HLOOKUP(AK$523,$J$520:$R$521,2)</f>
        <v>10.869565217391305</v>
      </c>
      <c r="AL548" s="768" cm="1">
        <f t="array" ref="AL548">INDEX($H548:$K548,0,MATCH(AL$524,$H$524:$K$524,0))*HLOOKUP(AL$523,$J$520:$R$521,2)</f>
        <v>10.869565217391305</v>
      </c>
      <c r="AM548" s="768" cm="1">
        <f t="array" ref="AM548">INDEX($H548:$K548,0,MATCH(AM$524,$H$524:$K$524,0))*HLOOKUP(AM$523,$J$520:$R$521,2)</f>
        <v>0</v>
      </c>
      <c r="AN548" s="768" cm="1">
        <f t="array" ref="AN548">INDEX($H548:$K548,0,MATCH(AN$524,$H$524:$K$524,0))*HLOOKUP(AN$523,$J$520:$R$521,2)</f>
        <v>78.94736842105263</v>
      </c>
      <c r="AO548" s="768" cm="1">
        <f t="array" ref="AO548">INDEX($H548:$K548,0,MATCH(AO$524,$H$524:$K$524,0))*HLOOKUP(AO$523,$J$520:$R$521,2)</f>
        <v>10.869565217391305</v>
      </c>
      <c r="AP548" s="768" cm="1">
        <f t="array" ref="AP548">INDEX($H548:$K548,0,MATCH(AP$524,$H$524:$K$524,0))*HLOOKUP(AP$523,$J$520:$R$521,2)</f>
        <v>10.869565217391305</v>
      </c>
      <c r="AQ548" s="768" cm="1">
        <f t="array" ref="AQ548">INDEX($H548:$K548,0,MATCH(AQ$524,$H$524:$K$524,0))*HLOOKUP(AQ$523,$J$520:$R$521,2)</f>
        <v>0</v>
      </c>
      <c r="AR548" s="768" cm="1">
        <f t="array" ref="AR548">INDEX($H548:$K548,0,MATCH(AR$524,$H$524:$K$524,0))*HLOOKUP(AR$523,$J$520:$R$521,2)</f>
        <v>78.94736842105263</v>
      </c>
      <c r="AS548" s="768" cm="1">
        <f t="array" ref="AS548">INDEX($H548:$K548,0,MATCH(AS$524,$H$524:$K$524,0))*HLOOKUP(AS$523,$J$520:$R$521,2)</f>
        <v>10.869565217391305</v>
      </c>
      <c r="AT548" s="768" cm="1">
        <f t="array" ref="AT548">INDEX($H548:$K548,0,MATCH(AT$524,$H$524:$K$524,0))*HLOOKUP(AT$523,$J$520:$R$521,2)</f>
        <v>10.869565217391305</v>
      </c>
      <c r="AU548" s="768" cm="1">
        <f t="array" ref="AU548">INDEX($H548:$K548,0,MATCH(AU$524,$H$524:$K$524,0))*HLOOKUP(AU$523,$J$520:$R$521,2)</f>
        <v>0</v>
      </c>
      <c r="AV548" s="189"/>
      <c r="AW548" s="189"/>
      <c r="AX548" s="16"/>
      <c r="AY548" s="8"/>
      <c r="AZ548" s="8"/>
      <c r="BA548" s="8"/>
    </row>
    <row r="549" spans="1:53" ht="14.5" outlineLevel="1" x14ac:dyDescent="0.35">
      <c r="A549" s="6"/>
      <c r="B549" s="7"/>
      <c r="C549" s="17"/>
      <c r="D549" s="17"/>
      <c r="E549" s="17"/>
      <c r="F549" s="26"/>
      <c r="G549" s="26" t="str">
        <f t="shared" si="124"/>
        <v>AYAA2A1od</v>
      </c>
      <c r="H549" s="225">
        <v>78.94736842105263</v>
      </c>
      <c r="I549" s="225">
        <v>10.869565217391305</v>
      </c>
      <c r="J549" s="225">
        <v>10.869565217391305</v>
      </c>
      <c r="K549" s="225">
        <v>0</v>
      </c>
      <c r="L549" s="768" cm="1">
        <f t="array" ref="L549">INDEX($H549:$K549,0,MATCH(L$524,$H$524:$K$524,0))*HLOOKUP(L$523,$J$520:$R$521,2)</f>
        <v>78.94736842105263</v>
      </c>
      <c r="M549" s="768" cm="1">
        <f t="array" ref="M549">INDEX($H549:$K549,0,MATCH(M$524,$H$524:$K$524,0))*HLOOKUP(M$523,$J$520:$R$521,2)</f>
        <v>10.869565217391305</v>
      </c>
      <c r="N549" s="768" cm="1">
        <f t="array" ref="N549">INDEX($H549:$K549,0,MATCH(N$524,$H$524:$K$524,0))*HLOOKUP(N$523,$J$520:$R$521,2)</f>
        <v>10.869565217391305</v>
      </c>
      <c r="O549" s="768" cm="1">
        <f t="array" ref="O549">INDEX($H549:$K549,0,MATCH(O$524,$H$524:$K$524,0))*HLOOKUP(O$523,$J$520:$R$521,2)</f>
        <v>0</v>
      </c>
      <c r="P549" s="768" cm="1">
        <f t="array" ref="P549">INDEX($H549:$K549,0,MATCH(P$524,$H$524:$K$524,0))*HLOOKUP(P$523,$J$520:$R$521,2)</f>
        <v>78.94736842105263</v>
      </c>
      <c r="Q549" s="768" cm="1">
        <f t="array" ref="Q549">INDEX($H549:$K549,0,MATCH(Q$524,$H$524:$K$524,0))*HLOOKUP(Q$523,$J$520:$R$521,2)</f>
        <v>10.869565217391305</v>
      </c>
      <c r="R549" s="768" cm="1">
        <f t="array" ref="R549">INDEX($H549:$K549,0,MATCH(R$524,$H$524:$K$524,0))*HLOOKUP(R$523,$J$520:$R$521,2)</f>
        <v>10.869565217391305</v>
      </c>
      <c r="S549" s="768" cm="1">
        <f t="array" ref="S549">INDEX($H549:$K549,0,MATCH(S$524,$H$524:$K$524,0))*HLOOKUP(S$523,$J$520:$R$521,2)</f>
        <v>0</v>
      </c>
      <c r="T549" s="768" cm="1">
        <f t="array" ref="T549">INDEX($H549:$K549,0,MATCH(T$524,$H$524:$K$524,0))*HLOOKUP(T$523,$J$520:$R$521,2)</f>
        <v>78.94736842105263</v>
      </c>
      <c r="U549" s="768" cm="1">
        <f t="array" ref="U549">INDEX($H549:$K549,0,MATCH(U$524,$H$524:$K$524,0))*HLOOKUP(U$523,$J$520:$R$521,2)</f>
        <v>10.869565217391305</v>
      </c>
      <c r="V549" s="768" cm="1">
        <f t="array" ref="V549">INDEX($H549:$K549,0,MATCH(V$524,$H$524:$K$524,0))*HLOOKUP(V$523,$J$520:$R$521,2)</f>
        <v>10.869565217391305</v>
      </c>
      <c r="W549" s="768" cm="1">
        <f t="array" ref="W549">INDEX($H549:$K549,0,MATCH(W$524,$H$524:$K$524,0))*HLOOKUP(W$523,$J$520:$R$521,2)</f>
        <v>0</v>
      </c>
      <c r="X549" s="768" cm="1">
        <f t="array" ref="X549">INDEX($H549:$K549,0,MATCH(X$524,$H$524:$K$524,0))*HLOOKUP(X$523,$J$520:$R$521,2)</f>
        <v>78.94736842105263</v>
      </c>
      <c r="Y549" s="768" cm="1">
        <f t="array" ref="Y549">INDEX($H549:$K549,0,MATCH(Y$524,$H$524:$K$524,0))*HLOOKUP(Y$523,$J$520:$R$521,2)</f>
        <v>10.869565217391305</v>
      </c>
      <c r="Z549" s="768" cm="1">
        <f t="array" ref="Z549">INDEX($H549:$K549,0,MATCH(Z$524,$H$524:$K$524,0))*HLOOKUP(Z$523,$J$520:$R$521,2)</f>
        <v>10.869565217391305</v>
      </c>
      <c r="AA549" s="768" cm="1">
        <f t="array" ref="AA549">INDEX($H549:$K549,0,MATCH(AA$524,$H$524:$K$524,0))*HLOOKUP(AA$523,$J$520:$R$521,2)</f>
        <v>0</v>
      </c>
      <c r="AB549" s="768" cm="1">
        <f t="array" ref="AB549">INDEX($H549:$K549,0,MATCH(AB$524,$H$524:$K$524,0))*HLOOKUP(AB$523,$J$520:$R$521,2)</f>
        <v>78.94736842105263</v>
      </c>
      <c r="AC549" s="768" cm="1">
        <f t="array" ref="AC549">INDEX($H549:$K549,0,MATCH(AC$524,$H$524:$K$524,0))*HLOOKUP(AC$523,$J$520:$R$521,2)</f>
        <v>10.869565217391305</v>
      </c>
      <c r="AD549" s="768" cm="1">
        <f t="array" ref="AD549">INDEX($H549:$K549,0,MATCH(AD$524,$H$524:$K$524,0))*HLOOKUP(AD$523,$J$520:$R$521,2)</f>
        <v>10.869565217391305</v>
      </c>
      <c r="AE549" s="768" cm="1">
        <f t="array" ref="AE549">INDEX($H549:$K549,0,MATCH(AE$524,$H$524:$K$524,0))*HLOOKUP(AE$523,$J$520:$R$521,2)</f>
        <v>0</v>
      </c>
      <c r="AF549" s="768" cm="1">
        <f t="array" ref="AF549">INDEX($H549:$K549,0,MATCH(AF$524,$H$524:$K$524,0))*HLOOKUP(AF$523,$J$520:$R$521,2)</f>
        <v>78.94736842105263</v>
      </c>
      <c r="AG549" s="768" cm="1">
        <f t="array" ref="AG549">INDEX($H549:$K549,0,MATCH(AG$524,$H$524:$K$524,0))*HLOOKUP(AG$523,$J$520:$R$521,2)</f>
        <v>10.869565217391305</v>
      </c>
      <c r="AH549" s="768" cm="1">
        <f t="array" ref="AH549">INDEX($H549:$K549,0,MATCH(AH$524,$H$524:$K$524,0))*HLOOKUP(AH$523,$J$520:$R$521,2)</f>
        <v>10.869565217391305</v>
      </c>
      <c r="AI549" s="768" cm="1">
        <f t="array" ref="AI549">INDEX($H549:$K549,0,MATCH(AI$524,$H$524:$K$524,0))*HLOOKUP(AI$523,$J$520:$R$521,2)</f>
        <v>0</v>
      </c>
      <c r="AJ549" s="768" cm="1">
        <f t="array" ref="AJ549">INDEX($H549:$K549,0,MATCH(AJ$524,$H$524:$K$524,0))*HLOOKUP(AJ$523,$J$520:$R$521,2)</f>
        <v>78.94736842105263</v>
      </c>
      <c r="AK549" s="768" cm="1">
        <f t="array" ref="AK549">INDEX($H549:$K549,0,MATCH(AK$524,$H$524:$K$524,0))*HLOOKUP(AK$523,$J$520:$R$521,2)</f>
        <v>10.869565217391305</v>
      </c>
      <c r="AL549" s="768" cm="1">
        <f t="array" ref="AL549">INDEX($H549:$K549,0,MATCH(AL$524,$H$524:$K$524,0))*HLOOKUP(AL$523,$J$520:$R$521,2)</f>
        <v>10.869565217391305</v>
      </c>
      <c r="AM549" s="768" cm="1">
        <f t="array" ref="AM549">INDEX($H549:$K549,0,MATCH(AM$524,$H$524:$K$524,0))*HLOOKUP(AM$523,$J$520:$R$521,2)</f>
        <v>0</v>
      </c>
      <c r="AN549" s="768" cm="1">
        <f t="array" ref="AN549">INDEX($H549:$K549,0,MATCH(AN$524,$H$524:$K$524,0))*HLOOKUP(AN$523,$J$520:$R$521,2)</f>
        <v>78.94736842105263</v>
      </c>
      <c r="AO549" s="768" cm="1">
        <f t="array" ref="AO549">INDEX($H549:$K549,0,MATCH(AO$524,$H$524:$K$524,0))*HLOOKUP(AO$523,$J$520:$R$521,2)</f>
        <v>10.869565217391305</v>
      </c>
      <c r="AP549" s="768" cm="1">
        <f t="array" ref="AP549">INDEX($H549:$K549,0,MATCH(AP$524,$H$524:$K$524,0))*HLOOKUP(AP$523,$J$520:$R$521,2)</f>
        <v>10.869565217391305</v>
      </c>
      <c r="AQ549" s="768" cm="1">
        <f t="array" ref="AQ549">INDEX($H549:$K549,0,MATCH(AQ$524,$H$524:$K$524,0))*HLOOKUP(AQ$523,$J$520:$R$521,2)</f>
        <v>0</v>
      </c>
      <c r="AR549" s="768" cm="1">
        <f t="array" ref="AR549">INDEX($H549:$K549,0,MATCH(AR$524,$H$524:$K$524,0))*HLOOKUP(AR$523,$J$520:$R$521,2)</f>
        <v>78.94736842105263</v>
      </c>
      <c r="AS549" s="768" cm="1">
        <f t="array" ref="AS549">INDEX($H549:$K549,0,MATCH(AS$524,$H$524:$K$524,0))*HLOOKUP(AS$523,$J$520:$R$521,2)</f>
        <v>10.869565217391305</v>
      </c>
      <c r="AT549" s="768" cm="1">
        <f t="array" ref="AT549">INDEX($H549:$K549,0,MATCH(AT$524,$H$524:$K$524,0))*HLOOKUP(AT$523,$J$520:$R$521,2)</f>
        <v>10.869565217391305</v>
      </c>
      <c r="AU549" s="768" cm="1">
        <f t="array" ref="AU549">INDEX($H549:$K549,0,MATCH(AU$524,$H$524:$K$524,0))*HLOOKUP(AU$523,$J$520:$R$521,2)</f>
        <v>0</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78.94736842105263</v>
      </c>
      <c r="I553" s="225">
        <v>32.608695652173914</v>
      </c>
      <c r="J553" s="225">
        <v>32.608695652173914</v>
      </c>
      <c r="K553" s="225">
        <v>0</v>
      </c>
      <c r="L553" s="768" cm="1">
        <f t="array" ref="L553">INDEX($H553:$K553,0,MATCH(L$524,$H$524:$K$524,0))*HLOOKUP(L$523,$J$520:$R$521,2)</f>
        <v>78.94736842105263</v>
      </c>
      <c r="M553" s="768" cm="1">
        <f t="array" ref="M553">INDEX($H553:$K553,0,MATCH(M$524,$H$524:$K$524,0))*HLOOKUP(M$523,$J$520:$R$521,2)</f>
        <v>32.608695652173914</v>
      </c>
      <c r="N553" s="768" cm="1">
        <f t="array" ref="N553">INDEX($H553:$K553,0,MATCH(N$524,$H$524:$K$524,0))*HLOOKUP(N$523,$J$520:$R$521,2)</f>
        <v>32.608695652173914</v>
      </c>
      <c r="O553" s="768" cm="1">
        <f t="array" ref="O553">INDEX($H553:$K553,0,MATCH(O$524,$H$524:$K$524,0))*HLOOKUP(O$523,$J$520:$R$521,2)</f>
        <v>0</v>
      </c>
      <c r="P553" s="768" cm="1">
        <f t="array" ref="P553">INDEX($H553:$K553,0,MATCH(P$524,$H$524:$K$524,0))*HLOOKUP(P$523,$J$520:$R$521,2)</f>
        <v>78.94736842105263</v>
      </c>
      <c r="Q553" s="768" cm="1">
        <f t="array" ref="Q553">INDEX($H553:$K553,0,MATCH(Q$524,$H$524:$K$524,0))*HLOOKUP(Q$523,$J$520:$R$521,2)</f>
        <v>32.608695652173914</v>
      </c>
      <c r="R553" s="768" cm="1">
        <f t="array" ref="R553">INDEX($H553:$K553,0,MATCH(R$524,$H$524:$K$524,0))*HLOOKUP(R$523,$J$520:$R$521,2)</f>
        <v>32.608695652173914</v>
      </c>
      <c r="S553" s="768" cm="1">
        <f t="array" ref="S553">INDEX($H553:$K553,0,MATCH(S$524,$H$524:$K$524,0))*HLOOKUP(S$523,$J$520:$R$521,2)</f>
        <v>0</v>
      </c>
      <c r="T553" s="768" cm="1">
        <f t="array" ref="T553">INDEX($H553:$K553,0,MATCH(T$524,$H$524:$K$524,0))*HLOOKUP(T$523,$J$520:$R$521,2)</f>
        <v>78.94736842105263</v>
      </c>
      <c r="U553" s="768" cm="1">
        <f t="array" ref="U553">INDEX($H553:$K553,0,MATCH(U$524,$H$524:$K$524,0))*HLOOKUP(U$523,$J$520:$R$521,2)</f>
        <v>32.608695652173914</v>
      </c>
      <c r="V553" s="768" cm="1">
        <f t="array" ref="V553">INDEX($H553:$K553,0,MATCH(V$524,$H$524:$K$524,0))*HLOOKUP(V$523,$J$520:$R$521,2)</f>
        <v>32.608695652173914</v>
      </c>
      <c r="W553" s="768" cm="1">
        <f t="array" ref="W553">INDEX($H553:$K553,0,MATCH(W$524,$H$524:$K$524,0))*HLOOKUP(W$523,$J$520:$R$521,2)</f>
        <v>0</v>
      </c>
      <c r="X553" s="768" cm="1">
        <f t="array" ref="X553">INDEX($H553:$K553,0,MATCH(X$524,$H$524:$K$524,0))*HLOOKUP(X$523,$J$520:$R$521,2)</f>
        <v>78.94736842105263</v>
      </c>
      <c r="Y553" s="768" cm="1">
        <f t="array" ref="Y553">INDEX($H553:$K553,0,MATCH(Y$524,$H$524:$K$524,0))*HLOOKUP(Y$523,$J$520:$R$521,2)</f>
        <v>32.608695652173914</v>
      </c>
      <c r="Z553" s="768" cm="1">
        <f t="array" ref="Z553">INDEX($H553:$K553,0,MATCH(Z$524,$H$524:$K$524,0))*HLOOKUP(Z$523,$J$520:$R$521,2)</f>
        <v>32.608695652173914</v>
      </c>
      <c r="AA553" s="768" cm="1">
        <f t="array" ref="AA553">INDEX($H553:$K553,0,MATCH(AA$524,$H$524:$K$524,0))*HLOOKUP(AA$523,$J$520:$R$521,2)</f>
        <v>0</v>
      </c>
      <c r="AB553" s="768" cm="1">
        <f t="array" ref="AB553">INDEX($H553:$K553,0,MATCH(AB$524,$H$524:$K$524,0))*HLOOKUP(AB$523,$J$520:$R$521,2)</f>
        <v>78.94736842105263</v>
      </c>
      <c r="AC553" s="768" cm="1">
        <f t="array" ref="AC553">INDEX($H553:$K553,0,MATCH(AC$524,$H$524:$K$524,0))*HLOOKUP(AC$523,$J$520:$R$521,2)</f>
        <v>32.608695652173914</v>
      </c>
      <c r="AD553" s="768" cm="1">
        <f t="array" ref="AD553">INDEX($H553:$K553,0,MATCH(AD$524,$H$524:$K$524,0))*HLOOKUP(AD$523,$J$520:$R$521,2)</f>
        <v>32.608695652173914</v>
      </c>
      <c r="AE553" s="768" cm="1">
        <f t="array" ref="AE553">INDEX($H553:$K553,0,MATCH(AE$524,$H$524:$K$524,0))*HLOOKUP(AE$523,$J$520:$R$521,2)</f>
        <v>0</v>
      </c>
      <c r="AF553" s="768" cm="1">
        <f t="array" ref="AF553">INDEX($H553:$K553,0,MATCH(AF$524,$H$524:$K$524,0))*HLOOKUP(AF$523,$J$520:$R$521,2)</f>
        <v>78.94736842105263</v>
      </c>
      <c r="AG553" s="768" cm="1">
        <f t="array" ref="AG553">INDEX($H553:$K553,0,MATCH(AG$524,$H$524:$K$524,0))*HLOOKUP(AG$523,$J$520:$R$521,2)</f>
        <v>32.608695652173914</v>
      </c>
      <c r="AH553" s="768" cm="1">
        <f t="array" ref="AH553">INDEX($H553:$K553,0,MATCH(AH$524,$H$524:$K$524,0))*HLOOKUP(AH$523,$J$520:$R$521,2)</f>
        <v>32.608695652173914</v>
      </c>
      <c r="AI553" s="768" cm="1">
        <f t="array" ref="AI553">INDEX($H553:$K553,0,MATCH(AI$524,$H$524:$K$524,0))*HLOOKUP(AI$523,$J$520:$R$521,2)</f>
        <v>0</v>
      </c>
      <c r="AJ553" s="768" cm="1">
        <f t="array" ref="AJ553">INDEX($H553:$K553,0,MATCH(AJ$524,$H$524:$K$524,0))*HLOOKUP(AJ$523,$J$520:$R$521,2)</f>
        <v>78.94736842105263</v>
      </c>
      <c r="AK553" s="768" cm="1">
        <f t="array" ref="AK553">INDEX($H553:$K553,0,MATCH(AK$524,$H$524:$K$524,0))*HLOOKUP(AK$523,$J$520:$R$521,2)</f>
        <v>32.608695652173914</v>
      </c>
      <c r="AL553" s="768" cm="1">
        <f t="array" ref="AL553">INDEX($H553:$K553,0,MATCH(AL$524,$H$524:$K$524,0))*HLOOKUP(AL$523,$J$520:$R$521,2)</f>
        <v>32.608695652173914</v>
      </c>
      <c r="AM553" s="768" cm="1">
        <f t="array" ref="AM553">INDEX($H553:$K553,0,MATCH(AM$524,$H$524:$K$524,0))*HLOOKUP(AM$523,$J$520:$R$521,2)</f>
        <v>0</v>
      </c>
      <c r="AN553" s="768" cm="1">
        <f t="array" ref="AN553">INDEX($H553:$K553,0,MATCH(AN$524,$H$524:$K$524,0))*HLOOKUP(AN$523,$J$520:$R$521,2)</f>
        <v>78.94736842105263</v>
      </c>
      <c r="AO553" s="768" cm="1">
        <f t="array" ref="AO553">INDEX($H553:$K553,0,MATCH(AO$524,$H$524:$K$524,0))*HLOOKUP(AO$523,$J$520:$R$521,2)</f>
        <v>32.608695652173914</v>
      </c>
      <c r="AP553" s="768" cm="1">
        <f t="array" ref="AP553">INDEX($H553:$K553,0,MATCH(AP$524,$H$524:$K$524,0))*HLOOKUP(AP$523,$J$520:$R$521,2)</f>
        <v>32.608695652173914</v>
      </c>
      <c r="AQ553" s="768" cm="1">
        <f t="array" ref="AQ553">INDEX($H553:$K553,0,MATCH(AQ$524,$H$524:$K$524,0))*HLOOKUP(AQ$523,$J$520:$R$521,2)</f>
        <v>0</v>
      </c>
      <c r="AR553" s="768" cm="1">
        <f t="array" ref="AR553">INDEX($H553:$K553,0,MATCH(AR$524,$H$524:$K$524,0))*HLOOKUP(AR$523,$J$520:$R$521,2)</f>
        <v>78.94736842105263</v>
      </c>
      <c r="AS553" s="768" cm="1">
        <f t="array" ref="AS553">INDEX($H553:$K553,0,MATCH(AS$524,$H$524:$K$524,0))*HLOOKUP(AS$523,$J$520:$R$521,2)</f>
        <v>32.608695652173914</v>
      </c>
      <c r="AT553" s="768" cm="1">
        <f t="array" ref="AT553">INDEX($H553:$K553,0,MATCH(AT$524,$H$524:$K$524,0))*HLOOKUP(AT$523,$J$520:$R$521,2)</f>
        <v>32.608695652173914</v>
      </c>
      <c r="AU553" s="768" cm="1">
        <f t="array" ref="AU553">INDEX($H553:$K553,0,MATCH(AU$524,$H$524:$K$524,0))*HLOOKUP(AU$523,$J$520:$R$521,2)</f>
        <v>0</v>
      </c>
      <c r="AV553" s="189"/>
      <c r="AW553" s="189"/>
      <c r="AX553" s="16"/>
      <c r="AY553" s="8"/>
      <c r="AZ553" s="8"/>
      <c r="BA553" s="8"/>
    </row>
    <row r="554" spans="1:53" ht="14.5" outlineLevel="1" x14ac:dyDescent="0.35">
      <c r="A554" s="6"/>
      <c r="B554" s="7"/>
      <c r="C554" s="17"/>
      <c r="D554" s="17"/>
      <c r="E554" s="17"/>
      <c r="F554" s="26"/>
      <c r="G554" s="26" t="str">
        <f t="shared" si="124"/>
        <v>AYAWA1wd</v>
      </c>
      <c r="H554" s="225">
        <v>78.94736842105263</v>
      </c>
      <c r="I554" s="225">
        <v>32.608695652173914</v>
      </c>
      <c r="J554" s="225">
        <v>32.608695652173914</v>
      </c>
      <c r="K554" s="225">
        <v>0</v>
      </c>
      <c r="L554" s="768" cm="1">
        <f t="array" ref="L554">INDEX($H554:$K554,0,MATCH(L$524,$H$524:$K$524,0))*HLOOKUP(L$523,$J$520:$R$521,2)</f>
        <v>78.94736842105263</v>
      </c>
      <c r="M554" s="768" cm="1">
        <f t="array" ref="M554">INDEX($H554:$K554,0,MATCH(M$524,$H$524:$K$524,0))*HLOOKUP(M$523,$J$520:$R$521,2)</f>
        <v>32.608695652173914</v>
      </c>
      <c r="N554" s="768" cm="1">
        <f t="array" ref="N554">INDEX($H554:$K554,0,MATCH(N$524,$H$524:$K$524,0))*HLOOKUP(N$523,$J$520:$R$521,2)</f>
        <v>32.608695652173914</v>
      </c>
      <c r="O554" s="768" cm="1">
        <f t="array" ref="O554">INDEX($H554:$K554,0,MATCH(O$524,$H$524:$K$524,0))*HLOOKUP(O$523,$J$520:$R$521,2)</f>
        <v>0</v>
      </c>
      <c r="P554" s="768" cm="1">
        <f t="array" ref="P554">INDEX($H554:$K554,0,MATCH(P$524,$H$524:$K$524,0))*HLOOKUP(P$523,$J$520:$R$521,2)</f>
        <v>78.94736842105263</v>
      </c>
      <c r="Q554" s="768" cm="1">
        <f t="array" ref="Q554">INDEX($H554:$K554,0,MATCH(Q$524,$H$524:$K$524,0))*HLOOKUP(Q$523,$J$520:$R$521,2)</f>
        <v>32.608695652173914</v>
      </c>
      <c r="R554" s="768" cm="1">
        <f t="array" ref="R554">INDEX($H554:$K554,0,MATCH(R$524,$H$524:$K$524,0))*HLOOKUP(R$523,$J$520:$R$521,2)</f>
        <v>32.608695652173914</v>
      </c>
      <c r="S554" s="768" cm="1">
        <f t="array" ref="S554">INDEX($H554:$K554,0,MATCH(S$524,$H$524:$K$524,0))*HLOOKUP(S$523,$J$520:$R$521,2)</f>
        <v>0</v>
      </c>
      <c r="T554" s="768" cm="1">
        <f t="array" ref="T554">INDEX($H554:$K554,0,MATCH(T$524,$H$524:$K$524,0))*HLOOKUP(T$523,$J$520:$R$521,2)</f>
        <v>78.94736842105263</v>
      </c>
      <c r="U554" s="768" cm="1">
        <f t="array" ref="U554">INDEX($H554:$K554,0,MATCH(U$524,$H$524:$K$524,0))*HLOOKUP(U$523,$J$520:$R$521,2)</f>
        <v>32.608695652173914</v>
      </c>
      <c r="V554" s="768" cm="1">
        <f t="array" ref="V554">INDEX($H554:$K554,0,MATCH(V$524,$H$524:$K$524,0))*HLOOKUP(V$523,$J$520:$R$521,2)</f>
        <v>32.608695652173914</v>
      </c>
      <c r="W554" s="768" cm="1">
        <f t="array" ref="W554">INDEX($H554:$K554,0,MATCH(W$524,$H$524:$K$524,0))*HLOOKUP(W$523,$J$520:$R$521,2)</f>
        <v>0</v>
      </c>
      <c r="X554" s="768" cm="1">
        <f t="array" ref="X554">INDEX($H554:$K554,0,MATCH(X$524,$H$524:$K$524,0))*HLOOKUP(X$523,$J$520:$R$521,2)</f>
        <v>78.94736842105263</v>
      </c>
      <c r="Y554" s="768" cm="1">
        <f t="array" ref="Y554">INDEX($H554:$K554,0,MATCH(Y$524,$H$524:$K$524,0))*HLOOKUP(Y$523,$J$520:$R$521,2)</f>
        <v>32.608695652173914</v>
      </c>
      <c r="Z554" s="768" cm="1">
        <f t="array" ref="Z554">INDEX($H554:$K554,0,MATCH(Z$524,$H$524:$K$524,0))*HLOOKUP(Z$523,$J$520:$R$521,2)</f>
        <v>32.608695652173914</v>
      </c>
      <c r="AA554" s="768" cm="1">
        <f t="array" ref="AA554">INDEX($H554:$K554,0,MATCH(AA$524,$H$524:$K$524,0))*HLOOKUP(AA$523,$J$520:$R$521,2)</f>
        <v>0</v>
      </c>
      <c r="AB554" s="768" cm="1">
        <f t="array" ref="AB554">INDEX($H554:$K554,0,MATCH(AB$524,$H$524:$K$524,0))*HLOOKUP(AB$523,$J$520:$R$521,2)</f>
        <v>78.94736842105263</v>
      </c>
      <c r="AC554" s="768" cm="1">
        <f t="array" ref="AC554">INDEX($H554:$K554,0,MATCH(AC$524,$H$524:$K$524,0))*HLOOKUP(AC$523,$J$520:$R$521,2)</f>
        <v>32.608695652173914</v>
      </c>
      <c r="AD554" s="768" cm="1">
        <f t="array" ref="AD554">INDEX($H554:$K554,0,MATCH(AD$524,$H$524:$K$524,0))*HLOOKUP(AD$523,$J$520:$R$521,2)</f>
        <v>32.608695652173914</v>
      </c>
      <c r="AE554" s="768" cm="1">
        <f t="array" ref="AE554">INDEX($H554:$K554,0,MATCH(AE$524,$H$524:$K$524,0))*HLOOKUP(AE$523,$J$520:$R$521,2)</f>
        <v>0</v>
      </c>
      <c r="AF554" s="768" cm="1">
        <f t="array" ref="AF554">INDEX($H554:$K554,0,MATCH(AF$524,$H$524:$K$524,0))*HLOOKUP(AF$523,$J$520:$R$521,2)</f>
        <v>78.94736842105263</v>
      </c>
      <c r="AG554" s="768" cm="1">
        <f t="array" ref="AG554">INDEX($H554:$K554,0,MATCH(AG$524,$H$524:$K$524,0))*HLOOKUP(AG$523,$J$520:$R$521,2)</f>
        <v>32.608695652173914</v>
      </c>
      <c r="AH554" s="768" cm="1">
        <f t="array" ref="AH554">INDEX($H554:$K554,0,MATCH(AH$524,$H$524:$K$524,0))*HLOOKUP(AH$523,$J$520:$R$521,2)</f>
        <v>32.608695652173914</v>
      </c>
      <c r="AI554" s="768" cm="1">
        <f t="array" ref="AI554">INDEX($H554:$K554,0,MATCH(AI$524,$H$524:$K$524,0))*HLOOKUP(AI$523,$J$520:$R$521,2)</f>
        <v>0</v>
      </c>
      <c r="AJ554" s="768" cm="1">
        <f t="array" ref="AJ554">INDEX($H554:$K554,0,MATCH(AJ$524,$H$524:$K$524,0))*HLOOKUP(AJ$523,$J$520:$R$521,2)</f>
        <v>78.94736842105263</v>
      </c>
      <c r="AK554" s="768" cm="1">
        <f t="array" ref="AK554">INDEX($H554:$K554,0,MATCH(AK$524,$H$524:$K$524,0))*HLOOKUP(AK$523,$J$520:$R$521,2)</f>
        <v>32.608695652173914</v>
      </c>
      <c r="AL554" s="768" cm="1">
        <f t="array" ref="AL554">INDEX($H554:$K554,0,MATCH(AL$524,$H$524:$K$524,0))*HLOOKUP(AL$523,$J$520:$R$521,2)</f>
        <v>32.608695652173914</v>
      </c>
      <c r="AM554" s="768" cm="1">
        <f t="array" ref="AM554">INDEX($H554:$K554,0,MATCH(AM$524,$H$524:$K$524,0))*HLOOKUP(AM$523,$J$520:$R$521,2)</f>
        <v>0</v>
      </c>
      <c r="AN554" s="768" cm="1">
        <f t="array" ref="AN554">INDEX($H554:$K554,0,MATCH(AN$524,$H$524:$K$524,0))*HLOOKUP(AN$523,$J$520:$R$521,2)</f>
        <v>78.94736842105263</v>
      </c>
      <c r="AO554" s="768" cm="1">
        <f t="array" ref="AO554">INDEX($H554:$K554,0,MATCH(AO$524,$H$524:$K$524,0))*HLOOKUP(AO$523,$J$520:$R$521,2)</f>
        <v>32.608695652173914</v>
      </c>
      <c r="AP554" s="768" cm="1">
        <f t="array" ref="AP554">INDEX($H554:$K554,0,MATCH(AP$524,$H$524:$K$524,0))*HLOOKUP(AP$523,$J$520:$R$521,2)</f>
        <v>32.608695652173914</v>
      </c>
      <c r="AQ554" s="768" cm="1">
        <f t="array" ref="AQ554">INDEX($H554:$K554,0,MATCH(AQ$524,$H$524:$K$524,0))*HLOOKUP(AQ$523,$J$520:$R$521,2)</f>
        <v>0</v>
      </c>
      <c r="AR554" s="768" cm="1">
        <f t="array" ref="AR554">INDEX($H554:$K554,0,MATCH(AR$524,$H$524:$K$524,0))*HLOOKUP(AR$523,$J$520:$R$521,2)</f>
        <v>78.94736842105263</v>
      </c>
      <c r="AS554" s="768" cm="1">
        <f t="array" ref="AS554">INDEX($H554:$K554,0,MATCH(AS$524,$H$524:$K$524,0))*HLOOKUP(AS$523,$J$520:$R$521,2)</f>
        <v>32.608695652173914</v>
      </c>
      <c r="AT554" s="768" cm="1">
        <f t="array" ref="AT554">INDEX($H554:$K554,0,MATCH(AT$524,$H$524:$K$524,0))*HLOOKUP(AT$523,$J$520:$R$521,2)</f>
        <v>32.608695652173914</v>
      </c>
      <c r="AU554" s="768" cm="1">
        <f t="array" ref="AU554">INDEX($H554:$K554,0,MATCH(AU$524,$H$524:$K$524,0))*HLOOKUP(AU$523,$J$520:$R$521,2)</f>
        <v>0</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78.94736842105263</v>
      </c>
      <c r="I556" s="225">
        <v>0</v>
      </c>
      <c r="J556" s="225">
        <v>0</v>
      </c>
      <c r="K556" s="225">
        <v>0</v>
      </c>
      <c r="L556" s="768" cm="1">
        <f t="array" ref="L556">INDEX($H556:$K556,0,MATCH(L$524,$H$524:$K$524,0))*HLOOKUP(L$523,$J$520:$R$521,2)</f>
        <v>78.94736842105263</v>
      </c>
      <c r="M556" s="768" cm="1">
        <f t="array" ref="M556">INDEX($H556:$K556,0,MATCH(M$524,$H$524:$K$524,0))*HLOOKUP(M$523,$J$520:$R$521,2)</f>
        <v>0</v>
      </c>
      <c r="N556" s="768" cm="1">
        <f t="array" ref="N556">INDEX($H556:$K556,0,MATCH(N$524,$H$524:$K$524,0))*HLOOKUP(N$523,$J$520:$R$521,2)</f>
        <v>0</v>
      </c>
      <c r="O556" s="768" cm="1">
        <f t="array" ref="O556">INDEX($H556:$K556,0,MATCH(O$524,$H$524:$K$524,0))*HLOOKUP(O$523,$J$520:$R$521,2)</f>
        <v>0</v>
      </c>
      <c r="P556" s="768" cm="1">
        <f t="array" ref="P556">INDEX($H556:$K556,0,MATCH(P$524,$H$524:$K$524,0))*HLOOKUP(P$523,$J$520:$R$521,2)</f>
        <v>78.94736842105263</v>
      </c>
      <c r="Q556" s="768" cm="1">
        <f t="array" ref="Q556">INDEX($H556:$K556,0,MATCH(Q$524,$H$524:$K$524,0))*HLOOKUP(Q$523,$J$520:$R$521,2)</f>
        <v>0</v>
      </c>
      <c r="R556" s="768" cm="1">
        <f t="array" ref="R556">INDEX($H556:$K556,0,MATCH(R$524,$H$524:$K$524,0))*HLOOKUP(R$523,$J$520:$R$521,2)</f>
        <v>0</v>
      </c>
      <c r="S556" s="768" cm="1">
        <f t="array" ref="S556">INDEX($H556:$K556,0,MATCH(S$524,$H$524:$K$524,0))*HLOOKUP(S$523,$J$520:$R$521,2)</f>
        <v>0</v>
      </c>
      <c r="T556" s="768" cm="1">
        <f t="array" ref="T556">INDEX($H556:$K556,0,MATCH(T$524,$H$524:$K$524,0))*HLOOKUP(T$523,$J$520:$R$521,2)</f>
        <v>78.94736842105263</v>
      </c>
      <c r="U556" s="768" cm="1">
        <f t="array" ref="U556">INDEX($H556:$K556,0,MATCH(U$524,$H$524:$K$524,0))*HLOOKUP(U$523,$J$520:$R$521,2)</f>
        <v>0</v>
      </c>
      <c r="V556" s="768" cm="1">
        <f t="array" ref="V556">INDEX($H556:$K556,0,MATCH(V$524,$H$524:$K$524,0))*HLOOKUP(V$523,$J$520:$R$521,2)</f>
        <v>0</v>
      </c>
      <c r="W556" s="768" cm="1">
        <f t="array" ref="W556">INDEX($H556:$K556,0,MATCH(W$524,$H$524:$K$524,0))*HLOOKUP(W$523,$J$520:$R$521,2)</f>
        <v>0</v>
      </c>
      <c r="X556" s="768" cm="1">
        <f t="array" ref="X556">INDEX($H556:$K556,0,MATCH(X$524,$H$524:$K$524,0))*HLOOKUP(X$523,$J$520:$R$521,2)</f>
        <v>78.94736842105263</v>
      </c>
      <c r="Y556" s="768" cm="1">
        <f t="array" ref="Y556">INDEX($H556:$K556,0,MATCH(Y$524,$H$524:$K$524,0))*HLOOKUP(Y$523,$J$520:$R$521,2)</f>
        <v>0</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78.94736842105263</v>
      </c>
      <c r="AC556" s="768" cm="1">
        <f t="array" ref="AC556">INDEX($H556:$K556,0,MATCH(AC$524,$H$524:$K$524,0))*HLOOKUP(AC$523,$J$520:$R$521,2)</f>
        <v>0</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78.94736842105263</v>
      </c>
      <c r="AG556" s="768" cm="1">
        <f t="array" ref="AG556">INDEX($H556:$K556,0,MATCH(AG$524,$H$524:$K$524,0))*HLOOKUP(AG$523,$J$520:$R$521,2)</f>
        <v>0</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78.94736842105263</v>
      </c>
      <c r="AK556" s="768" cm="1">
        <f t="array" ref="AK556">INDEX($H556:$K556,0,MATCH(AK$524,$H$524:$K$524,0))*HLOOKUP(AK$523,$J$520:$R$521,2)</f>
        <v>0</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78.94736842105263</v>
      </c>
      <c r="AO556" s="768" cm="1">
        <f t="array" ref="AO556">INDEX($H556:$K556,0,MATCH(AO$524,$H$524:$K$524,0))*HLOOKUP(AO$523,$J$520:$R$521,2)</f>
        <v>0</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78.94736842105263</v>
      </c>
      <c r="AS556" s="768" cm="1">
        <f t="array" ref="AS556">INDEX($H556:$K556,0,MATCH(AS$524,$H$524:$K$524,0))*HLOOKUP(AS$523,$J$520:$R$521,2)</f>
        <v>0</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78.94736842105263</v>
      </c>
      <c r="I557" s="225">
        <v>0</v>
      </c>
      <c r="J557" s="225">
        <v>0</v>
      </c>
      <c r="K557" s="225">
        <v>0</v>
      </c>
      <c r="L557" s="768" cm="1">
        <f t="array" ref="L557">INDEX($H557:$K557,0,MATCH(L$524,$H$524:$K$524,0))*HLOOKUP(L$523,$J$520:$R$521,2)</f>
        <v>78.94736842105263</v>
      </c>
      <c r="M557" s="768" cm="1">
        <f t="array" ref="M557">INDEX($H557:$K557,0,MATCH(M$524,$H$524:$K$524,0))*HLOOKUP(M$523,$J$520:$R$521,2)</f>
        <v>0</v>
      </c>
      <c r="N557" s="768" cm="1">
        <f t="array" ref="N557">INDEX($H557:$K557,0,MATCH(N$524,$H$524:$K$524,0))*HLOOKUP(N$523,$J$520:$R$521,2)</f>
        <v>0</v>
      </c>
      <c r="O557" s="768" cm="1">
        <f t="array" ref="O557">INDEX($H557:$K557,0,MATCH(O$524,$H$524:$K$524,0))*HLOOKUP(O$523,$J$520:$R$521,2)</f>
        <v>0</v>
      </c>
      <c r="P557" s="768" cm="1">
        <f t="array" ref="P557">INDEX($H557:$K557,0,MATCH(P$524,$H$524:$K$524,0))*HLOOKUP(P$523,$J$520:$R$521,2)</f>
        <v>78.94736842105263</v>
      </c>
      <c r="Q557" s="768" cm="1">
        <f t="array" ref="Q557">INDEX($H557:$K557,0,MATCH(Q$524,$H$524:$K$524,0))*HLOOKUP(Q$523,$J$520:$R$521,2)</f>
        <v>0</v>
      </c>
      <c r="R557" s="768" cm="1">
        <f t="array" ref="R557">INDEX($H557:$K557,0,MATCH(R$524,$H$524:$K$524,0))*HLOOKUP(R$523,$J$520:$R$521,2)</f>
        <v>0</v>
      </c>
      <c r="S557" s="768" cm="1">
        <f t="array" ref="S557">INDEX($H557:$K557,0,MATCH(S$524,$H$524:$K$524,0))*HLOOKUP(S$523,$J$520:$R$521,2)</f>
        <v>0</v>
      </c>
      <c r="T557" s="768" cm="1">
        <f t="array" ref="T557">INDEX($H557:$K557,0,MATCH(T$524,$H$524:$K$524,0))*HLOOKUP(T$523,$J$520:$R$521,2)</f>
        <v>78.94736842105263</v>
      </c>
      <c r="U557" s="768" cm="1">
        <f t="array" ref="U557">INDEX($H557:$K557,0,MATCH(U$524,$H$524:$K$524,0))*HLOOKUP(U$523,$J$520:$R$521,2)</f>
        <v>0</v>
      </c>
      <c r="V557" s="768" cm="1">
        <f t="array" ref="V557">INDEX($H557:$K557,0,MATCH(V$524,$H$524:$K$524,0))*HLOOKUP(V$523,$J$520:$R$521,2)</f>
        <v>0</v>
      </c>
      <c r="W557" s="768" cm="1">
        <f t="array" ref="W557">INDEX($H557:$K557,0,MATCH(W$524,$H$524:$K$524,0))*HLOOKUP(W$523,$J$520:$R$521,2)</f>
        <v>0</v>
      </c>
      <c r="X557" s="768" cm="1">
        <f t="array" ref="X557">INDEX($H557:$K557,0,MATCH(X$524,$H$524:$K$524,0))*HLOOKUP(X$523,$J$520:$R$521,2)</f>
        <v>78.94736842105263</v>
      </c>
      <c r="Y557" s="768" cm="1">
        <f t="array" ref="Y557">INDEX($H557:$K557,0,MATCH(Y$524,$H$524:$K$524,0))*HLOOKUP(Y$523,$J$520:$R$521,2)</f>
        <v>0</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78.94736842105263</v>
      </c>
      <c r="AC557" s="768" cm="1">
        <f t="array" ref="AC557">INDEX($H557:$K557,0,MATCH(AC$524,$H$524:$K$524,0))*HLOOKUP(AC$523,$J$520:$R$521,2)</f>
        <v>0</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78.94736842105263</v>
      </c>
      <c r="AG557" s="768" cm="1">
        <f t="array" ref="AG557">INDEX($H557:$K557,0,MATCH(AG$524,$H$524:$K$524,0))*HLOOKUP(AG$523,$J$520:$R$521,2)</f>
        <v>0</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78.94736842105263</v>
      </c>
      <c r="AK557" s="768" cm="1">
        <f t="array" ref="AK557">INDEX($H557:$K557,0,MATCH(AK$524,$H$524:$K$524,0))*HLOOKUP(AK$523,$J$520:$R$521,2)</f>
        <v>0</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78.94736842105263</v>
      </c>
      <c r="AO557" s="768" cm="1">
        <f t="array" ref="AO557">INDEX($H557:$K557,0,MATCH(AO$524,$H$524:$K$524,0))*HLOOKUP(AO$523,$J$520:$R$521,2)</f>
        <v>0</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78.94736842105263</v>
      </c>
      <c r="AS557" s="768" cm="1">
        <f t="array" ref="AS557">INDEX($H557:$K557,0,MATCH(AS$524,$H$524:$K$524,0))*HLOOKUP(AS$523,$J$520:$R$521,2)</f>
        <v>0</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78.94736842105263</v>
      </c>
      <c r="I559" s="225">
        <v>10.869565217391305</v>
      </c>
      <c r="J559" s="225">
        <v>10.869565217391305</v>
      </c>
      <c r="K559" s="225">
        <v>0</v>
      </c>
      <c r="L559" s="768" cm="1">
        <f t="array" ref="L559">INDEX($H559:$K559,0,MATCH(L$524,$H$524:$K$524,0))*HLOOKUP(L$523,$J$520:$R$521,2)</f>
        <v>78.94736842105263</v>
      </c>
      <c r="M559" s="768" cm="1">
        <f t="array" ref="M559">INDEX($H559:$K559,0,MATCH(M$524,$H$524:$K$524,0))*HLOOKUP(M$523,$J$520:$R$521,2)</f>
        <v>10.869565217391305</v>
      </c>
      <c r="N559" s="768" cm="1">
        <f t="array" ref="N559">INDEX($H559:$K559,0,MATCH(N$524,$H$524:$K$524,0))*HLOOKUP(N$523,$J$520:$R$521,2)</f>
        <v>10.869565217391305</v>
      </c>
      <c r="O559" s="768" cm="1">
        <f t="array" ref="O559">INDEX($H559:$K559,0,MATCH(O$524,$H$524:$K$524,0))*HLOOKUP(O$523,$J$520:$R$521,2)</f>
        <v>0</v>
      </c>
      <c r="P559" s="768" cm="1">
        <f t="array" ref="P559">INDEX($H559:$K559,0,MATCH(P$524,$H$524:$K$524,0))*HLOOKUP(P$523,$J$520:$R$521,2)</f>
        <v>78.94736842105263</v>
      </c>
      <c r="Q559" s="768" cm="1">
        <f t="array" ref="Q559">INDEX($H559:$K559,0,MATCH(Q$524,$H$524:$K$524,0))*HLOOKUP(Q$523,$J$520:$R$521,2)</f>
        <v>10.869565217391305</v>
      </c>
      <c r="R559" s="768" cm="1">
        <f t="array" ref="R559">INDEX($H559:$K559,0,MATCH(R$524,$H$524:$K$524,0))*HLOOKUP(R$523,$J$520:$R$521,2)</f>
        <v>10.869565217391305</v>
      </c>
      <c r="S559" s="768" cm="1">
        <f t="array" ref="S559">INDEX($H559:$K559,0,MATCH(S$524,$H$524:$K$524,0))*HLOOKUP(S$523,$J$520:$R$521,2)</f>
        <v>0</v>
      </c>
      <c r="T559" s="768" cm="1">
        <f t="array" ref="T559">INDEX($H559:$K559,0,MATCH(T$524,$H$524:$K$524,0))*HLOOKUP(T$523,$J$520:$R$521,2)</f>
        <v>78.94736842105263</v>
      </c>
      <c r="U559" s="768" cm="1">
        <f t="array" ref="U559">INDEX($H559:$K559,0,MATCH(U$524,$H$524:$K$524,0))*HLOOKUP(U$523,$J$520:$R$521,2)</f>
        <v>10.869565217391305</v>
      </c>
      <c r="V559" s="768" cm="1">
        <f t="array" ref="V559">INDEX($H559:$K559,0,MATCH(V$524,$H$524:$K$524,0))*HLOOKUP(V$523,$J$520:$R$521,2)</f>
        <v>10.869565217391305</v>
      </c>
      <c r="W559" s="768" cm="1">
        <f t="array" ref="W559">INDEX($H559:$K559,0,MATCH(W$524,$H$524:$K$524,0))*HLOOKUP(W$523,$J$520:$R$521,2)</f>
        <v>0</v>
      </c>
      <c r="X559" s="768" cm="1">
        <f t="array" ref="X559">INDEX($H559:$K559,0,MATCH(X$524,$H$524:$K$524,0))*HLOOKUP(X$523,$J$520:$R$521,2)</f>
        <v>78.94736842105263</v>
      </c>
      <c r="Y559" s="768" cm="1">
        <f t="array" ref="Y559">INDEX($H559:$K559,0,MATCH(Y$524,$H$524:$K$524,0))*HLOOKUP(Y$523,$J$520:$R$521,2)</f>
        <v>10.869565217391305</v>
      </c>
      <c r="Z559" s="768" cm="1">
        <f t="array" ref="Z559">INDEX($H559:$K559,0,MATCH(Z$524,$H$524:$K$524,0))*HLOOKUP(Z$523,$J$520:$R$521,2)</f>
        <v>10.869565217391305</v>
      </c>
      <c r="AA559" s="768" cm="1">
        <f t="array" ref="AA559">INDEX($H559:$K559,0,MATCH(AA$524,$H$524:$K$524,0))*HLOOKUP(AA$523,$J$520:$R$521,2)</f>
        <v>0</v>
      </c>
      <c r="AB559" s="768" cm="1">
        <f t="array" ref="AB559">INDEX($H559:$K559,0,MATCH(AB$524,$H$524:$K$524,0))*HLOOKUP(AB$523,$J$520:$R$521,2)</f>
        <v>78.94736842105263</v>
      </c>
      <c r="AC559" s="768" cm="1">
        <f t="array" ref="AC559">INDEX($H559:$K559,0,MATCH(AC$524,$H$524:$K$524,0))*HLOOKUP(AC$523,$J$520:$R$521,2)</f>
        <v>10.869565217391305</v>
      </c>
      <c r="AD559" s="768" cm="1">
        <f t="array" ref="AD559">INDEX($H559:$K559,0,MATCH(AD$524,$H$524:$K$524,0))*HLOOKUP(AD$523,$J$520:$R$521,2)</f>
        <v>10.869565217391305</v>
      </c>
      <c r="AE559" s="768" cm="1">
        <f t="array" ref="AE559">INDEX($H559:$K559,0,MATCH(AE$524,$H$524:$K$524,0))*HLOOKUP(AE$523,$J$520:$R$521,2)</f>
        <v>0</v>
      </c>
      <c r="AF559" s="768" cm="1">
        <f t="array" ref="AF559">INDEX($H559:$K559,0,MATCH(AF$524,$H$524:$K$524,0))*HLOOKUP(AF$523,$J$520:$R$521,2)</f>
        <v>78.94736842105263</v>
      </c>
      <c r="AG559" s="768" cm="1">
        <f t="array" ref="AG559">INDEX($H559:$K559,0,MATCH(AG$524,$H$524:$K$524,0))*HLOOKUP(AG$523,$J$520:$R$521,2)</f>
        <v>10.869565217391305</v>
      </c>
      <c r="AH559" s="768" cm="1">
        <f t="array" ref="AH559">INDEX($H559:$K559,0,MATCH(AH$524,$H$524:$K$524,0))*HLOOKUP(AH$523,$J$520:$R$521,2)</f>
        <v>10.869565217391305</v>
      </c>
      <c r="AI559" s="768" cm="1">
        <f t="array" ref="AI559">INDEX($H559:$K559,0,MATCH(AI$524,$H$524:$K$524,0))*HLOOKUP(AI$523,$J$520:$R$521,2)</f>
        <v>0</v>
      </c>
      <c r="AJ559" s="768" cm="1">
        <f t="array" ref="AJ559">INDEX($H559:$K559,0,MATCH(AJ$524,$H$524:$K$524,0))*HLOOKUP(AJ$523,$J$520:$R$521,2)</f>
        <v>78.94736842105263</v>
      </c>
      <c r="AK559" s="768" cm="1">
        <f t="array" ref="AK559">INDEX($H559:$K559,0,MATCH(AK$524,$H$524:$K$524,0))*HLOOKUP(AK$523,$J$520:$R$521,2)</f>
        <v>10.869565217391305</v>
      </c>
      <c r="AL559" s="768" cm="1">
        <f t="array" ref="AL559">INDEX($H559:$K559,0,MATCH(AL$524,$H$524:$K$524,0))*HLOOKUP(AL$523,$J$520:$R$521,2)</f>
        <v>10.869565217391305</v>
      </c>
      <c r="AM559" s="768" cm="1">
        <f t="array" ref="AM559">INDEX($H559:$K559,0,MATCH(AM$524,$H$524:$K$524,0))*HLOOKUP(AM$523,$J$520:$R$521,2)</f>
        <v>0</v>
      </c>
      <c r="AN559" s="768" cm="1">
        <f t="array" ref="AN559">INDEX($H559:$K559,0,MATCH(AN$524,$H$524:$K$524,0))*HLOOKUP(AN$523,$J$520:$R$521,2)</f>
        <v>78.94736842105263</v>
      </c>
      <c r="AO559" s="768" cm="1">
        <f t="array" ref="AO559">INDEX($H559:$K559,0,MATCH(AO$524,$H$524:$K$524,0))*HLOOKUP(AO$523,$J$520:$R$521,2)</f>
        <v>10.869565217391305</v>
      </c>
      <c r="AP559" s="768" cm="1">
        <f t="array" ref="AP559">INDEX($H559:$K559,0,MATCH(AP$524,$H$524:$K$524,0))*HLOOKUP(AP$523,$J$520:$R$521,2)</f>
        <v>10.869565217391305</v>
      </c>
      <c r="AQ559" s="768" cm="1">
        <f t="array" ref="AQ559">INDEX($H559:$K559,0,MATCH(AQ$524,$H$524:$K$524,0))*HLOOKUP(AQ$523,$J$520:$R$521,2)</f>
        <v>0</v>
      </c>
      <c r="AR559" s="768" cm="1">
        <f t="array" ref="AR559">INDEX($H559:$K559,0,MATCH(AR$524,$H$524:$K$524,0))*HLOOKUP(AR$523,$J$520:$R$521,2)</f>
        <v>78.94736842105263</v>
      </c>
      <c r="AS559" s="768" cm="1">
        <f t="array" ref="AS559">INDEX($H559:$K559,0,MATCH(AS$524,$H$524:$K$524,0))*HLOOKUP(AS$523,$J$520:$R$521,2)</f>
        <v>10.869565217391305</v>
      </c>
      <c r="AT559" s="768" cm="1">
        <f t="array" ref="AT559">INDEX($H559:$K559,0,MATCH(AT$524,$H$524:$K$524,0))*HLOOKUP(AT$523,$J$520:$R$521,2)</f>
        <v>10.869565217391305</v>
      </c>
      <c r="AU559" s="768" cm="1">
        <f t="array" ref="AU559">INDEX($H559:$K559,0,MATCH(AU$524,$H$524:$K$524,0))*HLOOKUP(AU$523,$J$520:$R$521,2)</f>
        <v>0</v>
      </c>
      <c r="AV559" s="189"/>
      <c r="AW559" s="189"/>
      <c r="AX559" s="16"/>
      <c r="AY559" s="8"/>
      <c r="AZ559" s="8"/>
      <c r="BA559" s="8"/>
    </row>
    <row r="560" spans="1:53" ht="14.5" outlineLevel="1" x14ac:dyDescent="0.35">
      <c r="A560" s="6"/>
      <c r="B560" s="7"/>
      <c r="C560" s="17"/>
      <c r="D560" s="17"/>
      <c r="E560" s="17"/>
      <c r="F560" s="26"/>
      <c r="G560" s="26" t="str">
        <f t="shared" si="124"/>
        <v>YYWWWwd</v>
      </c>
      <c r="H560" s="225">
        <v>78.94736842105263</v>
      </c>
      <c r="I560" s="225">
        <v>10.869565217391305</v>
      </c>
      <c r="J560" s="225">
        <v>10.869565217391305</v>
      </c>
      <c r="K560" s="225">
        <v>0</v>
      </c>
      <c r="L560" s="768" cm="1">
        <f t="array" ref="L560">INDEX($H560:$K560,0,MATCH(L$524,$H$524:$K$524,0))*HLOOKUP(L$523,$J$520:$R$521,2)</f>
        <v>78.94736842105263</v>
      </c>
      <c r="M560" s="768" cm="1">
        <f t="array" ref="M560">INDEX($H560:$K560,0,MATCH(M$524,$H$524:$K$524,0))*HLOOKUP(M$523,$J$520:$R$521,2)</f>
        <v>10.869565217391305</v>
      </c>
      <c r="N560" s="768" cm="1">
        <f t="array" ref="N560">INDEX($H560:$K560,0,MATCH(N$524,$H$524:$K$524,0))*HLOOKUP(N$523,$J$520:$R$521,2)</f>
        <v>10.869565217391305</v>
      </c>
      <c r="O560" s="768" cm="1">
        <f t="array" ref="O560">INDEX($H560:$K560,0,MATCH(O$524,$H$524:$K$524,0))*HLOOKUP(O$523,$J$520:$R$521,2)</f>
        <v>0</v>
      </c>
      <c r="P560" s="768" cm="1">
        <f t="array" ref="P560">INDEX($H560:$K560,0,MATCH(P$524,$H$524:$K$524,0))*HLOOKUP(P$523,$J$520:$R$521,2)</f>
        <v>78.94736842105263</v>
      </c>
      <c r="Q560" s="768" cm="1">
        <f t="array" ref="Q560">INDEX($H560:$K560,0,MATCH(Q$524,$H$524:$K$524,0))*HLOOKUP(Q$523,$J$520:$R$521,2)</f>
        <v>10.869565217391305</v>
      </c>
      <c r="R560" s="768" cm="1">
        <f t="array" ref="R560">INDEX($H560:$K560,0,MATCH(R$524,$H$524:$K$524,0))*HLOOKUP(R$523,$J$520:$R$521,2)</f>
        <v>10.869565217391305</v>
      </c>
      <c r="S560" s="768" cm="1">
        <f t="array" ref="S560">INDEX($H560:$K560,0,MATCH(S$524,$H$524:$K$524,0))*HLOOKUP(S$523,$J$520:$R$521,2)</f>
        <v>0</v>
      </c>
      <c r="T560" s="768" cm="1">
        <f t="array" ref="T560">INDEX($H560:$K560,0,MATCH(T$524,$H$524:$K$524,0))*HLOOKUP(T$523,$J$520:$R$521,2)</f>
        <v>78.94736842105263</v>
      </c>
      <c r="U560" s="768" cm="1">
        <f t="array" ref="U560">INDEX($H560:$K560,0,MATCH(U$524,$H$524:$K$524,0))*HLOOKUP(U$523,$J$520:$R$521,2)</f>
        <v>10.869565217391305</v>
      </c>
      <c r="V560" s="768" cm="1">
        <f t="array" ref="V560">INDEX($H560:$K560,0,MATCH(V$524,$H$524:$K$524,0))*HLOOKUP(V$523,$J$520:$R$521,2)</f>
        <v>10.869565217391305</v>
      </c>
      <c r="W560" s="768" cm="1">
        <f t="array" ref="W560">INDEX($H560:$K560,0,MATCH(W$524,$H$524:$K$524,0))*HLOOKUP(W$523,$J$520:$R$521,2)</f>
        <v>0</v>
      </c>
      <c r="X560" s="768" cm="1">
        <f t="array" ref="X560">INDEX($H560:$K560,0,MATCH(X$524,$H$524:$K$524,0))*HLOOKUP(X$523,$J$520:$R$521,2)</f>
        <v>78.94736842105263</v>
      </c>
      <c r="Y560" s="768" cm="1">
        <f t="array" ref="Y560">INDEX($H560:$K560,0,MATCH(Y$524,$H$524:$K$524,0))*HLOOKUP(Y$523,$J$520:$R$521,2)</f>
        <v>10.869565217391305</v>
      </c>
      <c r="Z560" s="768" cm="1">
        <f t="array" ref="Z560">INDEX($H560:$K560,0,MATCH(Z$524,$H$524:$K$524,0))*HLOOKUP(Z$523,$J$520:$R$521,2)</f>
        <v>10.869565217391305</v>
      </c>
      <c r="AA560" s="768" cm="1">
        <f t="array" ref="AA560">INDEX($H560:$K560,0,MATCH(AA$524,$H$524:$K$524,0))*HLOOKUP(AA$523,$J$520:$R$521,2)</f>
        <v>0</v>
      </c>
      <c r="AB560" s="768" cm="1">
        <f t="array" ref="AB560">INDEX($H560:$K560,0,MATCH(AB$524,$H$524:$K$524,0))*HLOOKUP(AB$523,$J$520:$R$521,2)</f>
        <v>78.94736842105263</v>
      </c>
      <c r="AC560" s="768" cm="1">
        <f t="array" ref="AC560">INDEX($H560:$K560,0,MATCH(AC$524,$H$524:$K$524,0))*HLOOKUP(AC$523,$J$520:$R$521,2)</f>
        <v>10.869565217391305</v>
      </c>
      <c r="AD560" s="768" cm="1">
        <f t="array" ref="AD560">INDEX($H560:$K560,0,MATCH(AD$524,$H$524:$K$524,0))*HLOOKUP(AD$523,$J$520:$R$521,2)</f>
        <v>10.869565217391305</v>
      </c>
      <c r="AE560" s="768" cm="1">
        <f t="array" ref="AE560">INDEX($H560:$K560,0,MATCH(AE$524,$H$524:$K$524,0))*HLOOKUP(AE$523,$J$520:$R$521,2)</f>
        <v>0</v>
      </c>
      <c r="AF560" s="768" cm="1">
        <f t="array" ref="AF560">INDEX($H560:$K560,0,MATCH(AF$524,$H$524:$K$524,0))*HLOOKUP(AF$523,$J$520:$R$521,2)</f>
        <v>78.94736842105263</v>
      </c>
      <c r="AG560" s="768" cm="1">
        <f t="array" ref="AG560">INDEX($H560:$K560,0,MATCH(AG$524,$H$524:$K$524,0))*HLOOKUP(AG$523,$J$520:$R$521,2)</f>
        <v>10.869565217391305</v>
      </c>
      <c r="AH560" s="768" cm="1">
        <f t="array" ref="AH560">INDEX($H560:$K560,0,MATCH(AH$524,$H$524:$K$524,0))*HLOOKUP(AH$523,$J$520:$R$521,2)</f>
        <v>10.869565217391305</v>
      </c>
      <c r="AI560" s="768" cm="1">
        <f t="array" ref="AI560">INDEX($H560:$K560,0,MATCH(AI$524,$H$524:$K$524,0))*HLOOKUP(AI$523,$J$520:$R$521,2)</f>
        <v>0</v>
      </c>
      <c r="AJ560" s="768" cm="1">
        <f t="array" ref="AJ560">INDEX($H560:$K560,0,MATCH(AJ$524,$H$524:$K$524,0))*HLOOKUP(AJ$523,$J$520:$R$521,2)</f>
        <v>78.94736842105263</v>
      </c>
      <c r="AK560" s="768" cm="1">
        <f t="array" ref="AK560">INDEX($H560:$K560,0,MATCH(AK$524,$H$524:$K$524,0))*HLOOKUP(AK$523,$J$520:$R$521,2)</f>
        <v>10.869565217391305</v>
      </c>
      <c r="AL560" s="768" cm="1">
        <f t="array" ref="AL560">INDEX($H560:$K560,0,MATCH(AL$524,$H$524:$K$524,0))*HLOOKUP(AL$523,$J$520:$R$521,2)</f>
        <v>10.869565217391305</v>
      </c>
      <c r="AM560" s="768" cm="1">
        <f t="array" ref="AM560">INDEX($H560:$K560,0,MATCH(AM$524,$H$524:$K$524,0))*HLOOKUP(AM$523,$J$520:$R$521,2)</f>
        <v>0</v>
      </c>
      <c r="AN560" s="768" cm="1">
        <f t="array" ref="AN560">INDEX($H560:$K560,0,MATCH(AN$524,$H$524:$K$524,0))*HLOOKUP(AN$523,$J$520:$R$521,2)</f>
        <v>78.94736842105263</v>
      </c>
      <c r="AO560" s="768" cm="1">
        <f t="array" ref="AO560">INDEX($H560:$K560,0,MATCH(AO$524,$H$524:$K$524,0))*HLOOKUP(AO$523,$J$520:$R$521,2)</f>
        <v>10.869565217391305</v>
      </c>
      <c r="AP560" s="768" cm="1">
        <f t="array" ref="AP560">INDEX($H560:$K560,0,MATCH(AP$524,$H$524:$K$524,0))*HLOOKUP(AP$523,$J$520:$R$521,2)</f>
        <v>10.869565217391305</v>
      </c>
      <c r="AQ560" s="768" cm="1">
        <f t="array" ref="AQ560">INDEX($H560:$K560,0,MATCH(AQ$524,$H$524:$K$524,0))*HLOOKUP(AQ$523,$J$520:$R$521,2)</f>
        <v>0</v>
      </c>
      <c r="AR560" s="768" cm="1">
        <f t="array" ref="AR560">INDEX($H560:$K560,0,MATCH(AR$524,$H$524:$K$524,0))*HLOOKUP(AR$523,$J$520:$R$521,2)</f>
        <v>78.94736842105263</v>
      </c>
      <c r="AS560" s="768" cm="1">
        <f t="array" ref="AS560">INDEX($H560:$K560,0,MATCH(AS$524,$H$524:$K$524,0))*HLOOKUP(AS$523,$J$520:$R$521,2)</f>
        <v>10.869565217391305</v>
      </c>
      <c r="AT560" s="768" cm="1">
        <f t="array" ref="AT560">INDEX($H560:$K560,0,MATCH(AT$524,$H$524:$K$524,0))*HLOOKUP(AT$523,$J$520:$R$521,2)</f>
        <v>10.869565217391305</v>
      </c>
      <c r="AU560" s="768" cm="1">
        <f t="array" ref="AU560">INDEX($H560:$K560,0,MATCH(AU$524,$H$524:$K$524,0))*HLOOKUP(AU$523,$J$520:$R$521,2)</f>
        <v>0</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78.94736842105263</v>
      </c>
      <c r="I562" s="225">
        <v>10.869565217391305</v>
      </c>
      <c r="J562" s="225">
        <v>10.869565217391305</v>
      </c>
      <c r="K562" s="225">
        <v>0</v>
      </c>
      <c r="L562" s="768" cm="1">
        <f t="array" ref="L562">INDEX($H562:$K562,0,MATCH(L$524,$H$524:$K$524,0))*HLOOKUP(L$523,$J$520:$R$521,2)</f>
        <v>78.94736842105263</v>
      </c>
      <c r="M562" s="768" cm="1">
        <f t="array" ref="M562">INDEX($H562:$K562,0,MATCH(M$524,$H$524:$K$524,0))*HLOOKUP(M$523,$J$520:$R$521,2)</f>
        <v>10.869565217391305</v>
      </c>
      <c r="N562" s="768" cm="1">
        <f t="array" ref="N562">INDEX($H562:$K562,0,MATCH(N$524,$H$524:$K$524,0))*HLOOKUP(N$523,$J$520:$R$521,2)</f>
        <v>10.869565217391305</v>
      </c>
      <c r="O562" s="768" cm="1">
        <f t="array" ref="O562">INDEX($H562:$K562,0,MATCH(O$524,$H$524:$K$524,0))*HLOOKUP(O$523,$J$520:$R$521,2)</f>
        <v>0</v>
      </c>
      <c r="P562" s="768" cm="1">
        <f t="array" ref="P562">INDEX($H562:$K562,0,MATCH(P$524,$H$524:$K$524,0))*HLOOKUP(P$523,$J$520:$R$521,2)</f>
        <v>78.94736842105263</v>
      </c>
      <c r="Q562" s="768" cm="1">
        <f t="array" ref="Q562">INDEX($H562:$K562,0,MATCH(Q$524,$H$524:$K$524,0))*HLOOKUP(Q$523,$J$520:$R$521,2)</f>
        <v>10.869565217391305</v>
      </c>
      <c r="R562" s="768" cm="1">
        <f t="array" ref="R562">INDEX($H562:$K562,0,MATCH(R$524,$H$524:$K$524,0))*HLOOKUP(R$523,$J$520:$R$521,2)</f>
        <v>10.869565217391305</v>
      </c>
      <c r="S562" s="768" cm="1">
        <f t="array" ref="S562">INDEX($H562:$K562,0,MATCH(S$524,$H$524:$K$524,0))*HLOOKUP(S$523,$J$520:$R$521,2)</f>
        <v>0</v>
      </c>
      <c r="T562" s="768" cm="1">
        <f t="array" ref="T562">INDEX($H562:$K562,0,MATCH(T$524,$H$524:$K$524,0))*HLOOKUP(T$523,$J$520:$R$521,2)</f>
        <v>78.94736842105263</v>
      </c>
      <c r="U562" s="768" cm="1">
        <f t="array" ref="U562">INDEX($H562:$K562,0,MATCH(U$524,$H$524:$K$524,0))*HLOOKUP(U$523,$J$520:$R$521,2)</f>
        <v>10.869565217391305</v>
      </c>
      <c r="V562" s="768" cm="1">
        <f t="array" ref="V562">INDEX($H562:$K562,0,MATCH(V$524,$H$524:$K$524,0))*HLOOKUP(V$523,$J$520:$R$521,2)</f>
        <v>10.869565217391305</v>
      </c>
      <c r="W562" s="768" cm="1">
        <f t="array" ref="W562">INDEX($H562:$K562,0,MATCH(W$524,$H$524:$K$524,0))*HLOOKUP(W$523,$J$520:$R$521,2)</f>
        <v>0</v>
      </c>
      <c r="X562" s="768" cm="1">
        <f t="array" ref="X562">INDEX($H562:$K562,0,MATCH(X$524,$H$524:$K$524,0))*HLOOKUP(X$523,$J$520:$R$521,2)</f>
        <v>78.94736842105263</v>
      </c>
      <c r="Y562" s="768" cm="1">
        <f t="array" ref="Y562">INDEX($H562:$K562,0,MATCH(Y$524,$H$524:$K$524,0))*HLOOKUP(Y$523,$J$520:$R$521,2)</f>
        <v>10.869565217391305</v>
      </c>
      <c r="Z562" s="768" cm="1">
        <f t="array" ref="Z562">INDEX($H562:$K562,0,MATCH(Z$524,$H$524:$K$524,0))*HLOOKUP(Z$523,$J$520:$R$521,2)</f>
        <v>10.869565217391305</v>
      </c>
      <c r="AA562" s="768" cm="1">
        <f t="array" ref="AA562">INDEX($H562:$K562,0,MATCH(AA$524,$H$524:$K$524,0))*HLOOKUP(AA$523,$J$520:$R$521,2)</f>
        <v>0</v>
      </c>
      <c r="AB562" s="768" cm="1">
        <f t="array" ref="AB562">INDEX($H562:$K562,0,MATCH(AB$524,$H$524:$K$524,0))*HLOOKUP(AB$523,$J$520:$R$521,2)</f>
        <v>78.94736842105263</v>
      </c>
      <c r="AC562" s="768" cm="1">
        <f t="array" ref="AC562">INDEX($H562:$K562,0,MATCH(AC$524,$H$524:$K$524,0))*HLOOKUP(AC$523,$J$520:$R$521,2)</f>
        <v>10.869565217391305</v>
      </c>
      <c r="AD562" s="768" cm="1">
        <f t="array" ref="AD562">INDEX($H562:$K562,0,MATCH(AD$524,$H$524:$K$524,0))*HLOOKUP(AD$523,$J$520:$R$521,2)</f>
        <v>10.869565217391305</v>
      </c>
      <c r="AE562" s="768" cm="1">
        <f t="array" ref="AE562">INDEX($H562:$K562,0,MATCH(AE$524,$H$524:$K$524,0))*HLOOKUP(AE$523,$J$520:$R$521,2)</f>
        <v>0</v>
      </c>
      <c r="AF562" s="768" cm="1">
        <f t="array" ref="AF562">INDEX($H562:$K562,0,MATCH(AF$524,$H$524:$K$524,0))*HLOOKUP(AF$523,$J$520:$R$521,2)</f>
        <v>78.94736842105263</v>
      </c>
      <c r="AG562" s="768" cm="1">
        <f t="array" ref="AG562">INDEX($H562:$K562,0,MATCH(AG$524,$H$524:$K$524,0))*HLOOKUP(AG$523,$J$520:$R$521,2)</f>
        <v>10.869565217391305</v>
      </c>
      <c r="AH562" s="768" cm="1">
        <f t="array" ref="AH562">INDEX($H562:$K562,0,MATCH(AH$524,$H$524:$K$524,0))*HLOOKUP(AH$523,$J$520:$R$521,2)</f>
        <v>10.869565217391305</v>
      </c>
      <c r="AI562" s="768" cm="1">
        <f t="array" ref="AI562">INDEX($H562:$K562,0,MATCH(AI$524,$H$524:$K$524,0))*HLOOKUP(AI$523,$J$520:$R$521,2)</f>
        <v>0</v>
      </c>
      <c r="AJ562" s="768" cm="1">
        <f t="array" ref="AJ562">INDEX($H562:$K562,0,MATCH(AJ$524,$H$524:$K$524,0))*HLOOKUP(AJ$523,$J$520:$R$521,2)</f>
        <v>78.94736842105263</v>
      </c>
      <c r="AK562" s="768" cm="1">
        <f t="array" ref="AK562">INDEX($H562:$K562,0,MATCH(AK$524,$H$524:$K$524,0))*HLOOKUP(AK$523,$J$520:$R$521,2)</f>
        <v>10.869565217391305</v>
      </c>
      <c r="AL562" s="768" cm="1">
        <f t="array" ref="AL562">INDEX($H562:$K562,0,MATCH(AL$524,$H$524:$K$524,0))*HLOOKUP(AL$523,$J$520:$R$521,2)</f>
        <v>10.869565217391305</v>
      </c>
      <c r="AM562" s="768" cm="1">
        <f t="array" ref="AM562">INDEX($H562:$K562,0,MATCH(AM$524,$H$524:$K$524,0))*HLOOKUP(AM$523,$J$520:$R$521,2)</f>
        <v>0</v>
      </c>
      <c r="AN562" s="768" cm="1">
        <f t="array" ref="AN562">INDEX($H562:$K562,0,MATCH(AN$524,$H$524:$K$524,0))*HLOOKUP(AN$523,$J$520:$R$521,2)</f>
        <v>78.94736842105263</v>
      </c>
      <c r="AO562" s="768" cm="1">
        <f t="array" ref="AO562">INDEX($H562:$K562,0,MATCH(AO$524,$H$524:$K$524,0))*HLOOKUP(AO$523,$J$520:$R$521,2)</f>
        <v>10.869565217391305</v>
      </c>
      <c r="AP562" s="768" cm="1">
        <f t="array" ref="AP562">INDEX($H562:$K562,0,MATCH(AP$524,$H$524:$K$524,0))*HLOOKUP(AP$523,$J$520:$R$521,2)</f>
        <v>10.869565217391305</v>
      </c>
      <c r="AQ562" s="768" cm="1">
        <f t="array" ref="AQ562">INDEX($H562:$K562,0,MATCH(AQ$524,$H$524:$K$524,0))*HLOOKUP(AQ$523,$J$520:$R$521,2)</f>
        <v>0</v>
      </c>
      <c r="AR562" s="768" cm="1">
        <f t="array" ref="AR562">INDEX($H562:$K562,0,MATCH(AR$524,$H$524:$K$524,0))*HLOOKUP(AR$523,$J$520:$R$521,2)</f>
        <v>78.94736842105263</v>
      </c>
      <c r="AS562" s="768" cm="1">
        <f t="array" ref="AS562">INDEX($H562:$K562,0,MATCH(AS$524,$H$524:$K$524,0))*HLOOKUP(AS$523,$J$520:$R$521,2)</f>
        <v>10.869565217391305</v>
      </c>
      <c r="AT562" s="768" cm="1">
        <f t="array" ref="AT562">INDEX($H562:$K562,0,MATCH(AT$524,$H$524:$K$524,0))*HLOOKUP(AT$523,$J$520:$R$521,2)</f>
        <v>10.869565217391305</v>
      </c>
      <c r="AU562" s="768" cm="1">
        <f t="array" ref="AU562">INDEX($H562:$K562,0,MATCH(AU$524,$H$524:$K$524,0))*HLOOKUP(AU$523,$J$520:$R$521,2)</f>
        <v>0</v>
      </c>
      <c r="AV562" s="189"/>
      <c r="AW562" s="189"/>
      <c r="AX562" s="16"/>
      <c r="AY562" s="8"/>
      <c r="AZ562" s="8"/>
      <c r="BA562" s="8"/>
    </row>
    <row r="563" spans="1:53" ht="14.5" outlineLevel="1" x14ac:dyDescent="0.35">
      <c r="A563" s="6"/>
      <c r="B563" s="7"/>
      <c r="C563" s="17"/>
      <c r="D563" s="17"/>
      <c r="E563" s="17"/>
      <c r="F563" s="26"/>
      <c r="G563" s="26" t="str">
        <f t="shared" si="125"/>
        <v>YYBLWbd</v>
      </c>
      <c r="H563" s="225">
        <v>78.94736842105263</v>
      </c>
      <c r="I563" s="225">
        <v>10.869565217391305</v>
      </c>
      <c r="J563" s="225">
        <v>10.869565217391305</v>
      </c>
      <c r="K563" s="225">
        <v>0</v>
      </c>
      <c r="L563" s="768" cm="1">
        <f t="array" ref="L563">INDEX($H563:$K563,0,MATCH(L$524,$H$524:$K$524,0))*HLOOKUP(L$523,$J$520:$R$521,2)</f>
        <v>78.94736842105263</v>
      </c>
      <c r="M563" s="768" cm="1">
        <f t="array" ref="M563">INDEX($H563:$K563,0,MATCH(M$524,$H$524:$K$524,0))*HLOOKUP(M$523,$J$520:$R$521,2)</f>
        <v>10.869565217391305</v>
      </c>
      <c r="N563" s="768" cm="1">
        <f t="array" ref="N563">INDEX($H563:$K563,0,MATCH(N$524,$H$524:$K$524,0))*HLOOKUP(N$523,$J$520:$R$521,2)</f>
        <v>10.869565217391305</v>
      </c>
      <c r="O563" s="768" cm="1">
        <f t="array" ref="O563">INDEX($H563:$K563,0,MATCH(O$524,$H$524:$K$524,0))*HLOOKUP(O$523,$J$520:$R$521,2)</f>
        <v>0</v>
      </c>
      <c r="P563" s="768" cm="1">
        <f t="array" ref="P563">INDEX($H563:$K563,0,MATCH(P$524,$H$524:$K$524,0))*HLOOKUP(P$523,$J$520:$R$521,2)</f>
        <v>78.94736842105263</v>
      </c>
      <c r="Q563" s="768" cm="1">
        <f t="array" ref="Q563">INDEX($H563:$K563,0,MATCH(Q$524,$H$524:$K$524,0))*HLOOKUP(Q$523,$J$520:$R$521,2)</f>
        <v>10.869565217391305</v>
      </c>
      <c r="R563" s="768" cm="1">
        <f t="array" ref="R563">INDEX($H563:$K563,0,MATCH(R$524,$H$524:$K$524,0))*HLOOKUP(R$523,$J$520:$R$521,2)</f>
        <v>10.869565217391305</v>
      </c>
      <c r="S563" s="768" cm="1">
        <f t="array" ref="S563">INDEX($H563:$K563,0,MATCH(S$524,$H$524:$K$524,0))*HLOOKUP(S$523,$J$520:$R$521,2)</f>
        <v>0</v>
      </c>
      <c r="T563" s="768" cm="1">
        <f t="array" ref="T563">INDEX($H563:$K563,0,MATCH(T$524,$H$524:$K$524,0))*HLOOKUP(T$523,$J$520:$R$521,2)</f>
        <v>78.94736842105263</v>
      </c>
      <c r="U563" s="768" cm="1">
        <f t="array" ref="U563">INDEX($H563:$K563,0,MATCH(U$524,$H$524:$K$524,0))*HLOOKUP(U$523,$J$520:$R$521,2)</f>
        <v>10.869565217391305</v>
      </c>
      <c r="V563" s="768" cm="1">
        <f t="array" ref="V563">INDEX($H563:$K563,0,MATCH(V$524,$H$524:$K$524,0))*HLOOKUP(V$523,$J$520:$R$521,2)</f>
        <v>10.869565217391305</v>
      </c>
      <c r="W563" s="768" cm="1">
        <f t="array" ref="W563">INDEX($H563:$K563,0,MATCH(W$524,$H$524:$K$524,0))*HLOOKUP(W$523,$J$520:$R$521,2)</f>
        <v>0</v>
      </c>
      <c r="X563" s="768" cm="1">
        <f t="array" ref="X563">INDEX($H563:$K563,0,MATCH(X$524,$H$524:$K$524,0))*HLOOKUP(X$523,$J$520:$R$521,2)</f>
        <v>78.94736842105263</v>
      </c>
      <c r="Y563" s="768" cm="1">
        <f t="array" ref="Y563">INDEX($H563:$K563,0,MATCH(Y$524,$H$524:$K$524,0))*HLOOKUP(Y$523,$J$520:$R$521,2)</f>
        <v>10.869565217391305</v>
      </c>
      <c r="Z563" s="768" cm="1">
        <f t="array" ref="Z563">INDEX($H563:$K563,0,MATCH(Z$524,$H$524:$K$524,0))*HLOOKUP(Z$523,$J$520:$R$521,2)</f>
        <v>10.869565217391305</v>
      </c>
      <c r="AA563" s="768" cm="1">
        <f t="array" ref="AA563">INDEX($H563:$K563,0,MATCH(AA$524,$H$524:$K$524,0))*HLOOKUP(AA$523,$J$520:$R$521,2)</f>
        <v>0</v>
      </c>
      <c r="AB563" s="768" cm="1">
        <f t="array" ref="AB563">INDEX($H563:$K563,0,MATCH(AB$524,$H$524:$K$524,0))*HLOOKUP(AB$523,$J$520:$R$521,2)</f>
        <v>78.94736842105263</v>
      </c>
      <c r="AC563" s="768" cm="1">
        <f t="array" ref="AC563">INDEX($H563:$K563,0,MATCH(AC$524,$H$524:$K$524,0))*HLOOKUP(AC$523,$J$520:$R$521,2)</f>
        <v>10.869565217391305</v>
      </c>
      <c r="AD563" s="768" cm="1">
        <f t="array" ref="AD563">INDEX($H563:$K563,0,MATCH(AD$524,$H$524:$K$524,0))*HLOOKUP(AD$523,$J$520:$R$521,2)</f>
        <v>10.869565217391305</v>
      </c>
      <c r="AE563" s="768" cm="1">
        <f t="array" ref="AE563">INDEX($H563:$K563,0,MATCH(AE$524,$H$524:$K$524,0))*HLOOKUP(AE$523,$J$520:$R$521,2)</f>
        <v>0</v>
      </c>
      <c r="AF563" s="768" cm="1">
        <f t="array" ref="AF563">INDEX($H563:$K563,0,MATCH(AF$524,$H$524:$K$524,0))*HLOOKUP(AF$523,$J$520:$R$521,2)</f>
        <v>78.94736842105263</v>
      </c>
      <c r="AG563" s="768" cm="1">
        <f t="array" ref="AG563">INDEX($H563:$K563,0,MATCH(AG$524,$H$524:$K$524,0))*HLOOKUP(AG$523,$J$520:$R$521,2)</f>
        <v>10.869565217391305</v>
      </c>
      <c r="AH563" s="768" cm="1">
        <f t="array" ref="AH563">INDEX($H563:$K563,0,MATCH(AH$524,$H$524:$K$524,0))*HLOOKUP(AH$523,$J$520:$R$521,2)</f>
        <v>10.869565217391305</v>
      </c>
      <c r="AI563" s="768" cm="1">
        <f t="array" ref="AI563">INDEX($H563:$K563,0,MATCH(AI$524,$H$524:$K$524,0))*HLOOKUP(AI$523,$J$520:$R$521,2)</f>
        <v>0</v>
      </c>
      <c r="AJ563" s="768" cm="1">
        <f t="array" ref="AJ563">INDEX($H563:$K563,0,MATCH(AJ$524,$H$524:$K$524,0))*HLOOKUP(AJ$523,$J$520:$R$521,2)</f>
        <v>78.94736842105263</v>
      </c>
      <c r="AK563" s="768" cm="1">
        <f t="array" ref="AK563">INDEX($H563:$K563,0,MATCH(AK$524,$H$524:$K$524,0))*HLOOKUP(AK$523,$J$520:$R$521,2)</f>
        <v>10.869565217391305</v>
      </c>
      <c r="AL563" s="768" cm="1">
        <f t="array" ref="AL563">INDEX($H563:$K563,0,MATCH(AL$524,$H$524:$K$524,0))*HLOOKUP(AL$523,$J$520:$R$521,2)</f>
        <v>10.869565217391305</v>
      </c>
      <c r="AM563" s="768" cm="1">
        <f t="array" ref="AM563">INDEX($H563:$K563,0,MATCH(AM$524,$H$524:$K$524,0))*HLOOKUP(AM$523,$J$520:$R$521,2)</f>
        <v>0</v>
      </c>
      <c r="AN563" s="768" cm="1">
        <f t="array" ref="AN563">INDEX($H563:$K563,0,MATCH(AN$524,$H$524:$K$524,0))*HLOOKUP(AN$523,$J$520:$R$521,2)</f>
        <v>78.94736842105263</v>
      </c>
      <c r="AO563" s="768" cm="1">
        <f t="array" ref="AO563">INDEX($H563:$K563,0,MATCH(AO$524,$H$524:$K$524,0))*HLOOKUP(AO$523,$J$520:$R$521,2)</f>
        <v>10.869565217391305</v>
      </c>
      <c r="AP563" s="768" cm="1">
        <f t="array" ref="AP563">INDEX($H563:$K563,0,MATCH(AP$524,$H$524:$K$524,0))*HLOOKUP(AP$523,$J$520:$R$521,2)</f>
        <v>10.869565217391305</v>
      </c>
      <c r="AQ563" s="768" cm="1">
        <f t="array" ref="AQ563">INDEX($H563:$K563,0,MATCH(AQ$524,$H$524:$K$524,0))*HLOOKUP(AQ$523,$J$520:$R$521,2)</f>
        <v>0</v>
      </c>
      <c r="AR563" s="768" cm="1">
        <f t="array" ref="AR563">INDEX($H563:$K563,0,MATCH(AR$524,$H$524:$K$524,0))*HLOOKUP(AR$523,$J$520:$R$521,2)</f>
        <v>78.94736842105263</v>
      </c>
      <c r="AS563" s="768" cm="1">
        <f t="array" ref="AS563">INDEX($H563:$K563,0,MATCH(AS$524,$H$524:$K$524,0))*HLOOKUP(AS$523,$J$520:$R$521,2)</f>
        <v>10.869565217391305</v>
      </c>
      <c r="AT563" s="768" cm="1">
        <f t="array" ref="AT563">INDEX($H563:$K563,0,MATCH(AT$524,$H$524:$K$524,0))*HLOOKUP(AT$523,$J$520:$R$521,2)</f>
        <v>10.869565217391305</v>
      </c>
      <c r="AU563" s="768" cm="1">
        <f t="array" ref="AU563">INDEX($H563:$K563,0,MATCH(AU$524,$H$524:$K$524,0))*HLOOKUP(AU$523,$J$520:$R$521,2)</f>
        <v>0</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78.94736842105263</v>
      </c>
      <c r="I564" s="225">
        <v>21.739130434782609</v>
      </c>
      <c r="J564" s="225">
        <v>21.739130434782609</v>
      </c>
      <c r="K564" s="225">
        <v>0</v>
      </c>
      <c r="L564" s="768" cm="1">
        <f t="array" ref="L564">INDEX($H564:$K564,0,MATCH(L$524,$H$524:$K$524,0))*HLOOKUP(L$523,$J$520:$R$521,2)</f>
        <v>78.94736842105263</v>
      </c>
      <c r="M564" s="768" cm="1">
        <f t="array" ref="M564">INDEX($H564:$K564,0,MATCH(M$524,$H$524:$K$524,0))*HLOOKUP(M$523,$J$520:$R$521,2)</f>
        <v>21.739130434782609</v>
      </c>
      <c r="N564" s="768" cm="1">
        <f t="array" ref="N564">INDEX($H564:$K564,0,MATCH(N$524,$H$524:$K$524,0))*HLOOKUP(N$523,$J$520:$R$521,2)</f>
        <v>21.739130434782609</v>
      </c>
      <c r="O564" s="768" cm="1">
        <f t="array" ref="O564">INDEX($H564:$K564,0,MATCH(O$524,$H$524:$K$524,0))*HLOOKUP(O$523,$J$520:$R$521,2)</f>
        <v>0</v>
      </c>
      <c r="P564" s="768" cm="1">
        <f t="array" ref="P564">INDEX($H564:$K564,0,MATCH(P$524,$H$524:$K$524,0))*HLOOKUP(P$523,$J$520:$R$521,2)</f>
        <v>78.94736842105263</v>
      </c>
      <c r="Q564" s="768" cm="1">
        <f t="array" ref="Q564">INDEX($H564:$K564,0,MATCH(Q$524,$H$524:$K$524,0))*HLOOKUP(Q$523,$J$520:$R$521,2)</f>
        <v>21.739130434782609</v>
      </c>
      <c r="R564" s="768" cm="1">
        <f t="array" ref="R564">INDEX($H564:$K564,0,MATCH(R$524,$H$524:$K$524,0))*HLOOKUP(R$523,$J$520:$R$521,2)</f>
        <v>21.739130434782609</v>
      </c>
      <c r="S564" s="768" cm="1">
        <f t="array" ref="S564">INDEX($H564:$K564,0,MATCH(S$524,$H$524:$K$524,0))*HLOOKUP(S$523,$J$520:$R$521,2)</f>
        <v>0</v>
      </c>
      <c r="T564" s="768" cm="1">
        <f t="array" ref="T564">INDEX($H564:$K564,0,MATCH(T$524,$H$524:$K$524,0))*HLOOKUP(T$523,$J$520:$R$521,2)</f>
        <v>78.94736842105263</v>
      </c>
      <c r="U564" s="768" cm="1">
        <f t="array" ref="U564">INDEX($H564:$K564,0,MATCH(U$524,$H$524:$K$524,0))*HLOOKUP(U$523,$J$520:$R$521,2)</f>
        <v>21.739130434782609</v>
      </c>
      <c r="V564" s="768" cm="1">
        <f t="array" ref="V564">INDEX($H564:$K564,0,MATCH(V$524,$H$524:$K$524,0))*HLOOKUP(V$523,$J$520:$R$521,2)</f>
        <v>21.739130434782609</v>
      </c>
      <c r="W564" s="768" cm="1">
        <f t="array" ref="W564">INDEX($H564:$K564,0,MATCH(W$524,$H$524:$K$524,0))*HLOOKUP(W$523,$J$520:$R$521,2)</f>
        <v>0</v>
      </c>
      <c r="X564" s="768" cm="1">
        <f t="array" ref="X564">INDEX($H564:$K564,0,MATCH(X$524,$H$524:$K$524,0))*HLOOKUP(X$523,$J$520:$R$521,2)</f>
        <v>78.94736842105263</v>
      </c>
      <c r="Y564" s="768" cm="1">
        <f t="array" ref="Y564">INDEX($H564:$K564,0,MATCH(Y$524,$H$524:$K$524,0))*HLOOKUP(Y$523,$J$520:$R$521,2)</f>
        <v>21.739130434782609</v>
      </c>
      <c r="Z564" s="768" cm="1">
        <f t="array" ref="Z564">INDEX($H564:$K564,0,MATCH(Z$524,$H$524:$K$524,0))*HLOOKUP(Z$523,$J$520:$R$521,2)</f>
        <v>21.739130434782609</v>
      </c>
      <c r="AA564" s="768" cm="1">
        <f t="array" ref="AA564">INDEX($H564:$K564,0,MATCH(AA$524,$H$524:$K$524,0))*HLOOKUP(AA$523,$J$520:$R$521,2)</f>
        <v>0</v>
      </c>
      <c r="AB564" s="768" cm="1">
        <f t="array" ref="AB564">INDEX($H564:$K564,0,MATCH(AB$524,$H$524:$K$524,0))*HLOOKUP(AB$523,$J$520:$R$521,2)</f>
        <v>78.94736842105263</v>
      </c>
      <c r="AC564" s="768" cm="1">
        <f t="array" ref="AC564">INDEX($H564:$K564,0,MATCH(AC$524,$H$524:$K$524,0))*HLOOKUP(AC$523,$J$520:$R$521,2)</f>
        <v>21.739130434782609</v>
      </c>
      <c r="AD564" s="768" cm="1">
        <f t="array" ref="AD564">INDEX($H564:$K564,0,MATCH(AD$524,$H$524:$K$524,0))*HLOOKUP(AD$523,$J$520:$R$521,2)</f>
        <v>21.739130434782609</v>
      </c>
      <c r="AE564" s="768" cm="1">
        <f t="array" ref="AE564">INDEX($H564:$K564,0,MATCH(AE$524,$H$524:$K$524,0))*HLOOKUP(AE$523,$J$520:$R$521,2)</f>
        <v>0</v>
      </c>
      <c r="AF564" s="768" cm="1">
        <f t="array" ref="AF564">INDEX($H564:$K564,0,MATCH(AF$524,$H$524:$K$524,0))*HLOOKUP(AF$523,$J$520:$R$521,2)</f>
        <v>78.94736842105263</v>
      </c>
      <c r="AG564" s="768" cm="1">
        <f t="array" ref="AG564">INDEX($H564:$K564,0,MATCH(AG$524,$H$524:$K$524,0))*HLOOKUP(AG$523,$J$520:$R$521,2)</f>
        <v>21.739130434782609</v>
      </c>
      <c r="AH564" s="768" cm="1">
        <f t="array" ref="AH564">INDEX($H564:$K564,0,MATCH(AH$524,$H$524:$K$524,0))*HLOOKUP(AH$523,$J$520:$R$521,2)</f>
        <v>21.739130434782609</v>
      </c>
      <c r="AI564" s="768" cm="1">
        <f t="array" ref="AI564">INDEX($H564:$K564,0,MATCH(AI$524,$H$524:$K$524,0))*HLOOKUP(AI$523,$J$520:$R$521,2)</f>
        <v>0</v>
      </c>
      <c r="AJ564" s="768" cm="1">
        <f t="array" ref="AJ564">INDEX($H564:$K564,0,MATCH(AJ$524,$H$524:$K$524,0))*HLOOKUP(AJ$523,$J$520:$R$521,2)</f>
        <v>78.94736842105263</v>
      </c>
      <c r="AK564" s="768" cm="1">
        <f t="array" ref="AK564">INDEX($H564:$K564,0,MATCH(AK$524,$H$524:$K$524,0))*HLOOKUP(AK$523,$J$520:$R$521,2)</f>
        <v>21.739130434782609</v>
      </c>
      <c r="AL564" s="768" cm="1">
        <f t="array" ref="AL564">INDEX($H564:$K564,0,MATCH(AL$524,$H$524:$K$524,0))*HLOOKUP(AL$523,$J$520:$R$521,2)</f>
        <v>21.739130434782609</v>
      </c>
      <c r="AM564" s="768" cm="1">
        <f t="array" ref="AM564">INDEX($H564:$K564,0,MATCH(AM$524,$H$524:$K$524,0))*HLOOKUP(AM$523,$J$520:$R$521,2)</f>
        <v>0</v>
      </c>
      <c r="AN564" s="768" cm="1">
        <f t="array" ref="AN564">INDEX($H564:$K564,0,MATCH(AN$524,$H$524:$K$524,0))*HLOOKUP(AN$523,$J$520:$R$521,2)</f>
        <v>78.94736842105263</v>
      </c>
      <c r="AO564" s="768" cm="1">
        <f t="array" ref="AO564">INDEX($H564:$K564,0,MATCH(AO$524,$H$524:$K$524,0))*HLOOKUP(AO$523,$J$520:$R$521,2)</f>
        <v>21.739130434782609</v>
      </c>
      <c r="AP564" s="768" cm="1">
        <f t="array" ref="AP564">INDEX($H564:$K564,0,MATCH(AP$524,$H$524:$K$524,0))*HLOOKUP(AP$523,$J$520:$R$521,2)</f>
        <v>21.739130434782609</v>
      </c>
      <c r="AQ564" s="768" cm="1">
        <f t="array" ref="AQ564">INDEX($H564:$K564,0,MATCH(AQ$524,$H$524:$K$524,0))*HLOOKUP(AQ$523,$J$520:$R$521,2)</f>
        <v>0</v>
      </c>
      <c r="AR564" s="768" cm="1">
        <f t="array" ref="AR564">INDEX($H564:$K564,0,MATCH(AR$524,$H$524:$K$524,0))*HLOOKUP(AR$523,$J$520:$R$521,2)</f>
        <v>78.94736842105263</v>
      </c>
      <c r="AS564" s="768" cm="1">
        <f t="array" ref="AS564">INDEX($H564:$K564,0,MATCH(AS$524,$H$524:$K$524,0))*HLOOKUP(AS$523,$J$520:$R$521,2)</f>
        <v>21.739130434782609</v>
      </c>
      <c r="AT564" s="768" cm="1">
        <f t="array" ref="AT564">INDEX($H564:$K564,0,MATCH(AT$524,$H$524:$K$524,0))*HLOOKUP(AT$523,$J$520:$R$521,2)</f>
        <v>21.739130434782609</v>
      </c>
      <c r="AU564" s="768" cm="1">
        <f t="array" ref="AU564">INDEX($H564:$K564,0,MATCH(AU$524,$H$524:$K$524,0))*HLOOKUP(AU$523,$J$520:$R$521,2)</f>
        <v>0</v>
      </c>
      <c r="AV564" s="189"/>
      <c r="AW564" s="189"/>
      <c r="AX564" s="16"/>
      <c r="AY564" s="8"/>
      <c r="AZ564" s="8"/>
      <c r="BA564" s="8"/>
    </row>
    <row r="565" spans="1:53" ht="14.5" outlineLevel="1" x14ac:dyDescent="0.35">
      <c r="A565" s="6"/>
      <c r="B565" s="7"/>
      <c r="C565" s="17"/>
      <c r="D565" s="17"/>
      <c r="E565" s="17"/>
      <c r="F565" s="26"/>
      <c r="G565" s="26" t="str">
        <f t="shared" si="126"/>
        <v>YYWBLwd</v>
      </c>
      <c r="H565" s="225">
        <v>78.94736842105263</v>
      </c>
      <c r="I565" s="225">
        <v>21.739130434782609</v>
      </c>
      <c r="J565" s="225">
        <v>21.739130434782609</v>
      </c>
      <c r="K565" s="225">
        <v>0</v>
      </c>
      <c r="L565" s="768" cm="1">
        <f t="array" ref="L565">INDEX($H565:$K565,0,MATCH(L$524,$H$524:$K$524,0))*HLOOKUP(L$523,$J$520:$R$521,2)</f>
        <v>78.94736842105263</v>
      </c>
      <c r="M565" s="768" cm="1">
        <f t="array" ref="M565">INDEX($H565:$K565,0,MATCH(M$524,$H$524:$K$524,0))*HLOOKUP(M$523,$J$520:$R$521,2)</f>
        <v>21.739130434782609</v>
      </c>
      <c r="N565" s="768" cm="1">
        <f t="array" ref="N565">INDEX($H565:$K565,0,MATCH(N$524,$H$524:$K$524,0))*HLOOKUP(N$523,$J$520:$R$521,2)</f>
        <v>21.739130434782609</v>
      </c>
      <c r="O565" s="768" cm="1">
        <f t="array" ref="O565">INDEX($H565:$K565,0,MATCH(O$524,$H$524:$K$524,0))*HLOOKUP(O$523,$J$520:$R$521,2)</f>
        <v>0</v>
      </c>
      <c r="P565" s="768" cm="1">
        <f t="array" ref="P565">INDEX($H565:$K565,0,MATCH(P$524,$H$524:$K$524,0))*HLOOKUP(P$523,$J$520:$R$521,2)</f>
        <v>78.94736842105263</v>
      </c>
      <c r="Q565" s="768" cm="1">
        <f t="array" ref="Q565">INDEX($H565:$K565,0,MATCH(Q$524,$H$524:$K$524,0))*HLOOKUP(Q$523,$J$520:$R$521,2)</f>
        <v>21.739130434782609</v>
      </c>
      <c r="R565" s="768" cm="1">
        <f t="array" ref="R565">INDEX($H565:$K565,0,MATCH(R$524,$H$524:$K$524,0))*HLOOKUP(R$523,$J$520:$R$521,2)</f>
        <v>21.739130434782609</v>
      </c>
      <c r="S565" s="768" cm="1">
        <f t="array" ref="S565">INDEX($H565:$K565,0,MATCH(S$524,$H$524:$K$524,0))*HLOOKUP(S$523,$J$520:$R$521,2)</f>
        <v>0</v>
      </c>
      <c r="T565" s="768" cm="1">
        <f t="array" ref="T565">INDEX($H565:$K565,0,MATCH(T$524,$H$524:$K$524,0))*HLOOKUP(T$523,$J$520:$R$521,2)</f>
        <v>78.94736842105263</v>
      </c>
      <c r="U565" s="768" cm="1">
        <f t="array" ref="U565">INDEX($H565:$K565,0,MATCH(U$524,$H$524:$K$524,0))*HLOOKUP(U$523,$J$520:$R$521,2)</f>
        <v>21.739130434782609</v>
      </c>
      <c r="V565" s="768" cm="1">
        <f t="array" ref="V565">INDEX($H565:$K565,0,MATCH(V$524,$H$524:$K$524,0))*HLOOKUP(V$523,$J$520:$R$521,2)</f>
        <v>21.739130434782609</v>
      </c>
      <c r="W565" s="768" cm="1">
        <f t="array" ref="W565">INDEX($H565:$K565,0,MATCH(W$524,$H$524:$K$524,0))*HLOOKUP(W$523,$J$520:$R$521,2)</f>
        <v>0</v>
      </c>
      <c r="X565" s="768" cm="1">
        <f t="array" ref="X565">INDEX($H565:$K565,0,MATCH(X$524,$H$524:$K$524,0))*HLOOKUP(X$523,$J$520:$R$521,2)</f>
        <v>78.94736842105263</v>
      </c>
      <c r="Y565" s="768" cm="1">
        <f t="array" ref="Y565">INDEX($H565:$K565,0,MATCH(Y$524,$H$524:$K$524,0))*HLOOKUP(Y$523,$J$520:$R$521,2)</f>
        <v>21.739130434782609</v>
      </c>
      <c r="Z565" s="768" cm="1">
        <f t="array" ref="Z565">INDEX($H565:$K565,0,MATCH(Z$524,$H$524:$K$524,0))*HLOOKUP(Z$523,$J$520:$R$521,2)</f>
        <v>21.739130434782609</v>
      </c>
      <c r="AA565" s="768" cm="1">
        <f t="array" ref="AA565">INDEX($H565:$K565,0,MATCH(AA$524,$H$524:$K$524,0))*HLOOKUP(AA$523,$J$520:$R$521,2)</f>
        <v>0</v>
      </c>
      <c r="AB565" s="768" cm="1">
        <f t="array" ref="AB565">INDEX($H565:$K565,0,MATCH(AB$524,$H$524:$K$524,0))*HLOOKUP(AB$523,$J$520:$R$521,2)</f>
        <v>78.94736842105263</v>
      </c>
      <c r="AC565" s="768" cm="1">
        <f t="array" ref="AC565">INDEX($H565:$K565,0,MATCH(AC$524,$H$524:$K$524,0))*HLOOKUP(AC$523,$J$520:$R$521,2)</f>
        <v>21.739130434782609</v>
      </c>
      <c r="AD565" s="768" cm="1">
        <f t="array" ref="AD565">INDEX($H565:$K565,0,MATCH(AD$524,$H$524:$K$524,0))*HLOOKUP(AD$523,$J$520:$R$521,2)</f>
        <v>21.739130434782609</v>
      </c>
      <c r="AE565" s="768" cm="1">
        <f t="array" ref="AE565">INDEX($H565:$K565,0,MATCH(AE$524,$H$524:$K$524,0))*HLOOKUP(AE$523,$J$520:$R$521,2)</f>
        <v>0</v>
      </c>
      <c r="AF565" s="768" cm="1">
        <f t="array" ref="AF565">INDEX($H565:$K565,0,MATCH(AF$524,$H$524:$K$524,0))*HLOOKUP(AF$523,$J$520:$R$521,2)</f>
        <v>78.94736842105263</v>
      </c>
      <c r="AG565" s="768" cm="1">
        <f t="array" ref="AG565">INDEX($H565:$K565,0,MATCH(AG$524,$H$524:$K$524,0))*HLOOKUP(AG$523,$J$520:$R$521,2)</f>
        <v>21.739130434782609</v>
      </c>
      <c r="AH565" s="768" cm="1">
        <f t="array" ref="AH565">INDEX($H565:$K565,0,MATCH(AH$524,$H$524:$K$524,0))*HLOOKUP(AH$523,$J$520:$R$521,2)</f>
        <v>21.739130434782609</v>
      </c>
      <c r="AI565" s="768" cm="1">
        <f t="array" ref="AI565">INDEX($H565:$K565,0,MATCH(AI$524,$H$524:$K$524,0))*HLOOKUP(AI$523,$J$520:$R$521,2)</f>
        <v>0</v>
      </c>
      <c r="AJ565" s="768" cm="1">
        <f t="array" ref="AJ565">INDEX($H565:$K565,0,MATCH(AJ$524,$H$524:$K$524,0))*HLOOKUP(AJ$523,$J$520:$R$521,2)</f>
        <v>78.94736842105263</v>
      </c>
      <c r="AK565" s="768" cm="1">
        <f t="array" ref="AK565">INDEX($H565:$K565,0,MATCH(AK$524,$H$524:$K$524,0))*HLOOKUP(AK$523,$J$520:$R$521,2)</f>
        <v>21.739130434782609</v>
      </c>
      <c r="AL565" s="768" cm="1">
        <f t="array" ref="AL565">INDEX($H565:$K565,0,MATCH(AL$524,$H$524:$K$524,0))*HLOOKUP(AL$523,$J$520:$R$521,2)</f>
        <v>21.739130434782609</v>
      </c>
      <c r="AM565" s="768" cm="1">
        <f t="array" ref="AM565">INDEX($H565:$K565,0,MATCH(AM$524,$H$524:$K$524,0))*HLOOKUP(AM$523,$J$520:$R$521,2)</f>
        <v>0</v>
      </c>
      <c r="AN565" s="768" cm="1">
        <f t="array" ref="AN565">INDEX($H565:$K565,0,MATCH(AN$524,$H$524:$K$524,0))*HLOOKUP(AN$523,$J$520:$R$521,2)</f>
        <v>78.94736842105263</v>
      </c>
      <c r="AO565" s="768" cm="1">
        <f t="array" ref="AO565">INDEX($H565:$K565,0,MATCH(AO$524,$H$524:$K$524,0))*HLOOKUP(AO$523,$J$520:$R$521,2)</f>
        <v>21.739130434782609</v>
      </c>
      <c r="AP565" s="768" cm="1">
        <f t="array" ref="AP565">INDEX($H565:$K565,0,MATCH(AP$524,$H$524:$K$524,0))*HLOOKUP(AP$523,$J$520:$R$521,2)</f>
        <v>21.739130434782609</v>
      </c>
      <c r="AQ565" s="768" cm="1">
        <f t="array" ref="AQ565">INDEX($H565:$K565,0,MATCH(AQ$524,$H$524:$K$524,0))*HLOOKUP(AQ$523,$J$520:$R$521,2)</f>
        <v>0</v>
      </c>
      <c r="AR565" s="768" cm="1">
        <f t="array" ref="AR565">INDEX($H565:$K565,0,MATCH(AR$524,$H$524:$K$524,0))*HLOOKUP(AR$523,$J$520:$R$521,2)</f>
        <v>78.94736842105263</v>
      </c>
      <c r="AS565" s="768" cm="1">
        <f t="array" ref="AS565">INDEX($H565:$K565,0,MATCH(AS$524,$H$524:$K$524,0))*HLOOKUP(AS$523,$J$520:$R$521,2)</f>
        <v>21.739130434782609</v>
      </c>
      <c r="AT565" s="768" cm="1">
        <f t="array" ref="AT565">INDEX($H565:$K565,0,MATCH(AT$524,$H$524:$K$524,0))*HLOOKUP(AT$523,$J$520:$R$521,2)</f>
        <v>21.739130434782609</v>
      </c>
      <c r="AU565" s="768" cm="1">
        <f t="array" ref="AU565">INDEX($H565:$K565,0,MATCH(AU$524,$H$524:$K$524,0))*HLOOKUP(AU$523,$J$520:$R$521,2)</f>
        <v>0</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78.94736842105263</v>
      </c>
      <c r="I567" s="225">
        <v>32.608695652173914</v>
      </c>
      <c r="J567" s="225">
        <v>32.608695652173914</v>
      </c>
      <c r="K567" s="225">
        <v>0</v>
      </c>
      <c r="L567" s="768" cm="1">
        <f t="array" ref="L567">INDEX($H567:$K567,0,MATCH(L$524,$H$524:$K$524,0))*HLOOKUP(L$523,$J$520:$R$521,2)</f>
        <v>78.94736842105263</v>
      </c>
      <c r="M567" s="768" cm="1">
        <f t="array" ref="M567">INDEX($H567:$K567,0,MATCH(M$524,$H$524:$K$524,0))*HLOOKUP(M$523,$J$520:$R$521,2)</f>
        <v>32.608695652173914</v>
      </c>
      <c r="N567" s="768" cm="1">
        <f t="array" ref="N567">INDEX($H567:$K567,0,MATCH(N$524,$H$524:$K$524,0))*HLOOKUP(N$523,$J$520:$R$521,2)</f>
        <v>32.608695652173914</v>
      </c>
      <c r="O567" s="768" cm="1">
        <f t="array" ref="O567">INDEX($H567:$K567,0,MATCH(O$524,$H$524:$K$524,0))*HLOOKUP(O$523,$J$520:$R$521,2)</f>
        <v>0</v>
      </c>
      <c r="P567" s="768" cm="1">
        <f t="array" ref="P567">INDEX($H567:$K567,0,MATCH(P$524,$H$524:$K$524,0))*HLOOKUP(P$523,$J$520:$R$521,2)</f>
        <v>78.94736842105263</v>
      </c>
      <c r="Q567" s="768" cm="1">
        <f t="array" ref="Q567">INDEX($H567:$K567,0,MATCH(Q$524,$H$524:$K$524,0))*HLOOKUP(Q$523,$J$520:$R$521,2)</f>
        <v>32.608695652173914</v>
      </c>
      <c r="R567" s="768" cm="1">
        <f t="array" ref="R567">INDEX($H567:$K567,0,MATCH(R$524,$H$524:$K$524,0))*HLOOKUP(R$523,$J$520:$R$521,2)</f>
        <v>32.608695652173914</v>
      </c>
      <c r="S567" s="768" cm="1">
        <f t="array" ref="S567">INDEX($H567:$K567,0,MATCH(S$524,$H$524:$K$524,0))*HLOOKUP(S$523,$J$520:$R$521,2)</f>
        <v>0</v>
      </c>
      <c r="T567" s="768" cm="1">
        <f t="array" ref="T567">INDEX($H567:$K567,0,MATCH(T$524,$H$524:$K$524,0))*HLOOKUP(T$523,$J$520:$R$521,2)</f>
        <v>78.94736842105263</v>
      </c>
      <c r="U567" s="768" cm="1">
        <f t="array" ref="U567">INDEX($H567:$K567,0,MATCH(U$524,$H$524:$K$524,0))*HLOOKUP(U$523,$J$520:$R$521,2)</f>
        <v>32.608695652173914</v>
      </c>
      <c r="V567" s="768" cm="1">
        <f t="array" ref="V567">INDEX($H567:$K567,0,MATCH(V$524,$H$524:$K$524,0))*HLOOKUP(V$523,$J$520:$R$521,2)</f>
        <v>32.608695652173914</v>
      </c>
      <c r="W567" s="768" cm="1">
        <f t="array" ref="W567">INDEX($H567:$K567,0,MATCH(W$524,$H$524:$K$524,0))*HLOOKUP(W$523,$J$520:$R$521,2)</f>
        <v>0</v>
      </c>
      <c r="X567" s="768" cm="1">
        <f t="array" ref="X567">INDEX($H567:$K567,0,MATCH(X$524,$H$524:$K$524,0))*HLOOKUP(X$523,$J$520:$R$521,2)</f>
        <v>78.94736842105263</v>
      </c>
      <c r="Y567" s="768" cm="1">
        <f t="array" ref="Y567">INDEX($H567:$K567,0,MATCH(Y$524,$H$524:$K$524,0))*HLOOKUP(Y$523,$J$520:$R$521,2)</f>
        <v>32.608695652173914</v>
      </c>
      <c r="Z567" s="768" cm="1">
        <f t="array" ref="Z567">INDEX($H567:$K567,0,MATCH(Z$524,$H$524:$K$524,0))*HLOOKUP(Z$523,$J$520:$R$521,2)</f>
        <v>32.608695652173914</v>
      </c>
      <c r="AA567" s="768" cm="1">
        <f t="array" ref="AA567">INDEX($H567:$K567,0,MATCH(AA$524,$H$524:$K$524,0))*HLOOKUP(AA$523,$J$520:$R$521,2)</f>
        <v>0</v>
      </c>
      <c r="AB567" s="768" cm="1">
        <f t="array" ref="AB567">INDEX($H567:$K567,0,MATCH(AB$524,$H$524:$K$524,0))*HLOOKUP(AB$523,$J$520:$R$521,2)</f>
        <v>78.94736842105263</v>
      </c>
      <c r="AC567" s="768" cm="1">
        <f t="array" ref="AC567">INDEX($H567:$K567,0,MATCH(AC$524,$H$524:$K$524,0))*HLOOKUP(AC$523,$J$520:$R$521,2)</f>
        <v>32.608695652173914</v>
      </c>
      <c r="AD567" s="768" cm="1">
        <f t="array" ref="AD567">INDEX($H567:$K567,0,MATCH(AD$524,$H$524:$K$524,0))*HLOOKUP(AD$523,$J$520:$R$521,2)</f>
        <v>32.608695652173914</v>
      </c>
      <c r="AE567" s="768" cm="1">
        <f t="array" ref="AE567">INDEX($H567:$K567,0,MATCH(AE$524,$H$524:$K$524,0))*HLOOKUP(AE$523,$J$520:$R$521,2)</f>
        <v>0</v>
      </c>
      <c r="AF567" s="768" cm="1">
        <f t="array" ref="AF567">INDEX($H567:$K567,0,MATCH(AF$524,$H$524:$K$524,0))*HLOOKUP(AF$523,$J$520:$R$521,2)</f>
        <v>78.94736842105263</v>
      </c>
      <c r="AG567" s="768" cm="1">
        <f t="array" ref="AG567">INDEX($H567:$K567,0,MATCH(AG$524,$H$524:$K$524,0))*HLOOKUP(AG$523,$J$520:$R$521,2)</f>
        <v>32.608695652173914</v>
      </c>
      <c r="AH567" s="768" cm="1">
        <f t="array" ref="AH567">INDEX($H567:$K567,0,MATCH(AH$524,$H$524:$K$524,0))*HLOOKUP(AH$523,$J$520:$R$521,2)</f>
        <v>32.608695652173914</v>
      </c>
      <c r="AI567" s="768" cm="1">
        <f t="array" ref="AI567">INDEX($H567:$K567,0,MATCH(AI$524,$H$524:$K$524,0))*HLOOKUP(AI$523,$J$520:$R$521,2)</f>
        <v>0</v>
      </c>
      <c r="AJ567" s="768" cm="1">
        <f t="array" ref="AJ567">INDEX($H567:$K567,0,MATCH(AJ$524,$H$524:$K$524,0))*HLOOKUP(AJ$523,$J$520:$R$521,2)</f>
        <v>78.94736842105263</v>
      </c>
      <c r="AK567" s="768" cm="1">
        <f t="array" ref="AK567">INDEX($H567:$K567,0,MATCH(AK$524,$H$524:$K$524,0))*HLOOKUP(AK$523,$J$520:$R$521,2)</f>
        <v>32.608695652173914</v>
      </c>
      <c r="AL567" s="768" cm="1">
        <f t="array" ref="AL567">INDEX($H567:$K567,0,MATCH(AL$524,$H$524:$K$524,0))*HLOOKUP(AL$523,$J$520:$R$521,2)</f>
        <v>32.608695652173914</v>
      </c>
      <c r="AM567" s="768" cm="1">
        <f t="array" ref="AM567">INDEX($H567:$K567,0,MATCH(AM$524,$H$524:$K$524,0))*HLOOKUP(AM$523,$J$520:$R$521,2)</f>
        <v>0</v>
      </c>
      <c r="AN567" s="768" cm="1">
        <f t="array" ref="AN567">INDEX($H567:$K567,0,MATCH(AN$524,$H$524:$K$524,0))*HLOOKUP(AN$523,$J$520:$R$521,2)</f>
        <v>78.94736842105263</v>
      </c>
      <c r="AO567" s="768" cm="1">
        <f t="array" ref="AO567">INDEX($H567:$K567,0,MATCH(AO$524,$H$524:$K$524,0))*HLOOKUP(AO$523,$J$520:$R$521,2)</f>
        <v>32.608695652173914</v>
      </c>
      <c r="AP567" s="768" cm="1">
        <f t="array" ref="AP567">INDEX($H567:$K567,0,MATCH(AP$524,$H$524:$K$524,0))*HLOOKUP(AP$523,$J$520:$R$521,2)</f>
        <v>32.608695652173914</v>
      </c>
      <c r="AQ567" s="768" cm="1">
        <f t="array" ref="AQ567">INDEX($H567:$K567,0,MATCH(AQ$524,$H$524:$K$524,0))*HLOOKUP(AQ$523,$J$520:$R$521,2)</f>
        <v>0</v>
      </c>
      <c r="AR567" s="768" cm="1">
        <f t="array" ref="AR567">INDEX($H567:$K567,0,MATCH(AR$524,$H$524:$K$524,0))*HLOOKUP(AR$523,$J$520:$R$521,2)</f>
        <v>78.94736842105263</v>
      </c>
      <c r="AS567" s="768" cm="1">
        <f t="array" ref="AS567">INDEX($H567:$K567,0,MATCH(AS$524,$H$524:$K$524,0))*HLOOKUP(AS$523,$J$520:$R$521,2)</f>
        <v>32.608695652173914</v>
      </c>
      <c r="AT567" s="768" cm="1">
        <f t="array" ref="AT567">INDEX($H567:$K567,0,MATCH(AT$524,$H$524:$K$524,0))*HLOOKUP(AT$523,$J$520:$R$521,2)</f>
        <v>32.608695652173914</v>
      </c>
      <c r="AU567" s="768" cm="1">
        <f t="array" ref="AU567">INDEX($H567:$K567,0,MATCH(AU$524,$H$524:$K$524,0))*HLOOKUP(AU$523,$J$520:$R$521,2)</f>
        <v>0</v>
      </c>
      <c r="AV567" s="189"/>
      <c r="AW567" s="189"/>
      <c r="AX567" s="16"/>
      <c r="AY567" s="8"/>
      <c r="AZ567" s="8"/>
      <c r="BA567" s="8"/>
    </row>
    <row r="568" spans="1:53" ht="14.5" outlineLevel="1" x14ac:dyDescent="0.35">
      <c r="A568" s="6"/>
      <c r="B568" s="7"/>
      <c r="C568" s="17"/>
      <c r="D568" s="17"/>
      <c r="E568" s="17"/>
      <c r="F568" s="26"/>
      <c r="G568" s="26" t="str">
        <f t="shared" si="126"/>
        <v>YYLNWbd</v>
      </c>
      <c r="H568" s="225">
        <v>78.94736842105263</v>
      </c>
      <c r="I568" s="225">
        <v>32.608695652173914</v>
      </c>
      <c r="J568" s="225">
        <v>32.608695652173914</v>
      </c>
      <c r="K568" s="225">
        <v>0</v>
      </c>
      <c r="L568" s="768" cm="1">
        <f t="array" ref="L568">INDEX($H568:$K568,0,MATCH(L$524,$H$524:$K$524,0))*HLOOKUP(L$523,$J$520:$R$521,2)</f>
        <v>78.94736842105263</v>
      </c>
      <c r="M568" s="768" cm="1">
        <f t="array" ref="M568">INDEX($H568:$K568,0,MATCH(M$524,$H$524:$K$524,0))*HLOOKUP(M$523,$J$520:$R$521,2)</f>
        <v>32.608695652173914</v>
      </c>
      <c r="N568" s="768" cm="1">
        <f t="array" ref="N568">INDEX($H568:$K568,0,MATCH(N$524,$H$524:$K$524,0))*HLOOKUP(N$523,$J$520:$R$521,2)</f>
        <v>32.608695652173914</v>
      </c>
      <c r="O568" s="768" cm="1">
        <f t="array" ref="O568">INDEX($H568:$K568,0,MATCH(O$524,$H$524:$K$524,0))*HLOOKUP(O$523,$J$520:$R$521,2)</f>
        <v>0</v>
      </c>
      <c r="P568" s="768" cm="1">
        <f t="array" ref="P568">INDEX($H568:$K568,0,MATCH(P$524,$H$524:$K$524,0))*HLOOKUP(P$523,$J$520:$R$521,2)</f>
        <v>78.94736842105263</v>
      </c>
      <c r="Q568" s="768" cm="1">
        <f t="array" ref="Q568">INDEX($H568:$K568,0,MATCH(Q$524,$H$524:$K$524,0))*HLOOKUP(Q$523,$J$520:$R$521,2)</f>
        <v>32.608695652173914</v>
      </c>
      <c r="R568" s="768" cm="1">
        <f t="array" ref="R568">INDEX($H568:$K568,0,MATCH(R$524,$H$524:$K$524,0))*HLOOKUP(R$523,$J$520:$R$521,2)</f>
        <v>32.608695652173914</v>
      </c>
      <c r="S568" s="768" cm="1">
        <f t="array" ref="S568">INDEX($H568:$K568,0,MATCH(S$524,$H$524:$K$524,0))*HLOOKUP(S$523,$J$520:$R$521,2)</f>
        <v>0</v>
      </c>
      <c r="T568" s="768" cm="1">
        <f t="array" ref="T568">INDEX($H568:$K568,0,MATCH(T$524,$H$524:$K$524,0))*HLOOKUP(T$523,$J$520:$R$521,2)</f>
        <v>78.94736842105263</v>
      </c>
      <c r="U568" s="768" cm="1">
        <f t="array" ref="U568">INDEX($H568:$K568,0,MATCH(U$524,$H$524:$K$524,0))*HLOOKUP(U$523,$J$520:$R$521,2)</f>
        <v>32.608695652173914</v>
      </c>
      <c r="V568" s="768" cm="1">
        <f t="array" ref="V568">INDEX($H568:$K568,0,MATCH(V$524,$H$524:$K$524,0))*HLOOKUP(V$523,$J$520:$R$521,2)</f>
        <v>32.608695652173914</v>
      </c>
      <c r="W568" s="768" cm="1">
        <f t="array" ref="W568">INDEX($H568:$K568,0,MATCH(W$524,$H$524:$K$524,0))*HLOOKUP(W$523,$J$520:$R$521,2)</f>
        <v>0</v>
      </c>
      <c r="X568" s="768" cm="1">
        <f t="array" ref="X568">INDEX($H568:$K568,0,MATCH(X$524,$H$524:$K$524,0))*HLOOKUP(X$523,$J$520:$R$521,2)</f>
        <v>78.94736842105263</v>
      </c>
      <c r="Y568" s="768" cm="1">
        <f t="array" ref="Y568">INDEX($H568:$K568,0,MATCH(Y$524,$H$524:$K$524,0))*HLOOKUP(Y$523,$J$520:$R$521,2)</f>
        <v>32.608695652173914</v>
      </c>
      <c r="Z568" s="768" cm="1">
        <f t="array" ref="Z568">INDEX($H568:$K568,0,MATCH(Z$524,$H$524:$K$524,0))*HLOOKUP(Z$523,$J$520:$R$521,2)</f>
        <v>32.608695652173914</v>
      </c>
      <c r="AA568" s="768" cm="1">
        <f t="array" ref="AA568">INDEX($H568:$K568,0,MATCH(AA$524,$H$524:$K$524,0))*HLOOKUP(AA$523,$J$520:$R$521,2)</f>
        <v>0</v>
      </c>
      <c r="AB568" s="768" cm="1">
        <f t="array" ref="AB568">INDEX($H568:$K568,0,MATCH(AB$524,$H$524:$K$524,0))*HLOOKUP(AB$523,$J$520:$R$521,2)</f>
        <v>78.94736842105263</v>
      </c>
      <c r="AC568" s="768" cm="1">
        <f t="array" ref="AC568">INDEX($H568:$K568,0,MATCH(AC$524,$H$524:$K$524,0))*HLOOKUP(AC$523,$J$520:$R$521,2)</f>
        <v>32.608695652173914</v>
      </c>
      <c r="AD568" s="768" cm="1">
        <f t="array" ref="AD568">INDEX($H568:$K568,0,MATCH(AD$524,$H$524:$K$524,0))*HLOOKUP(AD$523,$J$520:$R$521,2)</f>
        <v>32.608695652173914</v>
      </c>
      <c r="AE568" s="768" cm="1">
        <f t="array" ref="AE568">INDEX($H568:$K568,0,MATCH(AE$524,$H$524:$K$524,0))*HLOOKUP(AE$523,$J$520:$R$521,2)</f>
        <v>0</v>
      </c>
      <c r="AF568" s="768" cm="1">
        <f t="array" ref="AF568">INDEX($H568:$K568,0,MATCH(AF$524,$H$524:$K$524,0))*HLOOKUP(AF$523,$J$520:$R$521,2)</f>
        <v>78.94736842105263</v>
      </c>
      <c r="AG568" s="768" cm="1">
        <f t="array" ref="AG568">INDEX($H568:$K568,0,MATCH(AG$524,$H$524:$K$524,0))*HLOOKUP(AG$523,$J$520:$R$521,2)</f>
        <v>32.608695652173914</v>
      </c>
      <c r="AH568" s="768" cm="1">
        <f t="array" ref="AH568">INDEX($H568:$K568,0,MATCH(AH$524,$H$524:$K$524,0))*HLOOKUP(AH$523,$J$520:$R$521,2)</f>
        <v>32.608695652173914</v>
      </c>
      <c r="AI568" s="768" cm="1">
        <f t="array" ref="AI568">INDEX($H568:$K568,0,MATCH(AI$524,$H$524:$K$524,0))*HLOOKUP(AI$523,$J$520:$R$521,2)</f>
        <v>0</v>
      </c>
      <c r="AJ568" s="768" cm="1">
        <f t="array" ref="AJ568">INDEX($H568:$K568,0,MATCH(AJ$524,$H$524:$K$524,0))*HLOOKUP(AJ$523,$J$520:$R$521,2)</f>
        <v>78.94736842105263</v>
      </c>
      <c r="AK568" s="768" cm="1">
        <f t="array" ref="AK568">INDEX($H568:$K568,0,MATCH(AK$524,$H$524:$K$524,0))*HLOOKUP(AK$523,$J$520:$R$521,2)</f>
        <v>32.608695652173914</v>
      </c>
      <c r="AL568" s="768" cm="1">
        <f t="array" ref="AL568">INDEX($H568:$K568,0,MATCH(AL$524,$H$524:$K$524,0))*HLOOKUP(AL$523,$J$520:$R$521,2)</f>
        <v>32.608695652173914</v>
      </c>
      <c r="AM568" s="768" cm="1">
        <f t="array" ref="AM568">INDEX($H568:$K568,0,MATCH(AM$524,$H$524:$K$524,0))*HLOOKUP(AM$523,$J$520:$R$521,2)</f>
        <v>0</v>
      </c>
      <c r="AN568" s="768" cm="1">
        <f t="array" ref="AN568">INDEX($H568:$K568,0,MATCH(AN$524,$H$524:$K$524,0))*HLOOKUP(AN$523,$J$520:$R$521,2)</f>
        <v>78.94736842105263</v>
      </c>
      <c r="AO568" s="768" cm="1">
        <f t="array" ref="AO568">INDEX($H568:$K568,0,MATCH(AO$524,$H$524:$K$524,0))*HLOOKUP(AO$523,$J$520:$R$521,2)</f>
        <v>32.608695652173914</v>
      </c>
      <c r="AP568" s="768" cm="1">
        <f t="array" ref="AP568">INDEX($H568:$K568,0,MATCH(AP$524,$H$524:$K$524,0))*HLOOKUP(AP$523,$J$520:$R$521,2)</f>
        <v>32.608695652173914</v>
      </c>
      <c r="AQ568" s="768" cm="1">
        <f t="array" ref="AQ568">INDEX($H568:$K568,0,MATCH(AQ$524,$H$524:$K$524,0))*HLOOKUP(AQ$523,$J$520:$R$521,2)</f>
        <v>0</v>
      </c>
      <c r="AR568" s="768" cm="1">
        <f t="array" ref="AR568">INDEX($H568:$K568,0,MATCH(AR$524,$H$524:$K$524,0))*HLOOKUP(AR$523,$J$520:$R$521,2)</f>
        <v>78.94736842105263</v>
      </c>
      <c r="AS568" s="768" cm="1">
        <f t="array" ref="AS568">INDEX($H568:$K568,0,MATCH(AS$524,$H$524:$K$524,0))*HLOOKUP(AS$523,$J$520:$R$521,2)</f>
        <v>32.608695652173914</v>
      </c>
      <c r="AT568" s="768" cm="1">
        <f t="array" ref="AT568">INDEX($H568:$K568,0,MATCH(AT$524,$H$524:$K$524,0))*HLOOKUP(AT$523,$J$520:$R$521,2)</f>
        <v>32.608695652173914</v>
      </c>
      <c r="AU568" s="768" cm="1">
        <f t="array" ref="AU568">INDEX($H568:$K568,0,MATCH(AU$524,$H$524:$K$524,0))*HLOOKUP(AU$523,$J$520:$R$521,2)</f>
        <v>0</v>
      </c>
      <c r="AV568" s="189"/>
      <c r="AW568" s="189"/>
      <c r="AX568" s="16"/>
      <c r="AY568" s="8"/>
      <c r="AZ568" s="8"/>
      <c r="BA568" s="8"/>
    </row>
    <row r="569" spans="1:53" ht="14.5" outlineLevel="1" x14ac:dyDescent="0.35">
      <c r="A569" s="6"/>
      <c r="B569" s="7"/>
      <c r="C569" s="17"/>
      <c r="D569" s="17"/>
      <c r="E569" s="17"/>
      <c r="F569" s="26"/>
      <c r="G569" s="26" t="str">
        <f t="shared" si="126"/>
        <v>YYBLNw</v>
      </c>
      <c r="H569" s="225">
        <v>78.94736842105263</v>
      </c>
      <c r="I569" s="225">
        <v>54.347826086956516</v>
      </c>
      <c r="J569" s="225">
        <v>54.347826086956516</v>
      </c>
      <c r="K569" s="225">
        <v>0</v>
      </c>
      <c r="L569" s="768" cm="1">
        <f t="array" ref="L569">INDEX($H569:$K569,0,MATCH(L$524,$H$524:$K$524,0))*HLOOKUP(L$523,$J$520:$R$521,2)</f>
        <v>78.94736842105263</v>
      </c>
      <c r="M569" s="768" cm="1">
        <f t="array" ref="M569">INDEX($H569:$K569,0,MATCH(M$524,$H$524:$K$524,0))*HLOOKUP(M$523,$J$520:$R$521,2)</f>
        <v>54.347826086956516</v>
      </c>
      <c r="N569" s="768" cm="1">
        <f t="array" ref="N569">INDEX($H569:$K569,0,MATCH(N$524,$H$524:$K$524,0))*HLOOKUP(N$523,$J$520:$R$521,2)</f>
        <v>54.347826086956516</v>
      </c>
      <c r="O569" s="768" cm="1">
        <f t="array" ref="O569">INDEX($H569:$K569,0,MATCH(O$524,$H$524:$K$524,0))*HLOOKUP(O$523,$J$520:$R$521,2)</f>
        <v>0</v>
      </c>
      <c r="P569" s="768" cm="1">
        <f t="array" ref="P569">INDEX($H569:$K569,0,MATCH(P$524,$H$524:$K$524,0))*HLOOKUP(P$523,$J$520:$R$521,2)</f>
        <v>78.94736842105263</v>
      </c>
      <c r="Q569" s="768" cm="1">
        <f t="array" ref="Q569">INDEX($H569:$K569,0,MATCH(Q$524,$H$524:$K$524,0))*HLOOKUP(Q$523,$J$520:$R$521,2)</f>
        <v>54.347826086956516</v>
      </c>
      <c r="R569" s="768" cm="1">
        <f t="array" ref="R569">INDEX($H569:$K569,0,MATCH(R$524,$H$524:$K$524,0))*HLOOKUP(R$523,$J$520:$R$521,2)</f>
        <v>54.347826086956516</v>
      </c>
      <c r="S569" s="768" cm="1">
        <f t="array" ref="S569">INDEX($H569:$K569,0,MATCH(S$524,$H$524:$K$524,0))*HLOOKUP(S$523,$J$520:$R$521,2)</f>
        <v>0</v>
      </c>
      <c r="T569" s="768" cm="1">
        <f t="array" ref="T569">INDEX($H569:$K569,0,MATCH(T$524,$H$524:$K$524,0))*HLOOKUP(T$523,$J$520:$R$521,2)</f>
        <v>78.94736842105263</v>
      </c>
      <c r="U569" s="768" cm="1">
        <f t="array" ref="U569">INDEX($H569:$K569,0,MATCH(U$524,$H$524:$K$524,0))*HLOOKUP(U$523,$J$520:$R$521,2)</f>
        <v>54.347826086956516</v>
      </c>
      <c r="V569" s="768" cm="1">
        <f t="array" ref="V569">INDEX($H569:$K569,0,MATCH(V$524,$H$524:$K$524,0))*HLOOKUP(V$523,$J$520:$R$521,2)</f>
        <v>54.347826086956516</v>
      </c>
      <c r="W569" s="768" cm="1">
        <f t="array" ref="W569">INDEX($H569:$K569,0,MATCH(W$524,$H$524:$K$524,0))*HLOOKUP(W$523,$J$520:$R$521,2)</f>
        <v>0</v>
      </c>
      <c r="X569" s="768" cm="1">
        <f t="array" ref="X569">INDEX($H569:$K569,0,MATCH(X$524,$H$524:$K$524,0))*HLOOKUP(X$523,$J$520:$R$521,2)</f>
        <v>78.94736842105263</v>
      </c>
      <c r="Y569" s="768" cm="1">
        <f t="array" ref="Y569">INDEX($H569:$K569,0,MATCH(Y$524,$H$524:$K$524,0))*HLOOKUP(Y$523,$J$520:$R$521,2)</f>
        <v>54.347826086956516</v>
      </c>
      <c r="Z569" s="768" cm="1">
        <f t="array" ref="Z569">INDEX($H569:$K569,0,MATCH(Z$524,$H$524:$K$524,0))*HLOOKUP(Z$523,$J$520:$R$521,2)</f>
        <v>54.347826086956516</v>
      </c>
      <c r="AA569" s="768" cm="1">
        <f t="array" ref="AA569">INDEX($H569:$K569,0,MATCH(AA$524,$H$524:$K$524,0))*HLOOKUP(AA$523,$J$520:$R$521,2)</f>
        <v>0</v>
      </c>
      <c r="AB569" s="768" cm="1">
        <f t="array" ref="AB569">INDEX($H569:$K569,0,MATCH(AB$524,$H$524:$K$524,0))*HLOOKUP(AB$523,$J$520:$R$521,2)</f>
        <v>78.94736842105263</v>
      </c>
      <c r="AC569" s="768" cm="1">
        <f t="array" ref="AC569">INDEX($H569:$K569,0,MATCH(AC$524,$H$524:$K$524,0))*HLOOKUP(AC$523,$J$520:$R$521,2)</f>
        <v>54.347826086956516</v>
      </c>
      <c r="AD569" s="768" cm="1">
        <f t="array" ref="AD569">INDEX($H569:$K569,0,MATCH(AD$524,$H$524:$K$524,0))*HLOOKUP(AD$523,$J$520:$R$521,2)</f>
        <v>54.347826086956516</v>
      </c>
      <c r="AE569" s="768" cm="1">
        <f t="array" ref="AE569">INDEX($H569:$K569,0,MATCH(AE$524,$H$524:$K$524,0))*HLOOKUP(AE$523,$J$520:$R$521,2)</f>
        <v>0</v>
      </c>
      <c r="AF569" s="768" cm="1">
        <f t="array" ref="AF569">INDEX($H569:$K569,0,MATCH(AF$524,$H$524:$K$524,0))*HLOOKUP(AF$523,$J$520:$R$521,2)</f>
        <v>78.94736842105263</v>
      </c>
      <c r="AG569" s="768" cm="1">
        <f t="array" ref="AG569">INDEX($H569:$K569,0,MATCH(AG$524,$H$524:$K$524,0))*HLOOKUP(AG$523,$J$520:$R$521,2)</f>
        <v>54.347826086956516</v>
      </c>
      <c r="AH569" s="768" cm="1">
        <f t="array" ref="AH569">INDEX($H569:$K569,0,MATCH(AH$524,$H$524:$K$524,0))*HLOOKUP(AH$523,$J$520:$R$521,2)</f>
        <v>54.347826086956516</v>
      </c>
      <c r="AI569" s="768" cm="1">
        <f t="array" ref="AI569">INDEX($H569:$K569,0,MATCH(AI$524,$H$524:$K$524,0))*HLOOKUP(AI$523,$J$520:$R$521,2)</f>
        <v>0</v>
      </c>
      <c r="AJ569" s="768" cm="1">
        <f t="array" ref="AJ569">INDEX($H569:$K569,0,MATCH(AJ$524,$H$524:$K$524,0))*HLOOKUP(AJ$523,$J$520:$R$521,2)</f>
        <v>78.94736842105263</v>
      </c>
      <c r="AK569" s="768" cm="1">
        <f t="array" ref="AK569">INDEX($H569:$K569,0,MATCH(AK$524,$H$524:$K$524,0))*HLOOKUP(AK$523,$J$520:$R$521,2)</f>
        <v>54.347826086956516</v>
      </c>
      <c r="AL569" s="768" cm="1">
        <f t="array" ref="AL569">INDEX($H569:$K569,0,MATCH(AL$524,$H$524:$K$524,0))*HLOOKUP(AL$523,$J$520:$R$521,2)</f>
        <v>54.347826086956516</v>
      </c>
      <c r="AM569" s="768" cm="1">
        <f t="array" ref="AM569">INDEX($H569:$K569,0,MATCH(AM$524,$H$524:$K$524,0))*HLOOKUP(AM$523,$J$520:$R$521,2)</f>
        <v>0</v>
      </c>
      <c r="AN569" s="768" cm="1">
        <f t="array" ref="AN569">INDEX($H569:$K569,0,MATCH(AN$524,$H$524:$K$524,0))*HLOOKUP(AN$523,$J$520:$R$521,2)</f>
        <v>78.94736842105263</v>
      </c>
      <c r="AO569" s="768" cm="1">
        <f t="array" ref="AO569">INDEX($H569:$K569,0,MATCH(AO$524,$H$524:$K$524,0))*HLOOKUP(AO$523,$J$520:$R$521,2)</f>
        <v>54.347826086956516</v>
      </c>
      <c r="AP569" s="768" cm="1">
        <f t="array" ref="AP569">INDEX($H569:$K569,0,MATCH(AP$524,$H$524:$K$524,0))*HLOOKUP(AP$523,$J$520:$R$521,2)</f>
        <v>54.347826086956516</v>
      </c>
      <c r="AQ569" s="768" cm="1">
        <f t="array" ref="AQ569">INDEX($H569:$K569,0,MATCH(AQ$524,$H$524:$K$524,0))*HLOOKUP(AQ$523,$J$520:$R$521,2)</f>
        <v>0</v>
      </c>
      <c r="AR569" s="768" cm="1">
        <f t="array" ref="AR569">INDEX($H569:$K569,0,MATCH(AR$524,$H$524:$K$524,0))*HLOOKUP(AR$523,$J$520:$R$521,2)</f>
        <v>78.94736842105263</v>
      </c>
      <c r="AS569" s="768" cm="1">
        <f t="array" ref="AS569">INDEX($H569:$K569,0,MATCH(AS$524,$H$524:$K$524,0))*HLOOKUP(AS$523,$J$520:$R$521,2)</f>
        <v>54.347826086956516</v>
      </c>
      <c r="AT569" s="768" cm="1">
        <f t="array" ref="AT569">INDEX($H569:$K569,0,MATCH(AT$524,$H$524:$K$524,0))*HLOOKUP(AT$523,$J$520:$R$521,2)</f>
        <v>54.347826086956516</v>
      </c>
      <c r="AU569" s="768" cm="1">
        <f t="array" ref="AU569">INDEX($H569:$K569,0,MATCH(AU$524,$H$524:$K$524,0))*HLOOKUP(AU$523,$J$520:$R$521,2)</f>
        <v>0</v>
      </c>
      <c r="AV569" s="189"/>
      <c r="AW569" s="189"/>
      <c r="AX569" s="16"/>
      <c r="AY569" s="8"/>
      <c r="AZ569" s="8"/>
      <c r="BA569" s="8"/>
    </row>
    <row r="570" spans="1:53" ht="14.5" outlineLevel="1" x14ac:dyDescent="0.35">
      <c r="A570" s="6"/>
      <c r="B570" s="7"/>
      <c r="C570" s="17"/>
      <c r="D570" s="17"/>
      <c r="E570" s="17"/>
      <c r="F570" s="26"/>
      <c r="G570" s="26" t="str">
        <f t="shared" si="126"/>
        <v>YYBLNwd</v>
      </c>
      <c r="H570" s="225">
        <v>78.94736842105263</v>
      </c>
      <c r="I570" s="225">
        <v>54.347826086956516</v>
      </c>
      <c r="J570" s="225">
        <v>54.347826086956516</v>
      </c>
      <c r="K570" s="225">
        <v>0</v>
      </c>
      <c r="L570" s="768" cm="1">
        <f t="array" ref="L570">INDEX($H570:$K570,0,MATCH(L$524,$H$524:$K$524,0))*HLOOKUP(L$523,$J$520:$R$521,2)</f>
        <v>78.94736842105263</v>
      </c>
      <c r="M570" s="768" cm="1">
        <f t="array" ref="M570">INDEX($H570:$K570,0,MATCH(M$524,$H$524:$K$524,0))*HLOOKUP(M$523,$J$520:$R$521,2)</f>
        <v>54.347826086956516</v>
      </c>
      <c r="N570" s="768" cm="1">
        <f t="array" ref="N570">INDEX($H570:$K570,0,MATCH(N$524,$H$524:$K$524,0))*HLOOKUP(N$523,$J$520:$R$521,2)</f>
        <v>54.347826086956516</v>
      </c>
      <c r="O570" s="768" cm="1">
        <f t="array" ref="O570">INDEX($H570:$K570,0,MATCH(O$524,$H$524:$K$524,0))*HLOOKUP(O$523,$J$520:$R$521,2)</f>
        <v>0</v>
      </c>
      <c r="P570" s="768" cm="1">
        <f t="array" ref="P570">INDEX($H570:$K570,0,MATCH(P$524,$H$524:$K$524,0))*HLOOKUP(P$523,$J$520:$R$521,2)</f>
        <v>78.94736842105263</v>
      </c>
      <c r="Q570" s="768" cm="1">
        <f t="array" ref="Q570">INDEX($H570:$K570,0,MATCH(Q$524,$H$524:$K$524,0))*HLOOKUP(Q$523,$J$520:$R$521,2)</f>
        <v>54.347826086956516</v>
      </c>
      <c r="R570" s="768" cm="1">
        <f t="array" ref="R570">INDEX($H570:$K570,0,MATCH(R$524,$H$524:$K$524,0))*HLOOKUP(R$523,$J$520:$R$521,2)</f>
        <v>54.347826086956516</v>
      </c>
      <c r="S570" s="768" cm="1">
        <f t="array" ref="S570">INDEX($H570:$K570,0,MATCH(S$524,$H$524:$K$524,0))*HLOOKUP(S$523,$J$520:$R$521,2)</f>
        <v>0</v>
      </c>
      <c r="T570" s="768" cm="1">
        <f t="array" ref="T570">INDEX($H570:$K570,0,MATCH(T$524,$H$524:$K$524,0))*HLOOKUP(T$523,$J$520:$R$521,2)</f>
        <v>78.94736842105263</v>
      </c>
      <c r="U570" s="768" cm="1">
        <f t="array" ref="U570">INDEX($H570:$K570,0,MATCH(U$524,$H$524:$K$524,0))*HLOOKUP(U$523,$J$520:$R$521,2)</f>
        <v>54.347826086956516</v>
      </c>
      <c r="V570" s="768" cm="1">
        <f t="array" ref="V570">INDEX($H570:$K570,0,MATCH(V$524,$H$524:$K$524,0))*HLOOKUP(V$523,$J$520:$R$521,2)</f>
        <v>54.347826086956516</v>
      </c>
      <c r="W570" s="768" cm="1">
        <f t="array" ref="W570">INDEX($H570:$K570,0,MATCH(W$524,$H$524:$K$524,0))*HLOOKUP(W$523,$J$520:$R$521,2)</f>
        <v>0</v>
      </c>
      <c r="X570" s="768" cm="1">
        <f t="array" ref="X570">INDEX($H570:$K570,0,MATCH(X$524,$H$524:$K$524,0))*HLOOKUP(X$523,$J$520:$R$521,2)</f>
        <v>78.94736842105263</v>
      </c>
      <c r="Y570" s="768" cm="1">
        <f t="array" ref="Y570">INDEX($H570:$K570,0,MATCH(Y$524,$H$524:$K$524,0))*HLOOKUP(Y$523,$J$520:$R$521,2)</f>
        <v>54.347826086956516</v>
      </c>
      <c r="Z570" s="768" cm="1">
        <f t="array" ref="Z570">INDEX($H570:$K570,0,MATCH(Z$524,$H$524:$K$524,0))*HLOOKUP(Z$523,$J$520:$R$521,2)</f>
        <v>54.347826086956516</v>
      </c>
      <c r="AA570" s="768" cm="1">
        <f t="array" ref="AA570">INDEX($H570:$K570,0,MATCH(AA$524,$H$524:$K$524,0))*HLOOKUP(AA$523,$J$520:$R$521,2)</f>
        <v>0</v>
      </c>
      <c r="AB570" s="768" cm="1">
        <f t="array" ref="AB570">INDEX($H570:$K570,0,MATCH(AB$524,$H$524:$K$524,0))*HLOOKUP(AB$523,$J$520:$R$521,2)</f>
        <v>78.94736842105263</v>
      </c>
      <c r="AC570" s="768" cm="1">
        <f t="array" ref="AC570">INDEX($H570:$K570,0,MATCH(AC$524,$H$524:$K$524,0))*HLOOKUP(AC$523,$J$520:$R$521,2)</f>
        <v>54.347826086956516</v>
      </c>
      <c r="AD570" s="768" cm="1">
        <f t="array" ref="AD570">INDEX($H570:$K570,0,MATCH(AD$524,$H$524:$K$524,0))*HLOOKUP(AD$523,$J$520:$R$521,2)</f>
        <v>54.347826086956516</v>
      </c>
      <c r="AE570" s="768" cm="1">
        <f t="array" ref="AE570">INDEX($H570:$K570,0,MATCH(AE$524,$H$524:$K$524,0))*HLOOKUP(AE$523,$J$520:$R$521,2)</f>
        <v>0</v>
      </c>
      <c r="AF570" s="768" cm="1">
        <f t="array" ref="AF570">INDEX($H570:$K570,0,MATCH(AF$524,$H$524:$K$524,0))*HLOOKUP(AF$523,$J$520:$R$521,2)</f>
        <v>78.94736842105263</v>
      </c>
      <c r="AG570" s="768" cm="1">
        <f t="array" ref="AG570">INDEX($H570:$K570,0,MATCH(AG$524,$H$524:$K$524,0))*HLOOKUP(AG$523,$J$520:$R$521,2)</f>
        <v>54.347826086956516</v>
      </c>
      <c r="AH570" s="768" cm="1">
        <f t="array" ref="AH570">INDEX($H570:$K570,0,MATCH(AH$524,$H$524:$K$524,0))*HLOOKUP(AH$523,$J$520:$R$521,2)</f>
        <v>54.347826086956516</v>
      </c>
      <c r="AI570" s="768" cm="1">
        <f t="array" ref="AI570">INDEX($H570:$K570,0,MATCH(AI$524,$H$524:$K$524,0))*HLOOKUP(AI$523,$J$520:$R$521,2)</f>
        <v>0</v>
      </c>
      <c r="AJ570" s="768" cm="1">
        <f t="array" ref="AJ570">INDEX($H570:$K570,0,MATCH(AJ$524,$H$524:$K$524,0))*HLOOKUP(AJ$523,$J$520:$R$521,2)</f>
        <v>78.94736842105263</v>
      </c>
      <c r="AK570" s="768" cm="1">
        <f t="array" ref="AK570">INDEX($H570:$K570,0,MATCH(AK$524,$H$524:$K$524,0))*HLOOKUP(AK$523,$J$520:$R$521,2)</f>
        <v>54.347826086956516</v>
      </c>
      <c r="AL570" s="768" cm="1">
        <f t="array" ref="AL570">INDEX($H570:$K570,0,MATCH(AL$524,$H$524:$K$524,0))*HLOOKUP(AL$523,$J$520:$R$521,2)</f>
        <v>54.347826086956516</v>
      </c>
      <c r="AM570" s="768" cm="1">
        <f t="array" ref="AM570">INDEX($H570:$K570,0,MATCH(AM$524,$H$524:$K$524,0))*HLOOKUP(AM$523,$J$520:$R$521,2)</f>
        <v>0</v>
      </c>
      <c r="AN570" s="768" cm="1">
        <f t="array" ref="AN570">INDEX($H570:$K570,0,MATCH(AN$524,$H$524:$K$524,0))*HLOOKUP(AN$523,$J$520:$R$521,2)</f>
        <v>78.94736842105263</v>
      </c>
      <c r="AO570" s="768" cm="1">
        <f t="array" ref="AO570">INDEX($H570:$K570,0,MATCH(AO$524,$H$524:$K$524,0))*HLOOKUP(AO$523,$J$520:$R$521,2)</f>
        <v>54.347826086956516</v>
      </c>
      <c r="AP570" s="768" cm="1">
        <f t="array" ref="AP570">INDEX($H570:$K570,0,MATCH(AP$524,$H$524:$K$524,0))*HLOOKUP(AP$523,$J$520:$R$521,2)</f>
        <v>54.347826086956516</v>
      </c>
      <c r="AQ570" s="768" cm="1">
        <f t="array" ref="AQ570">INDEX($H570:$K570,0,MATCH(AQ$524,$H$524:$K$524,0))*HLOOKUP(AQ$523,$J$520:$R$521,2)</f>
        <v>0</v>
      </c>
      <c r="AR570" s="768" cm="1">
        <f t="array" ref="AR570">INDEX($H570:$K570,0,MATCH(AR$524,$H$524:$K$524,0))*HLOOKUP(AR$523,$J$520:$R$521,2)</f>
        <v>78.94736842105263</v>
      </c>
      <c r="AS570" s="768" cm="1">
        <f t="array" ref="AS570">INDEX($H570:$K570,0,MATCH(AS$524,$H$524:$K$524,0))*HLOOKUP(AS$523,$J$520:$R$521,2)</f>
        <v>54.347826086956516</v>
      </c>
      <c r="AT570" s="768" cm="1">
        <f t="array" ref="AT570">INDEX($H570:$K570,0,MATCH(AT$524,$H$524:$K$524,0))*HLOOKUP(AT$523,$J$520:$R$521,2)</f>
        <v>54.347826086956516</v>
      </c>
      <c r="AU570" s="768" cm="1">
        <f t="array" ref="AU570">INDEX($H570:$K570,0,MATCH(AU$524,$H$524:$K$524,0))*HLOOKUP(AU$523,$J$520:$R$521,2)</f>
        <v>0</v>
      </c>
      <c r="AV570" s="189"/>
      <c r="AW570" s="189"/>
      <c r="AX570" s="16"/>
      <c r="AY570" s="8"/>
      <c r="AZ570" s="8"/>
      <c r="BA570" s="8"/>
    </row>
    <row r="571" spans="1:53" ht="14.5" outlineLevel="1" x14ac:dyDescent="0.35">
      <c r="A571" s="6"/>
      <c r="B571" s="7"/>
      <c r="C571" s="17"/>
      <c r="D571" s="17"/>
      <c r="E571" s="17"/>
      <c r="F571" s="26"/>
      <c r="G571" s="26" t="str">
        <f t="shared" si="126"/>
        <v>YYWBLz</v>
      </c>
      <c r="H571" s="225">
        <v>39.473684210526315</v>
      </c>
      <c r="I571" s="225">
        <v>16.304347826086957</v>
      </c>
      <c r="J571" s="225">
        <v>0</v>
      </c>
      <c r="K571" s="225">
        <v>16.304347826086957</v>
      </c>
      <c r="L571" s="768" cm="1">
        <f t="array" ref="L571">INDEX($H571:$K571,0,MATCH(L$524,$H$524:$K$524,0))*HLOOKUP(L$523,$J$520:$R$521,2)</f>
        <v>39.473684210526315</v>
      </c>
      <c r="M571" s="768" cm="1">
        <f t="array" ref="M571">INDEX($H571:$K571,0,MATCH(M$524,$H$524:$K$524,0))*HLOOKUP(M$523,$J$520:$R$521,2)</f>
        <v>16.304347826086957</v>
      </c>
      <c r="N571" s="768" cm="1">
        <f t="array" ref="N571">INDEX($H571:$K571,0,MATCH(N$524,$H$524:$K$524,0))*HLOOKUP(N$523,$J$520:$R$521,2)</f>
        <v>0</v>
      </c>
      <c r="O571" s="768" cm="1">
        <f t="array" ref="O571">INDEX($H571:$K571,0,MATCH(O$524,$H$524:$K$524,0))*HLOOKUP(O$523,$J$520:$R$521,2)</f>
        <v>16.304347826086957</v>
      </c>
      <c r="P571" s="768" cm="1">
        <f t="array" ref="P571">INDEX($H571:$K571,0,MATCH(P$524,$H$524:$K$524,0))*HLOOKUP(P$523,$J$520:$R$521,2)</f>
        <v>39.473684210526315</v>
      </c>
      <c r="Q571" s="768" cm="1">
        <f t="array" ref="Q571">INDEX($H571:$K571,0,MATCH(Q$524,$H$524:$K$524,0))*HLOOKUP(Q$523,$J$520:$R$521,2)</f>
        <v>16.304347826086957</v>
      </c>
      <c r="R571" s="768" cm="1">
        <f t="array" ref="R571">INDEX($H571:$K571,0,MATCH(R$524,$H$524:$K$524,0))*HLOOKUP(R$523,$J$520:$R$521,2)</f>
        <v>0</v>
      </c>
      <c r="S571" s="768" cm="1">
        <f t="array" ref="S571">INDEX($H571:$K571,0,MATCH(S$524,$H$524:$K$524,0))*HLOOKUP(S$523,$J$520:$R$521,2)</f>
        <v>16.304347826086957</v>
      </c>
      <c r="T571" s="768" cm="1">
        <f t="array" ref="T571">INDEX($H571:$K571,0,MATCH(T$524,$H$524:$K$524,0))*HLOOKUP(T$523,$J$520:$R$521,2)</f>
        <v>39.473684210526315</v>
      </c>
      <c r="U571" s="768" cm="1">
        <f t="array" ref="U571">INDEX($H571:$K571,0,MATCH(U$524,$H$524:$K$524,0))*HLOOKUP(U$523,$J$520:$R$521,2)</f>
        <v>16.304347826086957</v>
      </c>
      <c r="V571" s="768" cm="1">
        <f t="array" ref="V571">INDEX($H571:$K571,0,MATCH(V$524,$H$524:$K$524,0))*HLOOKUP(V$523,$J$520:$R$521,2)</f>
        <v>0</v>
      </c>
      <c r="W571" s="768" cm="1">
        <f t="array" ref="W571">INDEX($H571:$K571,0,MATCH(W$524,$H$524:$K$524,0))*HLOOKUP(W$523,$J$520:$R$521,2)</f>
        <v>16.304347826086957</v>
      </c>
      <c r="X571" s="768" cm="1">
        <f t="array" ref="X571">INDEX($H571:$K571,0,MATCH(X$524,$H$524:$K$524,0))*HLOOKUP(X$523,$J$520:$R$521,2)</f>
        <v>39.473684210526315</v>
      </c>
      <c r="Y571" s="768" cm="1">
        <f t="array" ref="Y571">INDEX($H571:$K571,0,MATCH(Y$524,$H$524:$K$524,0))*HLOOKUP(Y$523,$J$520:$R$521,2)</f>
        <v>16.304347826086957</v>
      </c>
      <c r="Z571" s="768" cm="1">
        <f t="array" ref="Z571">INDEX($H571:$K571,0,MATCH(Z$524,$H$524:$K$524,0))*HLOOKUP(Z$523,$J$520:$R$521,2)</f>
        <v>0</v>
      </c>
      <c r="AA571" s="768" cm="1">
        <f t="array" ref="AA571">INDEX($H571:$K571,0,MATCH(AA$524,$H$524:$K$524,0))*HLOOKUP(AA$523,$J$520:$R$521,2)</f>
        <v>16.304347826086957</v>
      </c>
      <c r="AB571" s="768" cm="1">
        <f t="array" ref="AB571">INDEX($H571:$K571,0,MATCH(AB$524,$H$524:$K$524,0))*HLOOKUP(AB$523,$J$520:$R$521,2)</f>
        <v>39.473684210526315</v>
      </c>
      <c r="AC571" s="768" cm="1">
        <f t="array" ref="AC571">INDEX($H571:$K571,0,MATCH(AC$524,$H$524:$K$524,0))*HLOOKUP(AC$523,$J$520:$R$521,2)</f>
        <v>16.304347826086957</v>
      </c>
      <c r="AD571" s="768" cm="1">
        <f t="array" ref="AD571">INDEX($H571:$K571,0,MATCH(AD$524,$H$524:$K$524,0))*HLOOKUP(AD$523,$J$520:$R$521,2)</f>
        <v>0</v>
      </c>
      <c r="AE571" s="768" cm="1">
        <f t="array" ref="AE571">INDEX($H571:$K571,0,MATCH(AE$524,$H$524:$K$524,0))*HLOOKUP(AE$523,$J$520:$R$521,2)</f>
        <v>16.304347826086957</v>
      </c>
      <c r="AF571" s="768" cm="1">
        <f t="array" ref="AF571">INDEX($H571:$K571,0,MATCH(AF$524,$H$524:$K$524,0))*HLOOKUP(AF$523,$J$520:$R$521,2)</f>
        <v>39.473684210526315</v>
      </c>
      <c r="AG571" s="768" cm="1">
        <f t="array" ref="AG571">INDEX($H571:$K571,0,MATCH(AG$524,$H$524:$K$524,0))*HLOOKUP(AG$523,$J$520:$R$521,2)</f>
        <v>16.304347826086957</v>
      </c>
      <c r="AH571" s="768" cm="1">
        <f t="array" ref="AH571">INDEX($H571:$K571,0,MATCH(AH$524,$H$524:$K$524,0))*HLOOKUP(AH$523,$J$520:$R$521,2)</f>
        <v>0</v>
      </c>
      <c r="AI571" s="768" cm="1">
        <f t="array" ref="AI571">INDEX($H571:$K571,0,MATCH(AI$524,$H$524:$K$524,0))*HLOOKUP(AI$523,$J$520:$R$521,2)</f>
        <v>16.304347826086957</v>
      </c>
      <c r="AJ571" s="768" cm="1">
        <f t="array" ref="AJ571">INDEX($H571:$K571,0,MATCH(AJ$524,$H$524:$K$524,0))*HLOOKUP(AJ$523,$J$520:$R$521,2)</f>
        <v>39.473684210526315</v>
      </c>
      <c r="AK571" s="768" cm="1">
        <f t="array" ref="AK571">INDEX($H571:$K571,0,MATCH(AK$524,$H$524:$K$524,0))*HLOOKUP(AK$523,$J$520:$R$521,2)</f>
        <v>16.304347826086957</v>
      </c>
      <c r="AL571" s="768" cm="1">
        <f t="array" ref="AL571">INDEX($H571:$K571,0,MATCH(AL$524,$H$524:$K$524,0))*HLOOKUP(AL$523,$J$520:$R$521,2)</f>
        <v>0</v>
      </c>
      <c r="AM571" s="768" cm="1">
        <f t="array" ref="AM571">INDEX($H571:$K571,0,MATCH(AM$524,$H$524:$K$524,0))*HLOOKUP(AM$523,$J$520:$R$521,2)</f>
        <v>16.304347826086957</v>
      </c>
      <c r="AN571" s="768" cm="1">
        <f t="array" ref="AN571">INDEX($H571:$K571,0,MATCH(AN$524,$H$524:$K$524,0))*HLOOKUP(AN$523,$J$520:$R$521,2)</f>
        <v>39.473684210526315</v>
      </c>
      <c r="AO571" s="768" cm="1">
        <f t="array" ref="AO571">INDEX($H571:$K571,0,MATCH(AO$524,$H$524:$K$524,0))*HLOOKUP(AO$523,$J$520:$R$521,2)</f>
        <v>16.304347826086957</v>
      </c>
      <c r="AP571" s="768" cm="1">
        <f t="array" ref="AP571">INDEX($H571:$K571,0,MATCH(AP$524,$H$524:$K$524,0))*HLOOKUP(AP$523,$J$520:$R$521,2)</f>
        <v>0</v>
      </c>
      <c r="AQ571" s="768" cm="1">
        <f t="array" ref="AQ571">INDEX($H571:$K571,0,MATCH(AQ$524,$H$524:$K$524,0))*HLOOKUP(AQ$523,$J$520:$R$521,2)</f>
        <v>16.304347826086957</v>
      </c>
      <c r="AR571" s="768" cm="1">
        <f t="array" ref="AR571">INDEX($H571:$K571,0,MATCH(AR$524,$H$524:$K$524,0))*HLOOKUP(AR$523,$J$520:$R$521,2)</f>
        <v>39.473684210526315</v>
      </c>
      <c r="AS571" s="768" cm="1">
        <f t="array" ref="AS571">INDEX($H571:$K571,0,MATCH(AS$524,$H$524:$K$524,0))*HLOOKUP(AS$523,$J$520:$R$521,2)</f>
        <v>16.304347826086957</v>
      </c>
      <c r="AT571" s="768" cm="1">
        <f t="array" ref="AT571">INDEX($H571:$K571,0,MATCH(AT$524,$H$524:$K$524,0))*HLOOKUP(AT$523,$J$520:$R$521,2)</f>
        <v>0</v>
      </c>
      <c r="AU571" s="768" cm="1">
        <f t="array" ref="AU571">INDEX($H571:$K571,0,MATCH(AU$524,$H$524:$K$524,0))*HLOOKUP(AU$523,$J$520:$R$521,2)</f>
        <v>16.304347826086957</v>
      </c>
      <c r="AV571" s="189"/>
      <c r="AW571" s="189"/>
      <c r="AX571" s="16"/>
      <c r="AY571" s="8"/>
      <c r="AZ571" s="8"/>
      <c r="BA571" s="8"/>
    </row>
    <row r="572" spans="1:53" ht="14.5" outlineLevel="1" x14ac:dyDescent="0.35">
      <c r="A572" s="6"/>
      <c r="B572" s="7"/>
      <c r="C572" s="17"/>
      <c r="D572" s="17"/>
      <c r="E572" s="17"/>
      <c r="F572" s="26"/>
      <c r="G572" s="26" t="str">
        <f t="shared" si="126"/>
        <v>YYWBLzd</v>
      </c>
      <c r="H572" s="225">
        <v>39.473684210526315</v>
      </c>
      <c r="I572" s="225">
        <v>16.304347826086957</v>
      </c>
      <c r="J572" s="225">
        <v>0</v>
      </c>
      <c r="K572" s="225">
        <v>16.304347826086957</v>
      </c>
      <c r="L572" s="768" cm="1">
        <f t="array" ref="L572">INDEX($H572:$K572,0,MATCH(L$524,$H$524:$K$524,0))*HLOOKUP(L$523,$J$520:$R$521,2)</f>
        <v>39.473684210526315</v>
      </c>
      <c r="M572" s="768" cm="1">
        <f t="array" ref="M572">INDEX($H572:$K572,0,MATCH(M$524,$H$524:$K$524,0))*HLOOKUP(M$523,$J$520:$R$521,2)</f>
        <v>16.304347826086957</v>
      </c>
      <c r="N572" s="768" cm="1">
        <f t="array" ref="N572">INDEX($H572:$K572,0,MATCH(N$524,$H$524:$K$524,0))*HLOOKUP(N$523,$J$520:$R$521,2)</f>
        <v>0</v>
      </c>
      <c r="O572" s="768" cm="1">
        <f t="array" ref="O572">INDEX($H572:$K572,0,MATCH(O$524,$H$524:$K$524,0))*HLOOKUP(O$523,$J$520:$R$521,2)</f>
        <v>16.304347826086957</v>
      </c>
      <c r="P572" s="768" cm="1">
        <f t="array" ref="P572">INDEX($H572:$K572,0,MATCH(P$524,$H$524:$K$524,0))*HLOOKUP(P$523,$J$520:$R$521,2)</f>
        <v>39.473684210526315</v>
      </c>
      <c r="Q572" s="768" cm="1">
        <f t="array" ref="Q572">INDEX($H572:$K572,0,MATCH(Q$524,$H$524:$K$524,0))*HLOOKUP(Q$523,$J$520:$R$521,2)</f>
        <v>16.304347826086957</v>
      </c>
      <c r="R572" s="768" cm="1">
        <f t="array" ref="R572">INDEX($H572:$K572,0,MATCH(R$524,$H$524:$K$524,0))*HLOOKUP(R$523,$J$520:$R$521,2)</f>
        <v>0</v>
      </c>
      <c r="S572" s="768" cm="1">
        <f t="array" ref="S572">INDEX($H572:$K572,0,MATCH(S$524,$H$524:$K$524,0))*HLOOKUP(S$523,$J$520:$R$521,2)</f>
        <v>16.304347826086957</v>
      </c>
      <c r="T572" s="768" cm="1">
        <f t="array" ref="T572">INDEX($H572:$K572,0,MATCH(T$524,$H$524:$K$524,0))*HLOOKUP(T$523,$J$520:$R$521,2)</f>
        <v>39.473684210526315</v>
      </c>
      <c r="U572" s="768" cm="1">
        <f t="array" ref="U572">INDEX($H572:$K572,0,MATCH(U$524,$H$524:$K$524,0))*HLOOKUP(U$523,$J$520:$R$521,2)</f>
        <v>16.304347826086957</v>
      </c>
      <c r="V572" s="768" cm="1">
        <f t="array" ref="V572">INDEX($H572:$K572,0,MATCH(V$524,$H$524:$K$524,0))*HLOOKUP(V$523,$J$520:$R$521,2)</f>
        <v>0</v>
      </c>
      <c r="W572" s="768" cm="1">
        <f t="array" ref="W572">INDEX($H572:$K572,0,MATCH(W$524,$H$524:$K$524,0))*HLOOKUP(W$523,$J$520:$R$521,2)</f>
        <v>16.304347826086957</v>
      </c>
      <c r="X572" s="768" cm="1">
        <f t="array" ref="X572">INDEX($H572:$K572,0,MATCH(X$524,$H$524:$K$524,0))*HLOOKUP(X$523,$J$520:$R$521,2)</f>
        <v>39.473684210526315</v>
      </c>
      <c r="Y572" s="768" cm="1">
        <f t="array" ref="Y572">INDEX($H572:$K572,0,MATCH(Y$524,$H$524:$K$524,0))*HLOOKUP(Y$523,$J$520:$R$521,2)</f>
        <v>16.304347826086957</v>
      </c>
      <c r="Z572" s="768" cm="1">
        <f t="array" ref="Z572">INDEX($H572:$K572,0,MATCH(Z$524,$H$524:$K$524,0))*HLOOKUP(Z$523,$J$520:$R$521,2)</f>
        <v>0</v>
      </c>
      <c r="AA572" s="768" cm="1">
        <f t="array" ref="AA572">INDEX($H572:$K572,0,MATCH(AA$524,$H$524:$K$524,0))*HLOOKUP(AA$523,$J$520:$R$521,2)</f>
        <v>16.304347826086957</v>
      </c>
      <c r="AB572" s="768" cm="1">
        <f t="array" ref="AB572">INDEX($H572:$K572,0,MATCH(AB$524,$H$524:$K$524,0))*HLOOKUP(AB$523,$J$520:$R$521,2)</f>
        <v>39.473684210526315</v>
      </c>
      <c r="AC572" s="768" cm="1">
        <f t="array" ref="AC572">INDEX($H572:$K572,0,MATCH(AC$524,$H$524:$K$524,0))*HLOOKUP(AC$523,$J$520:$R$521,2)</f>
        <v>16.304347826086957</v>
      </c>
      <c r="AD572" s="768" cm="1">
        <f t="array" ref="AD572">INDEX($H572:$K572,0,MATCH(AD$524,$H$524:$K$524,0))*HLOOKUP(AD$523,$J$520:$R$521,2)</f>
        <v>0</v>
      </c>
      <c r="AE572" s="768" cm="1">
        <f t="array" ref="AE572">INDEX($H572:$K572,0,MATCH(AE$524,$H$524:$K$524,0))*HLOOKUP(AE$523,$J$520:$R$521,2)</f>
        <v>16.304347826086957</v>
      </c>
      <c r="AF572" s="768" cm="1">
        <f t="array" ref="AF572">INDEX($H572:$K572,0,MATCH(AF$524,$H$524:$K$524,0))*HLOOKUP(AF$523,$J$520:$R$521,2)</f>
        <v>39.473684210526315</v>
      </c>
      <c r="AG572" s="768" cm="1">
        <f t="array" ref="AG572">INDEX($H572:$K572,0,MATCH(AG$524,$H$524:$K$524,0))*HLOOKUP(AG$523,$J$520:$R$521,2)</f>
        <v>16.304347826086957</v>
      </c>
      <c r="AH572" s="768" cm="1">
        <f t="array" ref="AH572">INDEX($H572:$K572,0,MATCH(AH$524,$H$524:$K$524,0))*HLOOKUP(AH$523,$J$520:$R$521,2)</f>
        <v>0</v>
      </c>
      <c r="AI572" s="768" cm="1">
        <f t="array" ref="AI572">INDEX($H572:$K572,0,MATCH(AI$524,$H$524:$K$524,0))*HLOOKUP(AI$523,$J$520:$R$521,2)</f>
        <v>16.304347826086957</v>
      </c>
      <c r="AJ572" s="768" cm="1">
        <f t="array" ref="AJ572">INDEX($H572:$K572,0,MATCH(AJ$524,$H$524:$K$524,0))*HLOOKUP(AJ$523,$J$520:$R$521,2)</f>
        <v>39.473684210526315</v>
      </c>
      <c r="AK572" s="768" cm="1">
        <f t="array" ref="AK572">INDEX($H572:$K572,0,MATCH(AK$524,$H$524:$K$524,0))*HLOOKUP(AK$523,$J$520:$R$521,2)</f>
        <v>16.304347826086957</v>
      </c>
      <c r="AL572" s="768" cm="1">
        <f t="array" ref="AL572">INDEX($H572:$K572,0,MATCH(AL$524,$H$524:$K$524,0))*HLOOKUP(AL$523,$J$520:$R$521,2)</f>
        <v>0</v>
      </c>
      <c r="AM572" s="768" cm="1">
        <f t="array" ref="AM572">INDEX($H572:$K572,0,MATCH(AM$524,$H$524:$K$524,0))*HLOOKUP(AM$523,$J$520:$R$521,2)</f>
        <v>16.304347826086957</v>
      </c>
      <c r="AN572" s="768" cm="1">
        <f t="array" ref="AN572">INDEX($H572:$K572,0,MATCH(AN$524,$H$524:$K$524,0))*HLOOKUP(AN$523,$J$520:$R$521,2)</f>
        <v>39.473684210526315</v>
      </c>
      <c r="AO572" s="768" cm="1">
        <f t="array" ref="AO572">INDEX($H572:$K572,0,MATCH(AO$524,$H$524:$K$524,0))*HLOOKUP(AO$523,$J$520:$R$521,2)</f>
        <v>16.304347826086957</v>
      </c>
      <c r="AP572" s="768" cm="1">
        <f t="array" ref="AP572">INDEX($H572:$K572,0,MATCH(AP$524,$H$524:$K$524,0))*HLOOKUP(AP$523,$J$520:$R$521,2)</f>
        <v>0</v>
      </c>
      <c r="AQ572" s="768" cm="1">
        <f t="array" ref="AQ572">INDEX($H572:$K572,0,MATCH(AQ$524,$H$524:$K$524,0))*HLOOKUP(AQ$523,$J$520:$R$521,2)</f>
        <v>16.304347826086957</v>
      </c>
      <c r="AR572" s="768" cm="1">
        <f t="array" ref="AR572">INDEX($H572:$K572,0,MATCH(AR$524,$H$524:$K$524,0))*HLOOKUP(AR$523,$J$520:$R$521,2)</f>
        <v>39.473684210526315</v>
      </c>
      <c r="AS572" s="768" cm="1">
        <f t="array" ref="AS572">INDEX($H572:$K572,0,MATCH(AS$524,$H$524:$K$524,0))*HLOOKUP(AS$523,$J$520:$R$521,2)</f>
        <v>16.304347826086957</v>
      </c>
      <c r="AT572" s="768" cm="1">
        <f t="array" ref="AT572">INDEX($H572:$K572,0,MATCH(AT$524,$H$524:$K$524,0))*HLOOKUP(AT$523,$J$520:$R$521,2)</f>
        <v>0</v>
      </c>
      <c r="AU572" s="768" cm="1">
        <f t="array" ref="AU572">INDEX($H572:$K572,0,MATCH(AU$524,$H$524:$K$524,0))*HLOOKUP(AU$523,$J$520:$R$521,2)</f>
        <v>16.304347826086957</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78.94736842105263</v>
      </c>
      <c r="I574" s="225">
        <v>10.869565217391305</v>
      </c>
      <c r="J574" s="225">
        <v>10.869565217391305</v>
      </c>
      <c r="K574" s="225">
        <v>0</v>
      </c>
      <c r="L574" s="768" cm="1">
        <f t="array" ref="L574">INDEX($H574:$K574,0,MATCH(L$524,$H$524:$K$524,0))*HLOOKUP(L$523,$J$520:$R$521,2)</f>
        <v>78.94736842105263</v>
      </c>
      <c r="M574" s="768" cm="1">
        <f t="array" ref="M574">INDEX($H574:$K574,0,MATCH(M$524,$H$524:$K$524,0))*HLOOKUP(M$523,$J$520:$R$521,2)</f>
        <v>10.869565217391305</v>
      </c>
      <c r="N574" s="768" cm="1">
        <f t="array" ref="N574">INDEX($H574:$K574,0,MATCH(N$524,$H$524:$K$524,0))*HLOOKUP(N$523,$J$520:$R$521,2)</f>
        <v>10.869565217391305</v>
      </c>
      <c r="O574" s="768" cm="1">
        <f t="array" ref="O574">INDEX($H574:$K574,0,MATCH(O$524,$H$524:$K$524,0))*HLOOKUP(O$523,$J$520:$R$521,2)</f>
        <v>0</v>
      </c>
      <c r="P574" s="768" cm="1">
        <f t="array" ref="P574">INDEX($H574:$K574,0,MATCH(P$524,$H$524:$K$524,0))*HLOOKUP(P$523,$J$520:$R$521,2)</f>
        <v>78.94736842105263</v>
      </c>
      <c r="Q574" s="768" cm="1">
        <f t="array" ref="Q574">INDEX($H574:$K574,0,MATCH(Q$524,$H$524:$K$524,0))*HLOOKUP(Q$523,$J$520:$R$521,2)</f>
        <v>10.869565217391305</v>
      </c>
      <c r="R574" s="768" cm="1">
        <f t="array" ref="R574">INDEX($H574:$K574,0,MATCH(R$524,$H$524:$K$524,0))*HLOOKUP(R$523,$J$520:$R$521,2)</f>
        <v>10.869565217391305</v>
      </c>
      <c r="S574" s="768" cm="1">
        <f t="array" ref="S574">INDEX($H574:$K574,0,MATCH(S$524,$H$524:$K$524,0))*HLOOKUP(S$523,$J$520:$R$521,2)</f>
        <v>0</v>
      </c>
      <c r="T574" s="768" cm="1">
        <f t="array" ref="T574">INDEX($H574:$K574,0,MATCH(T$524,$H$524:$K$524,0))*HLOOKUP(T$523,$J$520:$R$521,2)</f>
        <v>78.94736842105263</v>
      </c>
      <c r="U574" s="768" cm="1">
        <f t="array" ref="U574">INDEX($H574:$K574,0,MATCH(U$524,$H$524:$K$524,0))*HLOOKUP(U$523,$J$520:$R$521,2)</f>
        <v>10.869565217391305</v>
      </c>
      <c r="V574" s="768" cm="1">
        <f t="array" ref="V574">INDEX($H574:$K574,0,MATCH(V$524,$H$524:$K$524,0))*HLOOKUP(V$523,$J$520:$R$521,2)</f>
        <v>10.869565217391305</v>
      </c>
      <c r="W574" s="768" cm="1">
        <f t="array" ref="W574">INDEX($H574:$K574,0,MATCH(W$524,$H$524:$K$524,0))*HLOOKUP(W$523,$J$520:$R$521,2)</f>
        <v>0</v>
      </c>
      <c r="X574" s="768" cm="1">
        <f t="array" ref="X574">INDEX($H574:$K574,0,MATCH(X$524,$H$524:$K$524,0))*HLOOKUP(X$523,$J$520:$R$521,2)</f>
        <v>78.94736842105263</v>
      </c>
      <c r="Y574" s="768" cm="1">
        <f t="array" ref="Y574">INDEX($H574:$K574,0,MATCH(Y$524,$H$524:$K$524,0))*HLOOKUP(Y$523,$J$520:$R$521,2)</f>
        <v>10.869565217391305</v>
      </c>
      <c r="Z574" s="768" cm="1">
        <f t="array" ref="Z574">INDEX($H574:$K574,0,MATCH(Z$524,$H$524:$K$524,0))*HLOOKUP(Z$523,$J$520:$R$521,2)</f>
        <v>10.869565217391305</v>
      </c>
      <c r="AA574" s="768" cm="1">
        <f t="array" ref="AA574">INDEX($H574:$K574,0,MATCH(AA$524,$H$524:$K$524,0))*HLOOKUP(AA$523,$J$520:$R$521,2)</f>
        <v>0</v>
      </c>
      <c r="AB574" s="768" cm="1">
        <f t="array" ref="AB574">INDEX($H574:$K574,0,MATCH(AB$524,$H$524:$K$524,0))*HLOOKUP(AB$523,$J$520:$R$521,2)</f>
        <v>78.94736842105263</v>
      </c>
      <c r="AC574" s="768" cm="1">
        <f t="array" ref="AC574">INDEX($H574:$K574,0,MATCH(AC$524,$H$524:$K$524,0))*HLOOKUP(AC$523,$J$520:$R$521,2)</f>
        <v>10.869565217391305</v>
      </c>
      <c r="AD574" s="768" cm="1">
        <f t="array" ref="AD574">INDEX($H574:$K574,0,MATCH(AD$524,$H$524:$K$524,0))*HLOOKUP(AD$523,$J$520:$R$521,2)</f>
        <v>10.869565217391305</v>
      </c>
      <c r="AE574" s="768" cm="1">
        <f t="array" ref="AE574">INDEX($H574:$K574,0,MATCH(AE$524,$H$524:$K$524,0))*HLOOKUP(AE$523,$J$520:$R$521,2)</f>
        <v>0</v>
      </c>
      <c r="AF574" s="768" cm="1">
        <f t="array" ref="AF574">INDEX($H574:$K574,0,MATCH(AF$524,$H$524:$K$524,0))*HLOOKUP(AF$523,$J$520:$R$521,2)</f>
        <v>78.94736842105263</v>
      </c>
      <c r="AG574" s="768" cm="1">
        <f t="array" ref="AG574">INDEX($H574:$K574,0,MATCH(AG$524,$H$524:$K$524,0))*HLOOKUP(AG$523,$J$520:$R$521,2)</f>
        <v>10.869565217391305</v>
      </c>
      <c r="AH574" s="768" cm="1">
        <f t="array" ref="AH574">INDEX($H574:$K574,0,MATCH(AH$524,$H$524:$K$524,0))*HLOOKUP(AH$523,$J$520:$R$521,2)</f>
        <v>10.869565217391305</v>
      </c>
      <c r="AI574" s="768" cm="1">
        <f t="array" ref="AI574">INDEX($H574:$K574,0,MATCH(AI$524,$H$524:$K$524,0))*HLOOKUP(AI$523,$J$520:$R$521,2)</f>
        <v>0</v>
      </c>
      <c r="AJ574" s="768" cm="1">
        <f t="array" ref="AJ574">INDEX($H574:$K574,0,MATCH(AJ$524,$H$524:$K$524,0))*HLOOKUP(AJ$523,$J$520:$R$521,2)</f>
        <v>78.94736842105263</v>
      </c>
      <c r="AK574" s="768" cm="1">
        <f t="array" ref="AK574">INDEX($H574:$K574,0,MATCH(AK$524,$H$524:$K$524,0))*HLOOKUP(AK$523,$J$520:$R$521,2)</f>
        <v>10.869565217391305</v>
      </c>
      <c r="AL574" s="768" cm="1">
        <f t="array" ref="AL574">INDEX($H574:$K574,0,MATCH(AL$524,$H$524:$K$524,0))*HLOOKUP(AL$523,$J$520:$R$521,2)</f>
        <v>10.869565217391305</v>
      </c>
      <c r="AM574" s="768" cm="1">
        <f t="array" ref="AM574">INDEX($H574:$K574,0,MATCH(AM$524,$H$524:$K$524,0))*HLOOKUP(AM$523,$J$520:$R$521,2)</f>
        <v>0</v>
      </c>
      <c r="AN574" s="768" cm="1">
        <f t="array" ref="AN574">INDEX($H574:$K574,0,MATCH(AN$524,$H$524:$K$524,0))*HLOOKUP(AN$523,$J$520:$R$521,2)</f>
        <v>78.94736842105263</v>
      </c>
      <c r="AO574" s="768" cm="1">
        <f t="array" ref="AO574">INDEX($H574:$K574,0,MATCH(AO$524,$H$524:$K$524,0))*HLOOKUP(AO$523,$J$520:$R$521,2)</f>
        <v>10.869565217391305</v>
      </c>
      <c r="AP574" s="768" cm="1">
        <f t="array" ref="AP574">INDEX($H574:$K574,0,MATCH(AP$524,$H$524:$K$524,0))*HLOOKUP(AP$523,$J$520:$R$521,2)</f>
        <v>10.869565217391305</v>
      </c>
      <c r="AQ574" s="768" cm="1">
        <f t="array" ref="AQ574">INDEX($H574:$K574,0,MATCH(AQ$524,$H$524:$K$524,0))*HLOOKUP(AQ$523,$J$520:$R$521,2)</f>
        <v>0</v>
      </c>
      <c r="AR574" s="768" cm="1">
        <f t="array" ref="AR574">INDEX($H574:$K574,0,MATCH(AR$524,$H$524:$K$524,0))*HLOOKUP(AR$523,$J$520:$R$521,2)</f>
        <v>78.94736842105263</v>
      </c>
      <c r="AS574" s="768" cm="1">
        <f t="array" ref="AS574">INDEX($H574:$K574,0,MATCH(AS$524,$H$524:$K$524,0))*HLOOKUP(AS$523,$J$520:$R$521,2)</f>
        <v>10.869565217391305</v>
      </c>
      <c r="AT574" s="768" cm="1">
        <f t="array" ref="AT574">INDEX($H574:$K574,0,MATCH(AT$524,$H$524:$K$524,0))*HLOOKUP(AT$523,$J$520:$R$521,2)</f>
        <v>10.869565217391305</v>
      </c>
      <c r="AU574" s="768" cm="1">
        <f t="array" ref="AU574">INDEX($H574:$K574,0,MATCH(AU$524,$H$524:$K$524,0))*HLOOKUP(AU$523,$J$520:$R$521,2)</f>
        <v>0</v>
      </c>
      <c r="AV574" s="189"/>
      <c r="AW574" s="189"/>
      <c r="AX574" s="16"/>
      <c r="AY574" s="8"/>
      <c r="AZ574" s="8"/>
      <c r="BA574" s="8"/>
    </row>
    <row r="575" spans="1:53" ht="14.5" outlineLevel="1" x14ac:dyDescent="0.35">
      <c r="A575" s="6"/>
      <c r="B575" s="7"/>
      <c r="C575" s="17"/>
      <c r="D575" s="17"/>
      <c r="E575" s="17"/>
      <c r="F575" s="26"/>
      <c r="G575" s="26" t="str">
        <f t="shared" si="126"/>
        <v>YYKWWbd</v>
      </c>
      <c r="H575" s="225">
        <v>78.94736842105263</v>
      </c>
      <c r="I575" s="225">
        <v>10.869565217391305</v>
      </c>
      <c r="J575" s="225">
        <v>10.869565217391305</v>
      </c>
      <c r="K575" s="225">
        <v>0</v>
      </c>
      <c r="L575" s="768" cm="1">
        <f t="array" ref="L575">INDEX($H575:$K575,0,MATCH(L$524,$H$524:$K$524,0))*HLOOKUP(L$523,$J$520:$R$521,2)</f>
        <v>78.94736842105263</v>
      </c>
      <c r="M575" s="768" cm="1">
        <f t="array" ref="M575">INDEX($H575:$K575,0,MATCH(M$524,$H$524:$K$524,0))*HLOOKUP(M$523,$J$520:$R$521,2)</f>
        <v>10.869565217391305</v>
      </c>
      <c r="N575" s="768" cm="1">
        <f t="array" ref="N575">INDEX($H575:$K575,0,MATCH(N$524,$H$524:$K$524,0))*HLOOKUP(N$523,$J$520:$R$521,2)</f>
        <v>10.869565217391305</v>
      </c>
      <c r="O575" s="768" cm="1">
        <f t="array" ref="O575">INDEX($H575:$K575,0,MATCH(O$524,$H$524:$K$524,0))*HLOOKUP(O$523,$J$520:$R$521,2)</f>
        <v>0</v>
      </c>
      <c r="P575" s="768" cm="1">
        <f t="array" ref="P575">INDEX($H575:$K575,0,MATCH(P$524,$H$524:$K$524,0))*HLOOKUP(P$523,$J$520:$R$521,2)</f>
        <v>78.94736842105263</v>
      </c>
      <c r="Q575" s="768" cm="1">
        <f t="array" ref="Q575">INDEX($H575:$K575,0,MATCH(Q$524,$H$524:$K$524,0))*HLOOKUP(Q$523,$J$520:$R$521,2)</f>
        <v>10.869565217391305</v>
      </c>
      <c r="R575" s="768" cm="1">
        <f t="array" ref="R575">INDEX($H575:$K575,0,MATCH(R$524,$H$524:$K$524,0))*HLOOKUP(R$523,$J$520:$R$521,2)</f>
        <v>10.869565217391305</v>
      </c>
      <c r="S575" s="768" cm="1">
        <f t="array" ref="S575">INDEX($H575:$K575,0,MATCH(S$524,$H$524:$K$524,0))*HLOOKUP(S$523,$J$520:$R$521,2)</f>
        <v>0</v>
      </c>
      <c r="T575" s="768" cm="1">
        <f t="array" ref="T575">INDEX($H575:$K575,0,MATCH(T$524,$H$524:$K$524,0))*HLOOKUP(T$523,$J$520:$R$521,2)</f>
        <v>78.94736842105263</v>
      </c>
      <c r="U575" s="768" cm="1">
        <f t="array" ref="U575">INDEX($H575:$K575,0,MATCH(U$524,$H$524:$K$524,0))*HLOOKUP(U$523,$J$520:$R$521,2)</f>
        <v>10.869565217391305</v>
      </c>
      <c r="V575" s="768" cm="1">
        <f t="array" ref="V575">INDEX($H575:$K575,0,MATCH(V$524,$H$524:$K$524,0))*HLOOKUP(V$523,$J$520:$R$521,2)</f>
        <v>10.869565217391305</v>
      </c>
      <c r="W575" s="768" cm="1">
        <f t="array" ref="W575">INDEX($H575:$K575,0,MATCH(W$524,$H$524:$K$524,0))*HLOOKUP(W$523,$J$520:$R$521,2)</f>
        <v>0</v>
      </c>
      <c r="X575" s="768" cm="1">
        <f t="array" ref="X575">INDEX($H575:$K575,0,MATCH(X$524,$H$524:$K$524,0))*HLOOKUP(X$523,$J$520:$R$521,2)</f>
        <v>78.94736842105263</v>
      </c>
      <c r="Y575" s="768" cm="1">
        <f t="array" ref="Y575">INDEX($H575:$K575,0,MATCH(Y$524,$H$524:$K$524,0))*HLOOKUP(Y$523,$J$520:$R$521,2)</f>
        <v>10.869565217391305</v>
      </c>
      <c r="Z575" s="768" cm="1">
        <f t="array" ref="Z575">INDEX($H575:$K575,0,MATCH(Z$524,$H$524:$K$524,0))*HLOOKUP(Z$523,$J$520:$R$521,2)</f>
        <v>10.869565217391305</v>
      </c>
      <c r="AA575" s="768" cm="1">
        <f t="array" ref="AA575">INDEX($H575:$K575,0,MATCH(AA$524,$H$524:$K$524,0))*HLOOKUP(AA$523,$J$520:$R$521,2)</f>
        <v>0</v>
      </c>
      <c r="AB575" s="768" cm="1">
        <f t="array" ref="AB575">INDEX($H575:$K575,0,MATCH(AB$524,$H$524:$K$524,0))*HLOOKUP(AB$523,$J$520:$R$521,2)</f>
        <v>78.94736842105263</v>
      </c>
      <c r="AC575" s="768" cm="1">
        <f t="array" ref="AC575">INDEX($H575:$K575,0,MATCH(AC$524,$H$524:$K$524,0))*HLOOKUP(AC$523,$J$520:$R$521,2)</f>
        <v>10.869565217391305</v>
      </c>
      <c r="AD575" s="768" cm="1">
        <f t="array" ref="AD575">INDEX($H575:$K575,0,MATCH(AD$524,$H$524:$K$524,0))*HLOOKUP(AD$523,$J$520:$R$521,2)</f>
        <v>10.869565217391305</v>
      </c>
      <c r="AE575" s="768" cm="1">
        <f t="array" ref="AE575">INDEX($H575:$K575,0,MATCH(AE$524,$H$524:$K$524,0))*HLOOKUP(AE$523,$J$520:$R$521,2)</f>
        <v>0</v>
      </c>
      <c r="AF575" s="768" cm="1">
        <f t="array" ref="AF575">INDEX($H575:$K575,0,MATCH(AF$524,$H$524:$K$524,0))*HLOOKUP(AF$523,$J$520:$R$521,2)</f>
        <v>78.94736842105263</v>
      </c>
      <c r="AG575" s="768" cm="1">
        <f t="array" ref="AG575">INDEX($H575:$K575,0,MATCH(AG$524,$H$524:$K$524,0))*HLOOKUP(AG$523,$J$520:$R$521,2)</f>
        <v>10.869565217391305</v>
      </c>
      <c r="AH575" s="768" cm="1">
        <f t="array" ref="AH575">INDEX($H575:$K575,0,MATCH(AH$524,$H$524:$K$524,0))*HLOOKUP(AH$523,$J$520:$R$521,2)</f>
        <v>10.869565217391305</v>
      </c>
      <c r="AI575" s="768" cm="1">
        <f t="array" ref="AI575">INDEX($H575:$K575,0,MATCH(AI$524,$H$524:$K$524,0))*HLOOKUP(AI$523,$J$520:$R$521,2)</f>
        <v>0</v>
      </c>
      <c r="AJ575" s="768" cm="1">
        <f t="array" ref="AJ575">INDEX($H575:$K575,0,MATCH(AJ$524,$H$524:$K$524,0))*HLOOKUP(AJ$523,$J$520:$R$521,2)</f>
        <v>78.94736842105263</v>
      </c>
      <c r="AK575" s="768" cm="1">
        <f t="array" ref="AK575">INDEX($H575:$K575,0,MATCH(AK$524,$H$524:$K$524,0))*HLOOKUP(AK$523,$J$520:$R$521,2)</f>
        <v>10.869565217391305</v>
      </c>
      <c r="AL575" s="768" cm="1">
        <f t="array" ref="AL575">INDEX($H575:$K575,0,MATCH(AL$524,$H$524:$K$524,0))*HLOOKUP(AL$523,$J$520:$R$521,2)</f>
        <v>10.869565217391305</v>
      </c>
      <c r="AM575" s="768" cm="1">
        <f t="array" ref="AM575">INDEX($H575:$K575,0,MATCH(AM$524,$H$524:$K$524,0))*HLOOKUP(AM$523,$J$520:$R$521,2)</f>
        <v>0</v>
      </c>
      <c r="AN575" s="768" cm="1">
        <f t="array" ref="AN575">INDEX($H575:$K575,0,MATCH(AN$524,$H$524:$K$524,0))*HLOOKUP(AN$523,$J$520:$R$521,2)</f>
        <v>78.94736842105263</v>
      </c>
      <c r="AO575" s="768" cm="1">
        <f t="array" ref="AO575">INDEX($H575:$K575,0,MATCH(AO$524,$H$524:$K$524,0))*HLOOKUP(AO$523,$J$520:$R$521,2)</f>
        <v>10.869565217391305</v>
      </c>
      <c r="AP575" s="768" cm="1">
        <f t="array" ref="AP575">INDEX($H575:$K575,0,MATCH(AP$524,$H$524:$K$524,0))*HLOOKUP(AP$523,$J$520:$R$521,2)</f>
        <v>10.869565217391305</v>
      </c>
      <c r="AQ575" s="768" cm="1">
        <f t="array" ref="AQ575">INDEX($H575:$K575,0,MATCH(AQ$524,$H$524:$K$524,0))*HLOOKUP(AQ$523,$J$520:$R$521,2)</f>
        <v>0</v>
      </c>
      <c r="AR575" s="768" cm="1">
        <f t="array" ref="AR575">INDEX($H575:$K575,0,MATCH(AR$524,$H$524:$K$524,0))*HLOOKUP(AR$523,$J$520:$R$521,2)</f>
        <v>78.94736842105263</v>
      </c>
      <c r="AS575" s="768" cm="1">
        <f t="array" ref="AS575">INDEX($H575:$K575,0,MATCH(AS$524,$H$524:$K$524,0))*HLOOKUP(AS$523,$J$520:$R$521,2)</f>
        <v>10.869565217391305</v>
      </c>
      <c r="AT575" s="768" cm="1">
        <f t="array" ref="AT575">INDEX($H575:$K575,0,MATCH(AT$524,$H$524:$K$524,0))*HLOOKUP(AT$523,$J$520:$R$521,2)</f>
        <v>10.869565217391305</v>
      </c>
      <c r="AU575" s="768" cm="1">
        <f t="array" ref="AU575">INDEX($H575:$K575,0,MATCH(AU$524,$H$524:$K$524,0))*HLOOKUP(AU$523,$J$520:$R$521,2)</f>
        <v>0</v>
      </c>
      <c r="AV575" s="189"/>
      <c r="AW575" s="189"/>
      <c r="AX575" s="16"/>
      <c r="AY575" s="8"/>
      <c r="AZ575" s="8"/>
      <c r="BA575" s="8"/>
    </row>
    <row r="576" spans="1:53" ht="14.5" outlineLevel="1" x14ac:dyDescent="0.35">
      <c r="A576" s="6"/>
      <c r="B576" s="7"/>
      <c r="C576" s="17"/>
      <c r="D576" s="17"/>
      <c r="E576" s="17"/>
      <c r="F576" s="26"/>
      <c r="G576" s="26" t="str">
        <f t="shared" si="126"/>
        <v>YYBKWw</v>
      </c>
      <c r="H576" s="225">
        <v>78.94736842105263</v>
      </c>
      <c r="I576" s="225">
        <v>21.739130434782609</v>
      </c>
      <c r="J576" s="225">
        <v>21.739130434782609</v>
      </c>
      <c r="K576" s="225">
        <v>0</v>
      </c>
      <c r="L576" s="768" cm="1">
        <f t="array" ref="L576">INDEX($H576:$K576,0,MATCH(L$524,$H$524:$K$524,0))*HLOOKUP(L$523,$J$520:$R$521,2)</f>
        <v>78.94736842105263</v>
      </c>
      <c r="M576" s="768" cm="1">
        <f t="array" ref="M576">INDEX($H576:$K576,0,MATCH(M$524,$H$524:$K$524,0))*HLOOKUP(M$523,$J$520:$R$521,2)</f>
        <v>21.739130434782609</v>
      </c>
      <c r="N576" s="768" cm="1">
        <f t="array" ref="N576">INDEX($H576:$K576,0,MATCH(N$524,$H$524:$K$524,0))*HLOOKUP(N$523,$J$520:$R$521,2)</f>
        <v>21.739130434782609</v>
      </c>
      <c r="O576" s="768" cm="1">
        <f t="array" ref="O576">INDEX($H576:$K576,0,MATCH(O$524,$H$524:$K$524,0))*HLOOKUP(O$523,$J$520:$R$521,2)</f>
        <v>0</v>
      </c>
      <c r="P576" s="768" cm="1">
        <f t="array" ref="P576">INDEX($H576:$K576,0,MATCH(P$524,$H$524:$K$524,0))*HLOOKUP(P$523,$J$520:$R$521,2)</f>
        <v>78.94736842105263</v>
      </c>
      <c r="Q576" s="768" cm="1">
        <f t="array" ref="Q576">INDEX($H576:$K576,0,MATCH(Q$524,$H$524:$K$524,0))*HLOOKUP(Q$523,$J$520:$R$521,2)</f>
        <v>21.739130434782609</v>
      </c>
      <c r="R576" s="768" cm="1">
        <f t="array" ref="R576">INDEX($H576:$K576,0,MATCH(R$524,$H$524:$K$524,0))*HLOOKUP(R$523,$J$520:$R$521,2)</f>
        <v>21.739130434782609</v>
      </c>
      <c r="S576" s="768" cm="1">
        <f t="array" ref="S576">INDEX($H576:$K576,0,MATCH(S$524,$H$524:$K$524,0))*HLOOKUP(S$523,$J$520:$R$521,2)</f>
        <v>0</v>
      </c>
      <c r="T576" s="768" cm="1">
        <f t="array" ref="T576">INDEX($H576:$K576,0,MATCH(T$524,$H$524:$K$524,0))*HLOOKUP(T$523,$J$520:$R$521,2)</f>
        <v>78.94736842105263</v>
      </c>
      <c r="U576" s="768" cm="1">
        <f t="array" ref="U576">INDEX($H576:$K576,0,MATCH(U$524,$H$524:$K$524,0))*HLOOKUP(U$523,$J$520:$R$521,2)</f>
        <v>21.739130434782609</v>
      </c>
      <c r="V576" s="768" cm="1">
        <f t="array" ref="V576">INDEX($H576:$K576,0,MATCH(V$524,$H$524:$K$524,0))*HLOOKUP(V$523,$J$520:$R$521,2)</f>
        <v>21.739130434782609</v>
      </c>
      <c r="W576" s="768" cm="1">
        <f t="array" ref="W576">INDEX($H576:$K576,0,MATCH(W$524,$H$524:$K$524,0))*HLOOKUP(W$523,$J$520:$R$521,2)</f>
        <v>0</v>
      </c>
      <c r="X576" s="768" cm="1">
        <f t="array" ref="X576">INDEX($H576:$K576,0,MATCH(X$524,$H$524:$K$524,0))*HLOOKUP(X$523,$J$520:$R$521,2)</f>
        <v>78.94736842105263</v>
      </c>
      <c r="Y576" s="768" cm="1">
        <f t="array" ref="Y576">INDEX($H576:$K576,0,MATCH(Y$524,$H$524:$K$524,0))*HLOOKUP(Y$523,$J$520:$R$521,2)</f>
        <v>21.739130434782609</v>
      </c>
      <c r="Z576" s="768" cm="1">
        <f t="array" ref="Z576">INDEX($H576:$K576,0,MATCH(Z$524,$H$524:$K$524,0))*HLOOKUP(Z$523,$J$520:$R$521,2)</f>
        <v>21.739130434782609</v>
      </c>
      <c r="AA576" s="768" cm="1">
        <f t="array" ref="AA576">INDEX($H576:$K576,0,MATCH(AA$524,$H$524:$K$524,0))*HLOOKUP(AA$523,$J$520:$R$521,2)</f>
        <v>0</v>
      </c>
      <c r="AB576" s="768" cm="1">
        <f t="array" ref="AB576">INDEX($H576:$K576,0,MATCH(AB$524,$H$524:$K$524,0))*HLOOKUP(AB$523,$J$520:$R$521,2)</f>
        <v>78.94736842105263</v>
      </c>
      <c r="AC576" s="768" cm="1">
        <f t="array" ref="AC576">INDEX($H576:$K576,0,MATCH(AC$524,$H$524:$K$524,0))*HLOOKUP(AC$523,$J$520:$R$521,2)</f>
        <v>21.739130434782609</v>
      </c>
      <c r="AD576" s="768" cm="1">
        <f t="array" ref="AD576">INDEX($H576:$K576,0,MATCH(AD$524,$H$524:$K$524,0))*HLOOKUP(AD$523,$J$520:$R$521,2)</f>
        <v>21.739130434782609</v>
      </c>
      <c r="AE576" s="768" cm="1">
        <f t="array" ref="AE576">INDEX($H576:$K576,0,MATCH(AE$524,$H$524:$K$524,0))*HLOOKUP(AE$523,$J$520:$R$521,2)</f>
        <v>0</v>
      </c>
      <c r="AF576" s="768" cm="1">
        <f t="array" ref="AF576">INDEX($H576:$K576,0,MATCH(AF$524,$H$524:$K$524,0))*HLOOKUP(AF$523,$J$520:$R$521,2)</f>
        <v>78.94736842105263</v>
      </c>
      <c r="AG576" s="768" cm="1">
        <f t="array" ref="AG576">INDEX($H576:$K576,0,MATCH(AG$524,$H$524:$K$524,0))*HLOOKUP(AG$523,$J$520:$R$521,2)</f>
        <v>21.739130434782609</v>
      </c>
      <c r="AH576" s="768" cm="1">
        <f t="array" ref="AH576">INDEX($H576:$K576,0,MATCH(AH$524,$H$524:$K$524,0))*HLOOKUP(AH$523,$J$520:$R$521,2)</f>
        <v>21.739130434782609</v>
      </c>
      <c r="AI576" s="768" cm="1">
        <f t="array" ref="AI576">INDEX($H576:$K576,0,MATCH(AI$524,$H$524:$K$524,0))*HLOOKUP(AI$523,$J$520:$R$521,2)</f>
        <v>0</v>
      </c>
      <c r="AJ576" s="768" cm="1">
        <f t="array" ref="AJ576">INDEX($H576:$K576,0,MATCH(AJ$524,$H$524:$K$524,0))*HLOOKUP(AJ$523,$J$520:$R$521,2)</f>
        <v>78.94736842105263</v>
      </c>
      <c r="AK576" s="768" cm="1">
        <f t="array" ref="AK576">INDEX($H576:$K576,0,MATCH(AK$524,$H$524:$K$524,0))*HLOOKUP(AK$523,$J$520:$R$521,2)</f>
        <v>21.739130434782609</v>
      </c>
      <c r="AL576" s="768" cm="1">
        <f t="array" ref="AL576">INDEX($H576:$K576,0,MATCH(AL$524,$H$524:$K$524,0))*HLOOKUP(AL$523,$J$520:$R$521,2)</f>
        <v>21.739130434782609</v>
      </c>
      <c r="AM576" s="768" cm="1">
        <f t="array" ref="AM576">INDEX($H576:$K576,0,MATCH(AM$524,$H$524:$K$524,0))*HLOOKUP(AM$523,$J$520:$R$521,2)</f>
        <v>0</v>
      </c>
      <c r="AN576" s="768" cm="1">
        <f t="array" ref="AN576">INDEX($H576:$K576,0,MATCH(AN$524,$H$524:$K$524,0))*HLOOKUP(AN$523,$J$520:$R$521,2)</f>
        <v>78.94736842105263</v>
      </c>
      <c r="AO576" s="768" cm="1">
        <f t="array" ref="AO576">INDEX($H576:$K576,0,MATCH(AO$524,$H$524:$K$524,0))*HLOOKUP(AO$523,$J$520:$R$521,2)</f>
        <v>21.739130434782609</v>
      </c>
      <c r="AP576" s="768" cm="1">
        <f t="array" ref="AP576">INDEX($H576:$K576,0,MATCH(AP$524,$H$524:$K$524,0))*HLOOKUP(AP$523,$J$520:$R$521,2)</f>
        <v>21.739130434782609</v>
      </c>
      <c r="AQ576" s="768" cm="1">
        <f t="array" ref="AQ576">INDEX($H576:$K576,0,MATCH(AQ$524,$H$524:$K$524,0))*HLOOKUP(AQ$523,$J$520:$R$521,2)</f>
        <v>0</v>
      </c>
      <c r="AR576" s="768" cm="1">
        <f t="array" ref="AR576">INDEX($H576:$K576,0,MATCH(AR$524,$H$524:$K$524,0))*HLOOKUP(AR$523,$J$520:$R$521,2)</f>
        <v>78.94736842105263</v>
      </c>
      <c r="AS576" s="768" cm="1">
        <f t="array" ref="AS576">INDEX($H576:$K576,0,MATCH(AS$524,$H$524:$K$524,0))*HLOOKUP(AS$523,$J$520:$R$521,2)</f>
        <v>21.739130434782609</v>
      </c>
      <c r="AT576" s="768" cm="1">
        <f t="array" ref="AT576">INDEX($H576:$K576,0,MATCH(AT$524,$H$524:$K$524,0))*HLOOKUP(AT$523,$J$520:$R$521,2)</f>
        <v>21.739130434782609</v>
      </c>
      <c r="AU576" s="768" cm="1">
        <f t="array" ref="AU576">INDEX($H576:$K576,0,MATCH(AU$524,$H$524:$K$524,0))*HLOOKUP(AU$523,$J$520:$R$521,2)</f>
        <v>0</v>
      </c>
      <c r="AV576" s="189"/>
      <c r="AW576" s="189"/>
      <c r="AX576" s="16"/>
      <c r="AY576" s="8"/>
      <c r="AZ576" s="8"/>
      <c r="BA576" s="8"/>
    </row>
    <row r="577" spans="1:53" ht="14.5" outlineLevel="1" x14ac:dyDescent="0.35">
      <c r="A577" s="6"/>
      <c r="B577" s="7"/>
      <c r="C577" s="17"/>
      <c r="D577" s="17"/>
      <c r="E577" s="17"/>
      <c r="F577" s="26"/>
      <c r="G577" s="26" t="str">
        <f t="shared" si="126"/>
        <v>YYBKWwd</v>
      </c>
      <c r="H577" s="225">
        <v>78.94736842105263</v>
      </c>
      <c r="I577" s="225">
        <v>21.739130434782609</v>
      </c>
      <c r="J577" s="225">
        <v>21.739130434782609</v>
      </c>
      <c r="K577" s="225">
        <v>0</v>
      </c>
      <c r="L577" s="768" cm="1">
        <f t="array" ref="L577">INDEX($H577:$K577,0,MATCH(L$524,$H$524:$K$524,0))*HLOOKUP(L$523,$J$520:$R$521,2)</f>
        <v>78.94736842105263</v>
      </c>
      <c r="M577" s="768" cm="1">
        <f t="array" ref="M577">INDEX($H577:$K577,0,MATCH(M$524,$H$524:$K$524,0))*HLOOKUP(M$523,$J$520:$R$521,2)</f>
        <v>21.739130434782609</v>
      </c>
      <c r="N577" s="768" cm="1">
        <f t="array" ref="N577">INDEX($H577:$K577,0,MATCH(N$524,$H$524:$K$524,0))*HLOOKUP(N$523,$J$520:$R$521,2)</f>
        <v>21.739130434782609</v>
      </c>
      <c r="O577" s="768" cm="1">
        <f t="array" ref="O577">INDEX($H577:$K577,0,MATCH(O$524,$H$524:$K$524,0))*HLOOKUP(O$523,$J$520:$R$521,2)</f>
        <v>0</v>
      </c>
      <c r="P577" s="768" cm="1">
        <f t="array" ref="P577">INDEX($H577:$K577,0,MATCH(P$524,$H$524:$K$524,0))*HLOOKUP(P$523,$J$520:$R$521,2)</f>
        <v>78.94736842105263</v>
      </c>
      <c r="Q577" s="768" cm="1">
        <f t="array" ref="Q577">INDEX($H577:$K577,0,MATCH(Q$524,$H$524:$K$524,0))*HLOOKUP(Q$523,$J$520:$R$521,2)</f>
        <v>21.739130434782609</v>
      </c>
      <c r="R577" s="768" cm="1">
        <f t="array" ref="R577">INDEX($H577:$K577,0,MATCH(R$524,$H$524:$K$524,0))*HLOOKUP(R$523,$J$520:$R$521,2)</f>
        <v>21.739130434782609</v>
      </c>
      <c r="S577" s="768" cm="1">
        <f t="array" ref="S577">INDEX($H577:$K577,0,MATCH(S$524,$H$524:$K$524,0))*HLOOKUP(S$523,$J$520:$R$521,2)</f>
        <v>0</v>
      </c>
      <c r="T577" s="768" cm="1">
        <f t="array" ref="T577">INDEX($H577:$K577,0,MATCH(T$524,$H$524:$K$524,0))*HLOOKUP(T$523,$J$520:$R$521,2)</f>
        <v>78.94736842105263</v>
      </c>
      <c r="U577" s="768" cm="1">
        <f t="array" ref="U577">INDEX($H577:$K577,0,MATCH(U$524,$H$524:$K$524,0))*HLOOKUP(U$523,$J$520:$R$521,2)</f>
        <v>21.739130434782609</v>
      </c>
      <c r="V577" s="768" cm="1">
        <f t="array" ref="V577">INDEX($H577:$K577,0,MATCH(V$524,$H$524:$K$524,0))*HLOOKUP(V$523,$J$520:$R$521,2)</f>
        <v>21.739130434782609</v>
      </c>
      <c r="W577" s="768" cm="1">
        <f t="array" ref="W577">INDEX($H577:$K577,0,MATCH(W$524,$H$524:$K$524,0))*HLOOKUP(W$523,$J$520:$R$521,2)</f>
        <v>0</v>
      </c>
      <c r="X577" s="768" cm="1">
        <f t="array" ref="X577">INDEX($H577:$K577,0,MATCH(X$524,$H$524:$K$524,0))*HLOOKUP(X$523,$J$520:$R$521,2)</f>
        <v>78.94736842105263</v>
      </c>
      <c r="Y577" s="768" cm="1">
        <f t="array" ref="Y577">INDEX($H577:$K577,0,MATCH(Y$524,$H$524:$K$524,0))*HLOOKUP(Y$523,$J$520:$R$521,2)</f>
        <v>21.739130434782609</v>
      </c>
      <c r="Z577" s="768" cm="1">
        <f t="array" ref="Z577">INDEX($H577:$K577,0,MATCH(Z$524,$H$524:$K$524,0))*HLOOKUP(Z$523,$J$520:$R$521,2)</f>
        <v>21.739130434782609</v>
      </c>
      <c r="AA577" s="768" cm="1">
        <f t="array" ref="AA577">INDEX($H577:$K577,0,MATCH(AA$524,$H$524:$K$524,0))*HLOOKUP(AA$523,$J$520:$R$521,2)</f>
        <v>0</v>
      </c>
      <c r="AB577" s="768" cm="1">
        <f t="array" ref="AB577">INDEX($H577:$K577,0,MATCH(AB$524,$H$524:$K$524,0))*HLOOKUP(AB$523,$J$520:$R$521,2)</f>
        <v>78.94736842105263</v>
      </c>
      <c r="AC577" s="768" cm="1">
        <f t="array" ref="AC577">INDEX($H577:$K577,0,MATCH(AC$524,$H$524:$K$524,0))*HLOOKUP(AC$523,$J$520:$R$521,2)</f>
        <v>21.739130434782609</v>
      </c>
      <c r="AD577" s="768" cm="1">
        <f t="array" ref="AD577">INDEX($H577:$K577,0,MATCH(AD$524,$H$524:$K$524,0))*HLOOKUP(AD$523,$J$520:$R$521,2)</f>
        <v>21.739130434782609</v>
      </c>
      <c r="AE577" s="768" cm="1">
        <f t="array" ref="AE577">INDEX($H577:$K577,0,MATCH(AE$524,$H$524:$K$524,0))*HLOOKUP(AE$523,$J$520:$R$521,2)</f>
        <v>0</v>
      </c>
      <c r="AF577" s="768" cm="1">
        <f t="array" ref="AF577">INDEX($H577:$K577,0,MATCH(AF$524,$H$524:$K$524,0))*HLOOKUP(AF$523,$J$520:$R$521,2)</f>
        <v>78.94736842105263</v>
      </c>
      <c r="AG577" s="768" cm="1">
        <f t="array" ref="AG577">INDEX($H577:$K577,0,MATCH(AG$524,$H$524:$K$524,0))*HLOOKUP(AG$523,$J$520:$R$521,2)</f>
        <v>21.739130434782609</v>
      </c>
      <c r="AH577" s="768" cm="1">
        <f t="array" ref="AH577">INDEX($H577:$K577,0,MATCH(AH$524,$H$524:$K$524,0))*HLOOKUP(AH$523,$J$520:$R$521,2)</f>
        <v>21.739130434782609</v>
      </c>
      <c r="AI577" s="768" cm="1">
        <f t="array" ref="AI577">INDEX($H577:$K577,0,MATCH(AI$524,$H$524:$K$524,0))*HLOOKUP(AI$523,$J$520:$R$521,2)</f>
        <v>0</v>
      </c>
      <c r="AJ577" s="768" cm="1">
        <f t="array" ref="AJ577">INDEX($H577:$K577,0,MATCH(AJ$524,$H$524:$K$524,0))*HLOOKUP(AJ$523,$J$520:$R$521,2)</f>
        <v>78.94736842105263</v>
      </c>
      <c r="AK577" s="768" cm="1">
        <f t="array" ref="AK577">INDEX($H577:$K577,0,MATCH(AK$524,$H$524:$K$524,0))*HLOOKUP(AK$523,$J$520:$R$521,2)</f>
        <v>21.739130434782609</v>
      </c>
      <c r="AL577" s="768" cm="1">
        <f t="array" ref="AL577">INDEX($H577:$K577,0,MATCH(AL$524,$H$524:$K$524,0))*HLOOKUP(AL$523,$J$520:$R$521,2)</f>
        <v>21.739130434782609</v>
      </c>
      <c r="AM577" s="768" cm="1">
        <f t="array" ref="AM577">INDEX($H577:$K577,0,MATCH(AM$524,$H$524:$K$524,0))*HLOOKUP(AM$523,$J$520:$R$521,2)</f>
        <v>0</v>
      </c>
      <c r="AN577" s="768" cm="1">
        <f t="array" ref="AN577">INDEX($H577:$K577,0,MATCH(AN$524,$H$524:$K$524,0))*HLOOKUP(AN$523,$J$520:$R$521,2)</f>
        <v>78.94736842105263</v>
      </c>
      <c r="AO577" s="768" cm="1">
        <f t="array" ref="AO577">INDEX($H577:$K577,0,MATCH(AO$524,$H$524:$K$524,0))*HLOOKUP(AO$523,$J$520:$R$521,2)</f>
        <v>21.739130434782609</v>
      </c>
      <c r="AP577" s="768" cm="1">
        <f t="array" ref="AP577">INDEX($H577:$K577,0,MATCH(AP$524,$H$524:$K$524,0))*HLOOKUP(AP$523,$J$520:$R$521,2)</f>
        <v>21.739130434782609</v>
      </c>
      <c r="AQ577" s="768" cm="1">
        <f t="array" ref="AQ577">INDEX($H577:$K577,0,MATCH(AQ$524,$H$524:$K$524,0))*HLOOKUP(AQ$523,$J$520:$R$521,2)</f>
        <v>0</v>
      </c>
      <c r="AR577" s="768" cm="1">
        <f t="array" ref="AR577">INDEX($H577:$K577,0,MATCH(AR$524,$H$524:$K$524,0))*HLOOKUP(AR$523,$J$520:$R$521,2)</f>
        <v>78.94736842105263</v>
      </c>
      <c r="AS577" s="768" cm="1">
        <f t="array" ref="AS577">INDEX($H577:$K577,0,MATCH(AS$524,$H$524:$K$524,0))*HLOOKUP(AS$523,$J$520:$R$521,2)</f>
        <v>21.739130434782609</v>
      </c>
      <c r="AT577" s="768" cm="1">
        <f t="array" ref="AT577">INDEX($H577:$K577,0,MATCH(AT$524,$H$524:$K$524,0))*HLOOKUP(AT$523,$J$520:$R$521,2)</f>
        <v>21.739130434782609</v>
      </c>
      <c r="AU577" s="768" cm="1">
        <f t="array" ref="AU577">INDEX($H577:$K577,0,MATCH(AU$524,$H$524:$K$524,0))*HLOOKUP(AU$523,$J$520:$R$521,2)</f>
        <v>0</v>
      </c>
      <c r="AV577" s="189"/>
      <c r="AW577" s="189"/>
      <c r="AX577" s="16"/>
      <c r="AY577" s="8"/>
      <c r="AZ577" s="8"/>
      <c r="BA577" s="8"/>
    </row>
    <row r="578" spans="1:53" ht="14.5" outlineLevel="1" x14ac:dyDescent="0.35">
      <c r="A578" s="6"/>
      <c r="B578" s="7"/>
      <c r="C578" s="17"/>
      <c r="D578" s="17"/>
      <c r="E578" s="17"/>
      <c r="F578" s="26"/>
      <c r="G578" s="26" t="str">
        <f t="shared" si="126"/>
        <v>YYWBKw</v>
      </c>
      <c r="H578" s="225">
        <v>78.94736842105263</v>
      </c>
      <c r="I578" s="225">
        <v>10.869565217391305</v>
      </c>
      <c r="J578" s="225">
        <v>10.869565217391305</v>
      </c>
      <c r="K578" s="225">
        <v>0</v>
      </c>
      <c r="L578" s="768" cm="1">
        <f t="array" ref="L578">INDEX($H578:$K578,0,MATCH(L$524,$H$524:$K$524,0))*HLOOKUP(L$523,$J$520:$R$521,2)</f>
        <v>78.94736842105263</v>
      </c>
      <c r="M578" s="768" cm="1">
        <f t="array" ref="M578">INDEX($H578:$K578,0,MATCH(M$524,$H$524:$K$524,0))*HLOOKUP(M$523,$J$520:$R$521,2)</f>
        <v>10.869565217391305</v>
      </c>
      <c r="N578" s="768" cm="1">
        <f t="array" ref="N578">INDEX($H578:$K578,0,MATCH(N$524,$H$524:$K$524,0))*HLOOKUP(N$523,$J$520:$R$521,2)</f>
        <v>10.869565217391305</v>
      </c>
      <c r="O578" s="768" cm="1">
        <f t="array" ref="O578">INDEX($H578:$K578,0,MATCH(O$524,$H$524:$K$524,0))*HLOOKUP(O$523,$J$520:$R$521,2)</f>
        <v>0</v>
      </c>
      <c r="P578" s="768" cm="1">
        <f t="array" ref="P578">INDEX($H578:$K578,0,MATCH(P$524,$H$524:$K$524,0))*HLOOKUP(P$523,$J$520:$R$521,2)</f>
        <v>78.94736842105263</v>
      </c>
      <c r="Q578" s="768" cm="1">
        <f t="array" ref="Q578">INDEX($H578:$K578,0,MATCH(Q$524,$H$524:$K$524,0))*HLOOKUP(Q$523,$J$520:$R$521,2)</f>
        <v>10.869565217391305</v>
      </c>
      <c r="R578" s="768" cm="1">
        <f t="array" ref="R578">INDEX($H578:$K578,0,MATCH(R$524,$H$524:$K$524,0))*HLOOKUP(R$523,$J$520:$R$521,2)</f>
        <v>10.869565217391305</v>
      </c>
      <c r="S578" s="768" cm="1">
        <f t="array" ref="S578">INDEX($H578:$K578,0,MATCH(S$524,$H$524:$K$524,0))*HLOOKUP(S$523,$J$520:$R$521,2)</f>
        <v>0</v>
      </c>
      <c r="T578" s="768" cm="1">
        <f t="array" ref="T578">INDEX($H578:$K578,0,MATCH(T$524,$H$524:$K$524,0))*HLOOKUP(T$523,$J$520:$R$521,2)</f>
        <v>78.94736842105263</v>
      </c>
      <c r="U578" s="768" cm="1">
        <f t="array" ref="U578">INDEX($H578:$K578,0,MATCH(U$524,$H$524:$K$524,0))*HLOOKUP(U$523,$J$520:$R$521,2)</f>
        <v>10.869565217391305</v>
      </c>
      <c r="V578" s="768" cm="1">
        <f t="array" ref="V578">INDEX($H578:$K578,0,MATCH(V$524,$H$524:$K$524,0))*HLOOKUP(V$523,$J$520:$R$521,2)</f>
        <v>10.869565217391305</v>
      </c>
      <c r="W578" s="768" cm="1">
        <f t="array" ref="W578">INDEX($H578:$K578,0,MATCH(W$524,$H$524:$K$524,0))*HLOOKUP(W$523,$J$520:$R$521,2)</f>
        <v>0</v>
      </c>
      <c r="X578" s="768" cm="1">
        <f t="array" ref="X578">INDEX($H578:$K578,0,MATCH(X$524,$H$524:$K$524,0))*HLOOKUP(X$523,$J$520:$R$521,2)</f>
        <v>78.94736842105263</v>
      </c>
      <c r="Y578" s="768" cm="1">
        <f t="array" ref="Y578">INDEX($H578:$K578,0,MATCH(Y$524,$H$524:$K$524,0))*HLOOKUP(Y$523,$J$520:$R$521,2)</f>
        <v>10.869565217391305</v>
      </c>
      <c r="Z578" s="768" cm="1">
        <f t="array" ref="Z578">INDEX($H578:$K578,0,MATCH(Z$524,$H$524:$K$524,0))*HLOOKUP(Z$523,$J$520:$R$521,2)</f>
        <v>10.869565217391305</v>
      </c>
      <c r="AA578" s="768" cm="1">
        <f t="array" ref="AA578">INDEX($H578:$K578,0,MATCH(AA$524,$H$524:$K$524,0))*HLOOKUP(AA$523,$J$520:$R$521,2)</f>
        <v>0</v>
      </c>
      <c r="AB578" s="768" cm="1">
        <f t="array" ref="AB578">INDEX($H578:$K578,0,MATCH(AB$524,$H$524:$K$524,0))*HLOOKUP(AB$523,$J$520:$R$521,2)</f>
        <v>78.94736842105263</v>
      </c>
      <c r="AC578" s="768" cm="1">
        <f t="array" ref="AC578">INDEX($H578:$K578,0,MATCH(AC$524,$H$524:$K$524,0))*HLOOKUP(AC$523,$J$520:$R$521,2)</f>
        <v>10.869565217391305</v>
      </c>
      <c r="AD578" s="768" cm="1">
        <f t="array" ref="AD578">INDEX($H578:$K578,0,MATCH(AD$524,$H$524:$K$524,0))*HLOOKUP(AD$523,$J$520:$R$521,2)</f>
        <v>10.869565217391305</v>
      </c>
      <c r="AE578" s="768" cm="1">
        <f t="array" ref="AE578">INDEX($H578:$K578,0,MATCH(AE$524,$H$524:$K$524,0))*HLOOKUP(AE$523,$J$520:$R$521,2)</f>
        <v>0</v>
      </c>
      <c r="AF578" s="768" cm="1">
        <f t="array" ref="AF578">INDEX($H578:$K578,0,MATCH(AF$524,$H$524:$K$524,0))*HLOOKUP(AF$523,$J$520:$R$521,2)</f>
        <v>78.94736842105263</v>
      </c>
      <c r="AG578" s="768" cm="1">
        <f t="array" ref="AG578">INDEX($H578:$K578,0,MATCH(AG$524,$H$524:$K$524,0))*HLOOKUP(AG$523,$J$520:$R$521,2)</f>
        <v>10.869565217391305</v>
      </c>
      <c r="AH578" s="768" cm="1">
        <f t="array" ref="AH578">INDEX($H578:$K578,0,MATCH(AH$524,$H$524:$K$524,0))*HLOOKUP(AH$523,$J$520:$R$521,2)</f>
        <v>10.869565217391305</v>
      </c>
      <c r="AI578" s="768" cm="1">
        <f t="array" ref="AI578">INDEX($H578:$K578,0,MATCH(AI$524,$H$524:$K$524,0))*HLOOKUP(AI$523,$J$520:$R$521,2)</f>
        <v>0</v>
      </c>
      <c r="AJ578" s="768" cm="1">
        <f t="array" ref="AJ578">INDEX($H578:$K578,0,MATCH(AJ$524,$H$524:$K$524,0))*HLOOKUP(AJ$523,$J$520:$R$521,2)</f>
        <v>78.94736842105263</v>
      </c>
      <c r="AK578" s="768" cm="1">
        <f t="array" ref="AK578">INDEX($H578:$K578,0,MATCH(AK$524,$H$524:$K$524,0))*HLOOKUP(AK$523,$J$520:$R$521,2)</f>
        <v>10.869565217391305</v>
      </c>
      <c r="AL578" s="768" cm="1">
        <f t="array" ref="AL578">INDEX($H578:$K578,0,MATCH(AL$524,$H$524:$K$524,0))*HLOOKUP(AL$523,$J$520:$R$521,2)</f>
        <v>10.869565217391305</v>
      </c>
      <c r="AM578" s="768" cm="1">
        <f t="array" ref="AM578">INDEX($H578:$K578,0,MATCH(AM$524,$H$524:$K$524,0))*HLOOKUP(AM$523,$J$520:$R$521,2)</f>
        <v>0</v>
      </c>
      <c r="AN578" s="768" cm="1">
        <f t="array" ref="AN578">INDEX($H578:$K578,0,MATCH(AN$524,$H$524:$K$524,0))*HLOOKUP(AN$523,$J$520:$R$521,2)</f>
        <v>78.94736842105263</v>
      </c>
      <c r="AO578" s="768" cm="1">
        <f t="array" ref="AO578">INDEX($H578:$K578,0,MATCH(AO$524,$H$524:$K$524,0))*HLOOKUP(AO$523,$J$520:$R$521,2)</f>
        <v>10.869565217391305</v>
      </c>
      <c r="AP578" s="768" cm="1">
        <f t="array" ref="AP578">INDEX($H578:$K578,0,MATCH(AP$524,$H$524:$K$524,0))*HLOOKUP(AP$523,$J$520:$R$521,2)</f>
        <v>10.869565217391305</v>
      </c>
      <c r="AQ578" s="768" cm="1">
        <f t="array" ref="AQ578">INDEX($H578:$K578,0,MATCH(AQ$524,$H$524:$K$524,0))*HLOOKUP(AQ$523,$J$520:$R$521,2)</f>
        <v>0</v>
      </c>
      <c r="AR578" s="768" cm="1">
        <f t="array" ref="AR578">INDEX($H578:$K578,0,MATCH(AR$524,$H$524:$K$524,0))*HLOOKUP(AR$523,$J$520:$R$521,2)</f>
        <v>78.94736842105263</v>
      </c>
      <c r="AS578" s="768" cm="1">
        <f t="array" ref="AS578">INDEX($H578:$K578,0,MATCH(AS$524,$H$524:$K$524,0))*HLOOKUP(AS$523,$J$520:$R$521,2)</f>
        <v>10.869565217391305</v>
      </c>
      <c r="AT578" s="768" cm="1">
        <f t="array" ref="AT578">INDEX($H578:$K578,0,MATCH(AT$524,$H$524:$K$524,0))*HLOOKUP(AT$523,$J$520:$R$521,2)</f>
        <v>10.869565217391305</v>
      </c>
      <c r="AU578" s="768" cm="1">
        <f t="array" ref="AU578">INDEX($H578:$K578,0,MATCH(AU$524,$H$524:$K$524,0))*HLOOKUP(AU$523,$J$520:$R$521,2)</f>
        <v>0</v>
      </c>
      <c r="AV578" s="189"/>
      <c r="AW578" s="189"/>
      <c r="AX578" s="16"/>
      <c r="AY578" s="8"/>
      <c r="AZ578" s="8"/>
      <c r="BA578" s="8"/>
    </row>
    <row r="579" spans="1:53" ht="14.5" outlineLevel="1" x14ac:dyDescent="0.35">
      <c r="A579" s="6"/>
      <c r="B579" s="7"/>
      <c r="C579" s="17"/>
      <c r="D579" s="17"/>
      <c r="E579" s="17"/>
      <c r="F579" s="26"/>
      <c r="G579" s="26" t="str">
        <f t="shared" si="126"/>
        <v>YYWBKwd</v>
      </c>
      <c r="H579" s="225">
        <v>78.94736842105263</v>
      </c>
      <c r="I579" s="225">
        <v>10.869565217391305</v>
      </c>
      <c r="J579" s="225">
        <v>10.869565217391305</v>
      </c>
      <c r="K579" s="225">
        <v>0</v>
      </c>
      <c r="L579" s="768" cm="1">
        <f t="array" ref="L579">INDEX($H579:$K579,0,MATCH(L$524,$H$524:$K$524,0))*HLOOKUP(L$523,$J$520:$R$521,2)</f>
        <v>78.94736842105263</v>
      </c>
      <c r="M579" s="768" cm="1">
        <f t="array" ref="M579">INDEX($H579:$K579,0,MATCH(M$524,$H$524:$K$524,0))*HLOOKUP(M$523,$J$520:$R$521,2)</f>
        <v>10.869565217391305</v>
      </c>
      <c r="N579" s="768" cm="1">
        <f t="array" ref="N579">INDEX($H579:$K579,0,MATCH(N$524,$H$524:$K$524,0))*HLOOKUP(N$523,$J$520:$R$521,2)</f>
        <v>10.869565217391305</v>
      </c>
      <c r="O579" s="768" cm="1">
        <f t="array" ref="O579">INDEX($H579:$K579,0,MATCH(O$524,$H$524:$K$524,0))*HLOOKUP(O$523,$J$520:$R$521,2)</f>
        <v>0</v>
      </c>
      <c r="P579" s="768" cm="1">
        <f t="array" ref="P579">INDEX($H579:$K579,0,MATCH(P$524,$H$524:$K$524,0))*HLOOKUP(P$523,$J$520:$R$521,2)</f>
        <v>78.94736842105263</v>
      </c>
      <c r="Q579" s="768" cm="1">
        <f t="array" ref="Q579">INDEX($H579:$K579,0,MATCH(Q$524,$H$524:$K$524,0))*HLOOKUP(Q$523,$J$520:$R$521,2)</f>
        <v>10.869565217391305</v>
      </c>
      <c r="R579" s="768" cm="1">
        <f t="array" ref="R579">INDEX($H579:$K579,0,MATCH(R$524,$H$524:$K$524,0))*HLOOKUP(R$523,$J$520:$R$521,2)</f>
        <v>10.869565217391305</v>
      </c>
      <c r="S579" s="768" cm="1">
        <f t="array" ref="S579">INDEX($H579:$K579,0,MATCH(S$524,$H$524:$K$524,0))*HLOOKUP(S$523,$J$520:$R$521,2)</f>
        <v>0</v>
      </c>
      <c r="T579" s="768" cm="1">
        <f t="array" ref="T579">INDEX($H579:$K579,0,MATCH(T$524,$H$524:$K$524,0))*HLOOKUP(T$523,$J$520:$R$521,2)</f>
        <v>78.94736842105263</v>
      </c>
      <c r="U579" s="768" cm="1">
        <f t="array" ref="U579">INDEX($H579:$K579,0,MATCH(U$524,$H$524:$K$524,0))*HLOOKUP(U$523,$J$520:$R$521,2)</f>
        <v>10.869565217391305</v>
      </c>
      <c r="V579" s="768" cm="1">
        <f t="array" ref="V579">INDEX($H579:$K579,0,MATCH(V$524,$H$524:$K$524,0))*HLOOKUP(V$523,$J$520:$R$521,2)</f>
        <v>10.869565217391305</v>
      </c>
      <c r="W579" s="768" cm="1">
        <f t="array" ref="W579">INDEX($H579:$K579,0,MATCH(W$524,$H$524:$K$524,0))*HLOOKUP(W$523,$J$520:$R$521,2)</f>
        <v>0</v>
      </c>
      <c r="X579" s="768" cm="1">
        <f t="array" ref="X579">INDEX($H579:$K579,0,MATCH(X$524,$H$524:$K$524,0))*HLOOKUP(X$523,$J$520:$R$521,2)</f>
        <v>78.94736842105263</v>
      </c>
      <c r="Y579" s="768" cm="1">
        <f t="array" ref="Y579">INDEX($H579:$K579,0,MATCH(Y$524,$H$524:$K$524,0))*HLOOKUP(Y$523,$J$520:$R$521,2)</f>
        <v>10.869565217391305</v>
      </c>
      <c r="Z579" s="768" cm="1">
        <f t="array" ref="Z579">INDEX($H579:$K579,0,MATCH(Z$524,$H$524:$K$524,0))*HLOOKUP(Z$523,$J$520:$R$521,2)</f>
        <v>10.869565217391305</v>
      </c>
      <c r="AA579" s="768" cm="1">
        <f t="array" ref="AA579">INDEX($H579:$K579,0,MATCH(AA$524,$H$524:$K$524,0))*HLOOKUP(AA$523,$J$520:$R$521,2)</f>
        <v>0</v>
      </c>
      <c r="AB579" s="768" cm="1">
        <f t="array" ref="AB579">INDEX($H579:$K579,0,MATCH(AB$524,$H$524:$K$524,0))*HLOOKUP(AB$523,$J$520:$R$521,2)</f>
        <v>78.94736842105263</v>
      </c>
      <c r="AC579" s="768" cm="1">
        <f t="array" ref="AC579">INDEX($H579:$K579,0,MATCH(AC$524,$H$524:$K$524,0))*HLOOKUP(AC$523,$J$520:$R$521,2)</f>
        <v>10.869565217391305</v>
      </c>
      <c r="AD579" s="768" cm="1">
        <f t="array" ref="AD579">INDEX($H579:$K579,0,MATCH(AD$524,$H$524:$K$524,0))*HLOOKUP(AD$523,$J$520:$R$521,2)</f>
        <v>10.869565217391305</v>
      </c>
      <c r="AE579" s="768" cm="1">
        <f t="array" ref="AE579">INDEX($H579:$K579,0,MATCH(AE$524,$H$524:$K$524,0))*HLOOKUP(AE$523,$J$520:$R$521,2)</f>
        <v>0</v>
      </c>
      <c r="AF579" s="768" cm="1">
        <f t="array" ref="AF579">INDEX($H579:$K579,0,MATCH(AF$524,$H$524:$K$524,0))*HLOOKUP(AF$523,$J$520:$R$521,2)</f>
        <v>78.94736842105263</v>
      </c>
      <c r="AG579" s="768" cm="1">
        <f t="array" ref="AG579">INDEX($H579:$K579,0,MATCH(AG$524,$H$524:$K$524,0))*HLOOKUP(AG$523,$J$520:$R$521,2)</f>
        <v>10.869565217391305</v>
      </c>
      <c r="AH579" s="768" cm="1">
        <f t="array" ref="AH579">INDEX($H579:$K579,0,MATCH(AH$524,$H$524:$K$524,0))*HLOOKUP(AH$523,$J$520:$R$521,2)</f>
        <v>10.869565217391305</v>
      </c>
      <c r="AI579" s="768" cm="1">
        <f t="array" ref="AI579">INDEX($H579:$K579,0,MATCH(AI$524,$H$524:$K$524,0))*HLOOKUP(AI$523,$J$520:$R$521,2)</f>
        <v>0</v>
      </c>
      <c r="AJ579" s="768" cm="1">
        <f t="array" ref="AJ579">INDEX($H579:$K579,0,MATCH(AJ$524,$H$524:$K$524,0))*HLOOKUP(AJ$523,$J$520:$R$521,2)</f>
        <v>78.94736842105263</v>
      </c>
      <c r="AK579" s="768" cm="1">
        <f t="array" ref="AK579">INDEX($H579:$K579,0,MATCH(AK$524,$H$524:$K$524,0))*HLOOKUP(AK$523,$J$520:$R$521,2)</f>
        <v>10.869565217391305</v>
      </c>
      <c r="AL579" s="768" cm="1">
        <f t="array" ref="AL579">INDEX($H579:$K579,0,MATCH(AL$524,$H$524:$K$524,0))*HLOOKUP(AL$523,$J$520:$R$521,2)</f>
        <v>10.869565217391305</v>
      </c>
      <c r="AM579" s="768" cm="1">
        <f t="array" ref="AM579">INDEX($H579:$K579,0,MATCH(AM$524,$H$524:$K$524,0))*HLOOKUP(AM$523,$J$520:$R$521,2)</f>
        <v>0</v>
      </c>
      <c r="AN579" s="768" cm="1">
        <f t="array" ref="AN579">INDEX($H579:$K579,0,MATCH(AN$524,$H$524:$K$524,0))*HLOOKUP(AN$523,$J$520:$R$521,2)</f>
        <v>78.94736842105263</v>
      </c>
      <c r="AO579" s="768" cm="1">
        <f t="array" ref="AO579">INDEX($H579:$K579,0,MATCH(AO$524,$H$524:$K$524,0))*HLOOKUP(AO$523,$J$520:$R$521,2)</f>
        <v>10.869565217391305</v>
      </c>
      <c r="AP579" s="768" cm="1">
        <f t="array" ref="AP579">INDEX($H579:$K579,0,MATCH(AP$524,$H$524:$K$524,0))*HLOOKUP(AP$523,$J$520:$R$521,2)</f>
        <v>10.869565217391305</v>
      </c>
      <c r="AQ579" s="768" cm="1">
        <f t="array" ref="AQ579">INDEX($H579:$K579,0,MATCH(AQ$524,$H$524:$K$524,0))*HLOOKUP(AQ$523,$J$520:$R$521,2)</f>
        <v>0</v>
      </c>
      <c r="AR579" s="768" cm="1">
        <f t="array" ref="AR579">INDEX($H579:$K579,0,MATCH(AR$524,$H$524:$K$524,0))*HLOOKUP(AR$523,$J$520:$R$521,2)</f>
        <v>78.94736842105263</v>
      </c>
      <c r="AS579" s="768" cm="1">
        <f t="array" ref="AS579">INDEX($H579:$K579,0,MATCH(AS$524,$H$524:$K$524,0))*HLOOKUP(AS$523,$J$520:$R$521,2)</f>
        <v>10.869565217391305</v>
      </c>
      <c r="AT579" s="768" cm="1">
        <f t="array" ref="AT579">INDEX($H579:$K579,0,MATCH(AT$524,$H$524:$K$524,0))*HLOOKUP(AT$523,$J$520:$R$521,2)</f>
        <v>10.869565217391305</v>
      </c>
      <c r="AU579" s="768" cm="1">
        <f t="array" ref="AU579">INDEX($H579:$K579,0,MATCH(AU$524,$H$524:$K$524,0))*HLOOKUP(AU$523,$J$520:$R$521,2)</f>
        <v>0</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78.94736842105263</v>
      </c>
      <c r="I581" s="225">
        <v>32.608695652173914</v>
      </c>
      <c r="J581" s="225">
        <v>32.608695652173914</v>
      </c>
      <c r="K581" s="225">
        <v>0</v>
      </c>
      <c r="L581" s="768" cm="1">
        <f t="array" ref="L581">INDEX($H581:$K581,0,MATCH(L$524,$H$524:$K$524,0))*HLOOKUP(L$523,$J$520:$R$521,2)</f>
        <v>78.94736842105263</v>
      </c>
      <c r="M581" s="768" cm="1">
        <f t="array" ref="M581">INDEX($H581:$K581,0,MATCH(M$524,$H$524:$K$524,0))*HLOOKUP(M$523,$J$520:$R$521,2)</f>
        <v>32.608695652173914</v>
      </c>
      <c r="N581" s="768" cm="1">
        <f t="array" ref="N581">INDEX($H581:$K581,0,MATCH(N$524,$H$524:$K$524,0))*HLOOKUP(N$523,$J$520:$R$521,2)</f>
        <v>32.608695652173914</v>
      </c>
      <c r="O581" s="768" cm="1">
        <f t="array" ref="O581">INDEX($H581:$K581,0,MATCH(O$524,$H$524:$K$524,0))*HLOOKUP(O$523,$J$520:$R$521,2)</f>
        <v>0</v>
      </c>
      <c r="P581" s="768" cm="1">
        <f t="array" ref="P581">INDEX($H581:$K581,0,MATCH(P$524,$H$524:$K$524,0))*HLOOKUP(P$523,$J$520:$R$521,2)</f>
        <v>78.94736842105263</v>
      </c>
      <c r="Q581" s="768" cm="1">
        <f t="array" ref="Q581">INDEX($H581:$K581,0,MATCH(Q$524,$H$524:$K$524,0))*HLOOKUP(Q$523,$J$520:$R$521,2)</f>
        <v>32.608695652173914</v>
      </c>
      <c r="R581" s="768" cm="1">
        <f t="array" ref="R581">INDEX($H581:$K581,0,MATCH(R$524,$H$524:$K$524,0))*HLOOKUP(R$523,$J$520:$R$521,2)</f>
        <v>32.608695652173914</v>
      </c>
      <c r="S581" s="768" cm="1">
        <f t="array" ref="S581">INDEX($H581:$K581,0,MATCH(S$524,$H$524:$K$524,0))*HLOOKUP(S$523,$J$520:$R$521,2)</f>
        <v>0</v>
      </c>
      <c r="T581" s="768" cm="1">
        <f t="array" ref="T581">INDEX($H581:$K581,0,MATCH(T$524,$H$524:$K$524,0))*HLOOKUP(T$523,$J$520:$R$521,2)</f>
        <v>78.94736842105263</v>
      </c>
      <c r="U581" s="768" cm="1">
        <f t="array" ref="U581">INDEX($H581:$K581,0,MATCH(U$524,$H$524:$K$524,0))*HLOOKUP(U$523,$J$520:$R$521,2)</f>
        <v>32.608695652173914</v>
      </c>
      <c r="V581" s="768" cm="1">
        <f t="array" ref="V581">INDEX($H581:$K581,0,MATCH(V$524,$H$524:$K$524,0))*HLOOKUP(V$523,$J$520:$R$521,2)</f>
        <v>32.608695652173914</v>
      </c>
      <c r="W581" s="768" cm="1">
        <f t="array" ref="W581">INDEX($H581:$K581,0,MATCH(W$524,$H$524:$K$524,0))*HLOOKUP(W$523,$J$520:$R$521,2)</f>
        <v>0</v>
      </c>
      <c r="X581" s="768" cm="1">
        <f t="array" ref="X581">INDEX($H581:$K581,0,MATCH(X$524,$H$524:$K$524,0))*HLOOKUP(X$523,$J$520:$R$521,2)</f>
        <v>78.94736842105263</v>
      </c>
      <c r="Y581" s="768" cm="1">
        <f t="array" ref="Y581">INDEX($H581:$K581,0,MATCH(Y$524,$H$524:$K$524,0))*HLOOKUP(Y$523,$J$520:$R$521,2)</f>
        <v>32.608695652173914</v>
      </c>
      <c r="Z581" s="768" cm="1">
        <f t="array" ref="Z581">INDEX($H581:$K581,0,MATCH(Z$524,$H$524:$K$524,0))*HLOOKUP(Z$523,$J$520:$R$521,2)</f>
        <v>32.608695652173914</v>
      </c>
      <c r="AA581" s="768" cm="1">
        <f t="array" ref="AA581">INDEX($H581:$K581,0,MATCH(AA$524,$H$524:$K$524,0))*HLOOKUP(AA$523,$J$520:$R$521,2)</f>
        <v>0</v>
      </c>
      <c r="AB581" s="768" cm="1">
        <f t="array" ref="AB581">INDEX($H581:$K581,0,MATCH(AB$524,$H$524:$K$524,0))*HLOOKUP(AB$523,$J$520:$R$521,2)</f>
        <v>78.94736842105263</v>
      </c>
      <c r="AC581" s="768" cm="1">
        <f t="array" ref="AC581">INDEX($H581:$K581,0,MATCH(AC$524,$H$524:$K$524,0))*HLOOKUP(AC$523,$J$520:$R$521,2)</f>
        <v>32.608695652173914</v>
      </c>
      <c r="AD581" s="768" cm="1">
        <f t="array" ref="AD581">INDEX($H581:$K581,0,MATCH(AD$524,$H$524:$K$524,0))*HLOOKUP(AD$523,$J$520:$R$521,2)</f>
        <v>32.608695652173914</v>
      </c>
      <c r="AE581" s="768" cm="1">
        <f t="array" ref="AE581">INDEX($H581:$K581,0,MATCH(AE$524,$H$524:$K$524,0))*HLOOKUP(AE$523,$J$520:$R$521,2)</f>
        <v>0</v>
      </c>
      <c r="AF581" s="768" cm="1">
        <f t="array" ref="AF581">INDEX($H581:$K581,0,MATCH(AF$524,$H$524:$K$524,0))*HLOOKUP(AF$523,$J$520:$R$521,2)</f>
        <v>78.94736842105263</v>
      </c>
      <c r="AG581" s="768" cm="1">
        <f t="array" ref="AG581">INDEX($H581:$K581,0,MATCH(AG$524,$H$524:$K$524,0))*HLOOKUP(AG$523,$J$520:$R$521,2)</f>
        <v>32.608695652173914</v>
      </c>
      <c r="AH581" s="768" cm="1">
        <f t="array" ref="AH581">INDEX($H581:$K581,0,MATCH(AH$524,$H$524:$K$524,0))*HLOOKUP(AH$523,$J$520:$R$521,2)</f>
        <v>32.608695652173914</v>
      </c>
      <c r="AI581" s="768" cm="1">
        <f t="array" ref="AI581">INDEX($H581:$K581,0,MATCH(AI$524,$H$524:$K$524,0))*HLOOKUP(AI$523,$J$520:$R$521,2)</f>
        <v>0</v>
      </c>
      <c r="AJ581" s="768" cm="1">
        <f t="array" ref="AJ581">INDEX($H581:$K581,0,MATCH(AJ$524,$H$524:$K$524,0))*HLOOKUP(AJ$523,$J$520:$R$521,2)</f>
        <v>78.94736842105263</v>
      </c>
      <c r="AK581" s="768" cm="1">
        <f t="array" ref="AK581">INDEX($H581:$K581,0,MATCH(AK$524,$H$524:$K$524,0))*HLOOKUP(AK$523,$J$520:$R$521,2)</f>
        <v>32.608695652173914</v>
      </c>
      <c r="AL581" s="768" cm="1">
        <f t="array" ref="AL581">INDEX($H581:$K581,0,MATCH(AL$524,$H$524:$K$524,0))*HLOOKUP(AL$523,$J$520:$R$521,2)</f>
        <v>32.608695652173914</v>
      </c>
      <c r="AM581" s="768" cm="1">
        <f t="array" ref="AM581">INDEX($H581:$K581,0,MATCH(AM$524,$H$524:$K$524,0))*HLOOKUP(AM$523,$J$520:$R$521,2)</f>
        <v>0</v>
      </c>
      <c r="AN581" s="768" cm="1">
        <f t="array" ref="AN581">INDEX($H581:$K581,0,MATCH(AN$524,$H$524:$K$524,0))*HLOOKUP(AN$523,$J$520:$R$521,2)</f>
        <v>78.94736842105263</v>
      </c>
      <c r="AO581" s="768" cm="1">
        <f t="array" ref="AO581">INDEX($H581:$K581,0,MATCH(AO$524,$H$524:$K$524,0))*HLOOKUP(AO$523,$J$520:$R$521,2)</f>
        <v>32.608695652173914</v>
      </c>
      <c r="AP581" s="768" cm="1">
        <f t="array" ref="AP581">INDEX($H581:$K581,0,MATCH(AP$524,$H$524:$K$524,0))*HLOOKUP(AP$523,$J$520:$R$521,2)</f>
        <v>32.608695652173914</v>
      </c>
      <c r="AQ581" s="768" cm="1">
        <f t="array" ref="AQ581">INDEX($H581:$K581,0,MATCH(AQ$524,$H$524:$K$524,0))*HLOOKUP(AQ$523,$J$520:$R$521,2)</f>
        <v>0</v>
      </c>
      <c r="AR581" s="768" cm="1">
        <f t="array" ref="AR581">INDEX($H581:$K581,0,MATCH(AR$524,$H$524:$K$524,0))*HLOOKUP(AR$523,$J$520:$R$521,2)</f>
        <v>78.94736842105263</v>
      </c>
      <c r="AS581" s="768" cm="1">
        <f t="array" ref="AS581">INDEX($H581:$K581,0,MATCH(AS$524,$H$524:$K$524,0))*HLOOKUP(AS$523,$J$520:$R$521,2)</f>
        <v>32.608695652173914</v>
      </c>
      <c r="AT581" s="768" cm="1">
        <f t="array" ref="AT581">INDEX($H581:$K581,0,MATCH(AT$524,$H$524:$K$524,0))*HLOOKUP(AT$523,$J$520:$R$521,2)</f>
        <v>32.608695652173914</v>
      </c>
      <c r="AU581" s="768" cm="1">
        <f t="array" ref="AU581">INDEX($H581:$K581,0,MATCH(AU$524,$H$524:$K$524,0))*HLOOKUP(AU$523,$J$520:$R$521,2)</f>
        <v>0</v>
      </c>
      <c r="AV581" s="189"/>
      <c r="AW581" s="189"/>
      <c r="AX581" s="16"/>
      <c r="AY581" s="8"/>
      <c r="AZ581" s="8"/>
      <c r="BA581" s="8"/>
    </row>
    <row r="582" spans="1:53" ht="14.5" outlineLevel="1" x14ac:dyDescent="0.35">
      <c r="A582" s="6"/>
      <c r="B582" s="7"/>
      <c r="C582" s="17"/>
      <c r="D582" s="17"/>
      <c r="E582" s="17"/>
      <c r="F582" s="26"/>
      <c r="G582" s="26" t="str">
        <f t="shared" si="126"/>
        <v>YYKNWbd</v>
      </c>
      <c r="H582" s="225">
        <v>78.94736842105263</v>
      </c>
      <c r="I582" s="225">
        <v>32.608695652173914</v>
      </c>
      <c r="J582" s="225">
        <v>32.608695652173914</v>
      </c>
      <c r="K582" s="225">
        <v>0</v>
      </c>
      <c r="L582" s="768" cm="1">
        <f t="array" ref="L582">INDEX($H582:$K582,0,MATCH(L$524,$H$524:$K$524,0))*HLOOKUP(L$523,$J$520:$R$521,2)</f>
        <v>78.94736842105263</v>
      </c>
      <c r="M582" s="768" cm="1">
        <f t="array" ref="M582">INDEX($H582:$K582,0,MATCH(M$524,$H$524:$K$524,0))*HLOOKUP(M$523,$J$520:$R$521,2)</f>
        <v>32.608695652173914</v>
      </c>
      <c r="N582" s="768" cm="1">
        <f t="array" ref="N582">INDEX($H582:$K582,0,MATCH(N$524,$H$524:$K$524,0))*HLOOKUP(N$523,$J$520:$R$521,2)</f>
        <v>32.608695652173914</v>
      </c>
      <c r="O582" s="768" cm="1">
        <f t="array" ref="O582">INDEX($H582:$K582,0,MATCH(O$524,$H$524:$K$524,0))*HLOOKUP(O$523,$J$520:$R$521,2)</f>
        <v>0</v>
      </c>
      <c r="P582" s="768" cm="1">
        <f t="array" ref="P582">INDEX($H582:$K582,0,MATCH(P$524,$H$524:$K$524,0))*HLOOKUP(P$523,$J$520:$R$521,2)</f>
        <v>78.94736842105263</v>
      </c>
      <c r="Q582" s="768" cm="1">
        <f t="array" ref="Q582">INDEX($H582:$K582,0,MATCH(Q$524,$H$524:$K$524,0))*HLOOKUP(Q$523,$J$520:$R$521,2)</f>
        <v>32.608695652173914</v>
      </c>
      <c r="R582" s="768" cm="1">
        <f t="array" ref="R582">INDEX($H582:$K582,0,MATCH(R$524,$H$524:$K$524,0))*HLOOKUP(R$523,$J$520:$R$521,2)</f>
        <v>32.608695652173914</v>
      </c>
      <c r="S582" s="768" cm="1">
        <f t="array" ref="S582">INDEX($H582:$K582,0,MATCH(S$524,$H$524:$K$524,0))*HLOOKUP(S$523,$J$520:$R$521,2)</f>
        <v>0</v>
      </c>
      <c r="T582" s="768" cm="1">
        <f t="array" ref="T582">INDEX($H582:$K582,0,MATCH(T$524,$H$524:$K$524,0))*HLOOKUP(T$523,$J$520:$R$521,2)</f>
        <v>78.94736842105263</v>
      </c>
      <c r="U582" s="768" cm="1">
        <f t="array" ref="U582">INDEX($H582:$K582,0,MATCH(U$524,$H$524:$K$524,0))*HLOOKUP(U$523,$J$520:$R$521,2)</f>
        <v>32.608695652173914</v>
      </c>
      <c r="V582" s="768" cm="1">
        <f t="array" ref="V582">INDEX($H582:$K582,0,MATCH(V$524,$H$524:$K$524,0))*HLOOKUP(V$523,$J$520:$R$521,2)</f>
        <v>32.608695652173914</v>
      </c>
      <c r="W582" s="768" cm="1">
        <f t="array" ref="W582">INDEX($H582:$K582,0,MATCH(W$524,$H$524:$K$524,0))*HLOOKUP(W$523,$J$520:$R$521,2)</f>
        <v>0</v>
      </c>
      <c r="X582" s="768" cm="1">
        <f t="array" ref="X582">INDEX($H582:$K582,0,MATCH(X$524,$H$524:$K$524,0))*HLOOKUP(X$523,$J$520:$R$521,2)</f>
        <v>78.94736842105263</v>
      </c>
      <c r="Y582" s="768" cm="1">
        <f t="array" ref="Y582">INDEX($H582:$K582,0,MATCH(Y$524,$H$524:$K$524,0))*HLOOKUP(Y$523,$J$520:$R$521,2)</f>
        <v>32.608695652173914</v>
      </c>
      <c r="Z582" s="768" cm="1">
        <f t="array" ref="Z582">INDEX($H582:$K582,0,MATCH(Z$524,$H$524:$K$524,0))*HLOOKUP(Z$523,$J$520:$R$521,2)</f>
        <v>32.608695652173914</v>
      </c>
      <c r="AA582" s="768" cm="1">
        <f t="array" ref="AA582">INDEX($H582:$K582,0,MATCH(AA$524,$H$524:$K$524,0))*HLOOKUP(AA$523,$J$520:$R$521,2)</f>
        <v>0</v>
      </c>
      <c r="AB582" s="768" cm="1">
        <f t="array" ref="AB582">INDEX($H582:$K582,0,MATCH(AB$524,$H$524:$K$524,0))*HLOOKUP(AB$523,$J$520:$R$521,2)</f>
        <v>78.94736842105263</v>
      </c>
      <c r="AC582" s="768" cm="1">
        <f t="array" ref="AC582">INDEX($H582:$K582,0,MATCH(AC$524,$H$524:$K$524,0))*HLOOKUP(AC$523,$J$520:$R$521,2)</f>
        <v>32.608695652173914</v>
      </c>
      <c r="AD582" s="768" cm="1">
        <f t="array" ref="AD582">INDEX($H582:$K582,0,MATCH(AD$524,$H$524:$K$524,0))*HLOOKUP(AD$523,$J$520:$R$521,2)</f>
        <v>32.608695652173914</v>
      </c>
      <c r="AE582" s="768" cm="1">
        <f t="array" ref="AE582">INDEX($H582:$K582,0,MATCH(AE$524,$H$524:$K$524,0))*HLOOKUP(AE$523,$J$520:$R$521,2)</f>
        <v>0</v>
      </c>
      <c r="AF582" s="768" cm="1">
        <f t="array" ref="AF582">INDEX($H582:$K582,0,MATCH(AF$524,$H$524:$K$524,0))*HLOOKUP(AF$523,$J$520:$R$521,2)</f>
        <v>78.94736842105263</v>
      </c>
      <c r="AG582" s="768" cm="1">
        <f t="array" ref="AG582">INDEX($H582:$K582,0,MATCH(AG$524,$H$524:$K$524,0))*HLOOKUP(AG$523,$J$520:$R$521,2)</f>
        <v>32.608695652173914</v>
      </c>
      <c r="AH582" s="768" cm="1">
        <f t="array" ref="AH582">INDEX($H582:$K582,0,MATCH(AH$524,$H$524:$K$524,0))*HLOOKUP(AH$523,$J$520:$R$521,2)</f>
        <v>32.608695652173914</v>
      </c>
      <c r="AI582" s="768" cm="1">
        <f t="array" ref="AI582">INDEX($H582:$K582,0,MATCH(AI$524,$H$524:$K$524,0))*HLOOKUP(AI$523,$J$520:$R$521,2)</f>
        <v>0</v>
      </c>
      <c r="AJ582" s="768" cm="1">
        <f t="array" ref="AJ582">INDEX($H582:$K582,0,MATCH(AJ$524,$H$524:$K$524,0))*HLOOKUP(AJ$523,$J$520:$R$521,2)</f>
        <v>78.94736842105263</v>
      </c>
      <c r="AK582" s="768" cm="1">
        <f t="array" ref="AK582">INDEX($H582:$K582,0,MATCH(AK$524,$H$524:$K$524,0))*HLOOKUP(AK$523,$J$520:$R$521,2)</f>
        <v>32.608695652173914</v>
      </c>
      <c r="AL582" s="768" cm="1">
        <f t="array" ref="AL582">INDEX($H582:$K582,0,MATCH(AL$524,$H$524:$K$524,0))*HLOOKUP(AL$523,$J$520:$R$521,2)</f>
        <v>32.608695652173914</v>
      </c>
      <c r="AM582" s="768" cm="1">
        <f t="array" ref="AM582">INDEX($H582:$K582,0,MATCH(AM$524,$H$524:$K$524,0))*HLOOKUP(AM$523,$J$520:$R$521,2)</f>
        <v>0</v>
      </c>
      <c r="AN582" s="768" cm="1">
        <f t="array" ref="AN582">INDEX($H582:$K582,0,MATCH(AN$524,$H$524:$K$524,0))*HLOOKUP(AN$523,$J$520:$R$521,2)</f>
        <v>78.94736842105263</v>
      </c>
      <c r="AO582" s="768" cm="1">
        <f t="array" ref="AO582">INDEX($H582:$K582,0,MATCH(AO$524,$H$524:$K$524,0))*HLOOKUP(AO$523,$J$520:$R$521,2)</f>
        <v>32.608695652173914</v>
      </c>
      <c r="AP582" s="768" cm="1">
        <f t="array" ref="AP582">INDEX($H582:$K582,0,MATCH(AP$524,$H$524:$K$524,0))*HLOOKUP(AP$523,$J$520:$R$521,2)</f>
        <v>32.608695652173914</v>
      </c>
      <c r="AQ582" s="768" cm="1">
        <f t="array" ref="AQ582">INDEX($H582:$K582,0,MATCH(AQ$524,$H$524:$K$524,0))*HLOOKUP(AQ$523,$J$520:$R$521,2)</f>
        <v>0</v>
      </c>
      <c r="AR582" s="768" cm="1">
        <f t="array" ref="AR582">INDEX($H582:$K582,0,MATCH(AR$524,$H$524:$K$524,0))*HLOOKUP(AR$523,$J$520:$R$521,2)</f>
        <v>78.94736842105263</v>
      </c>
      <c r="AS582" s="768" cm="1">
        <f t="array" ref="AS582">INDEX($H582:$K582,0,MATCH(AS$524,$H$524:$K$524,0))*HLOOKUP(AS$523,$J$520:$R$521,2)</f>
        <v>32.608695652173914</v>
      </c>
      <c r="AT582" s="768" cm="1">
        <f t="array" ref="AT582">INDEX($H582:$K582,0,MATCH(AT$524,$H$524:$K$524,0))*HLOOKUP(AT$523,$J$520:$R$521,2)</f>
        <v>32.608695652173914</v>
      </c>
      <c r="AU582" s="768" cm="1">
        <f t="array" ref="AU582">INDEX($H582:$K582,0,MATCH(AU$524,$H$524:$K$524,0))*HLOOKUP(AU$523,$J$520:$R$521,2)</f>
        <v>0</v>
      </c>
      <c r="AV582" s="189"/>
      <c r="AW582" s="189"/>
      <c r="AX582" s="16"/>
      <c r="AY582" s="8"/>
      <c r="AZ582" s="8"/>
      <c r="BA582" s="8"/>
    </row>
    <row r="583" spans="1:53" ht="14.5" outlineLevel="1" x14ac:dyDescent="0.35">
      <c r="A583" s="6"/>
      <c r="B583" s="7"/>
      <c r="C583" s="17"/>
      <c r="D583" s="17"/>
      <c r="E583" s="17"/>
      <c r="F583" s="26"/>
      <c r="G583" s="26" t="str">
        <f t="shared" si="126"/>
        <v>YYBKNw</v>
      </c>
      <c r="H583" s="225">
        <v>78.94736842105263</v>
      </c>
      <c r="I583" s="225">
        <v>43.478260869565219</v>
      </c>
      <c r="J583" s="225">
        <v>43.478260869565219</v>
      </c>
      <c r="K583" s="225">
        <v>0</v>
      </c>
      <c r="L583" s="768" cm="1">
        <f t="array" ref="L583">INDEX($H583:$K583,0,MATCH(L$524,$H$524:$K$524,0))*HLOOKUP(L$523,$J$520:$R$521,2)</f>
        <v>78.94736842105263</v>
      </c>
      <c r="M583" s="768" cm="1">
        <f t="array" ref="M583">INDEX($H583:$K583,0,MATCH(M$524,$H$524:$K$524,0))*HLOOKUP(M$523,$J$520:$R$521,2)</f>
        <v>43.478260869565219</v>
      </c>
      <c r="N583" s="768" cm="1">
        <f t="array" ref="N583">INDEX($H583:$K583,0,MATCH(N$524,$H$524:$K$524,0))*HLOOKUP(N$523,$J$520:$R$521,2)</f>
        <v>43.478260869565219</v>
      </c>
      <c r="O583" s="768" cm="1">
        <f t="array" ref="O583">INDEX($H583:$K583,0,MATCH(O$524,$H$524:$K$524,0))*HLOOKUP(O$523,$J$520:$R$521,2)</f>
        <v>0</v>
      </c>
      <c r="P583" s="768" cm="1">
        <f t="array" ref="P583">INDEX($H583:$K583,0,MATCH(P$524,$H$524:$K$524,0))*HLOOKUP(P$523,$J$520:$R$521,2)</f>
        <v>78.94736842105263</v>
      </c>
      <c r="Q583" s="768" cm="1">
        <f t="array" ref="Q583">INDEX($H583:$K583,0,MATCH(Q$524,$H$524:$K$524,0))*HLOOKUP(Q$523,$J$520:$R$521,2)</f>
        <v>43.478260869565219</v>
      </c>
      <c r="R583" s="768" cm="1">
        <f t="array" ref="R583">INDEX($H583:$K583,0,MATCH(R$524,$H$524:$K$524,0))*HLOOKUP(R$523,$J$520:$R$521,2)</f>
        <v>43.478260869565219</v>
      </c>
      <c r="S583" s="768" cm="1">
        <f t="array" ref="S583">INDEX($H583:$K583,0,MATCH(S$524,$H$524:$K$524,0))*HLOOKUP(S$523,$J$520:$R$521,2)</f>
        <v>0</v>
      </c>
      <c r="T583" s="768" cm="1">
        <f t="array" ref="T583">INDEX($H583:$K583,0,MATCH(T$524,$H$524:$K$524,0))*HLOOKUP(T$523,$J$520:$R$521,2)</f>
        <v>78.94736842105263</v>
      </c>
      <c r="U583" s="768" cm="1">
        <f t="array" ref="U583">INDEX($H583:$K583,0,MATCH(U$524,$H$524:$K$524,0))*HLOOKUP(U$523,$J$520:$R$521,2)</f>
        <v>43.478260869565219</v>
      </c>
      <c r="V583" s="768" cm="1">
        <f t="array" ref="V583">INDEX($H583:$K583,0,MATCH(V$524,$H$524:$K$524,0))*HLOOKUP(V$523,$J$520:$R$521,2)</f>
        <v>43.478260869565219</v>
      </c>
      <c r="W583" s="768" cm="1">
        <f t="array" ref="W583">INDEX($H583:$K583,0,MATCH(W$524,$H$524:$K$524,0))*HLOOKUP(W$523,$J$520:$R$521,2)</f>
        <v>0</v>
      </c>
      <c r="X583" s="768" cm="1">
        <f t="array" ref="X583">INDEX($H583:$K583,0,MATCH(X$524,$H$524:$K$524,0))*HLOOKUP(X$523,$J$520:$R$521,2)</f>
        <v>78.94736842105263</v>
      </c>
      <c r="Y583" s="768" cm="1">
        <f t="array" ref="Y583">INDEX($H583:$K583,0,MATCH(Y$524,$H$524:$K$524,0))*HLOOKUP(Y$523,$J$520:$R$521,2)</f>
        <v>43.478260869565219</v>
      </c>
      <c r="Z583" s="768" cm="1">
        <f t="array" ref="Z583">INDEX($H583:$K583,0,MATCH(Z$524,$H$524:$K$524,0))*HLOOKUP(Z$523,$J$520:$R$521,2)</f>
        <v>43.478260869565219</v>
      </c>
      <c r="AA583" s="768" cm="1">
        <f t="array" ref="AA583">INDEX($H583:$K583,0,MATCH(AA$524,$H$524:$K$524,0))*HLOOKUP(AA$523,$J$520:$R$521,2)</f>
        <v>0</v>
      </c>
      <c r="AB583" s="768" cm="1">
        <f t="array" ref="AB583">INDEX($H583:$K583,0,MATCH(AB$524,$H$524:$K$524,0))*HLOOKUP(AB$523,$J$520:$R$521,2)</f>
        <v>78.94736842105263</v>
      </c>
      <c r="AC583" s="768" cm="1">
        <f t="array" ref="AC583">INDEX($H583:$K583,0,MATCH(AC$524,$H$524:$K$524,0))*HLOOKUP(AC$523,$J$520:$R$521,2)</f>
        <v>43.478260869565219</v>
      </c>
      <c r="AD583" s="768" cm="1">
        <f t="array" ref="AD583">INDEX($H583:$K583,0,MATCH(AD$524,$H$524:$K$524,0))*HLOOKUP(AD$523,$J$520:$R$521,2)</f>
        <v>43.478260869565219</v>
      </c>
      <c r="AE583" s="768" cm="1">
        <f t="array" ref="AE583">INDEX($H583:$K583,0,MATCH(AE$524,$H$524:$K$524,0))*HLOOKUP(AE$523,$J$520:$R$521,2)</f>
        <v>0</v>
      </c>
      <c r="AF583" s="768" cm="1">
        <f t="array" ref="AF583">INDEX($H583:$K583,0,MATCH(AF$524,$H$524:$K$524,0))*HLOOKUP(AF$523,$J$520:$R$521,2)</f>
        <v>78.94736842105263</v>
      </c>
      <c r="AG583" s="768" cm="1">
        <f t="array" ref="AG583">INDEX($H583:$K583,0,MATCH(AG$524,$H$524:$K$524,0))*HLOOKUP(AG$523,$J$520:$R$521,2)</f>
        <v>43.478260869565219</v>
      </c>
      <c r="AH583" s="768" cm="1">
        <f t="array" ref="AH583">INDEX($H583:$K583,0,MATCH(AH$524,$H$524:$K$524,0))*HLOOKUP(AH$523,$J$520:$R$521,2)</f>
        <v>43.478260869565219</v>
      </c>
      <c r="AI583" s="768" cm="1">
        <f t="array" ref="AI583">INDEX($H583:$K583,0,MATCH(AI$524,$H$524:$K$524,0))*HLOOKUP(AI$523,$J$520:$R$521,2)</f>
        <v>0</v>
      </c>
      <c r="AJ583" s="768" cm="1">
        <f t="array" ref="AJ583">INDEX($H583:$K583,0,MATCH(AJ$524,$H$524:$K$524,0))*HLOOKUP(AJ$523,$J$520:$R$521,2)</f>
        <v>78.94736842105263</v>
      </c>
      <c r="AK583" s="768" cm="1">
        <f t="array" ref="AK583">INDEX($H583:$K583,0,MATCH(AK$524,$H$524:$K$524,0))*HLOOKUP(AK$523,$J$520:$R$521,2)</f>
        <v>43.478260869565219</v>
      </c>
      <c r="AL583" s="768" cm="1">
        <f t="array" ref="AL583">INDEX($H583:$K583,0,MATCH(AL$524,$H$524:$K$524,0))*HLOOKUP(AL$523,$J$520:$R$521,2)</f>
        <v>43.478260869565219</v>
      </c>
      <c r="AM583" s="768" cm="1">
        <f t="array" ref="AM583">INDEX($H583:$K583,0,MATCH(AM$524,$H$524:$K$524,0))*HLOOKUP(AM$523,$J$520:$R$521,2)</f>
        <v>0</v>
      </c>
      <c r="AN583" s="768" cm="1">
        <f t="array" ref="AN583">INDEX($H583:$K583,0,MATCH(AN$524,$H$524:$K$524,0))*HLOOKUP(AN$523,$J$520:$R$521,2)</f>
        <v>78.94736842105263</v>
      </c>
      <c r="AO583" s="768" cm="1">
        <f t="array" ref="AO583">INDEX($H583:$K583,0,MATCH(AO$524,$H$524:$K$524,0))*HLOOKUP(AO$523,$J$520:$R$521,2)</f>
        <v>43.478260869565219</v>
      </c>
      <c r="AP583" s="768" cm="1">
        <f t="array" ref="AP583">INDEX($H583:$K583,0,MATCH(AP$524,$H$524:$K$524,0))*HLOOKUP(AP$523,$J$520:$R$521,2)</f>
        <v>43.478260869565219</v>
      </c>
      <c r="AQ583" s="768" cm="1">
        <f t="array" ref="AQ583">INDEX($H583:$K583,0,MATCH(AQ$524,$H$524:$K$524,0))*HLOOKUP(AQ$523,$J$520:$R$521,2)</f>
        <v>0</v>
      </c>
      <c r="AR583" s="768" cm="1">
        <f t="array" ref="AR583">INDEX($H583:$K583,0,MATCH(AR$524,$H$524:$K$524,0))*HLOOKUP(AR$523,$J$520:$R$521,2)</f>
        <v>78.94736842105263</v>
      </c>
      <c r="AS583" s="768" cm="1">
        <f t="array" ref="AS583">INDEX($H583:$K583,0,MATCH(AS$524,$H$524:$K$524,0))*HLOOKUP(AS$523,$J$520:$R$521,2)</f>
        <v>43.478260869565219</v>
      </c>
      <c r="AT583" s="768" cm="1">
        <f t="array" ref="AT583">INDEX($H583:$K583,0,MATCH(AT$524,$H$524:$K$524,0))*HLOOKUP(AT$523,$J$520:$R$521,2)</f>
        <v>43.478260869565219</v>
      </c>
      <c r="AU583" s="768" cm="1">
        <f t="array" ref="AU583">INDEX($H583:$K583,0,MATCH(AU$524,$H$524:$K$524,0))*HLOOKUP(AU$523,$J$520:$R$521,2)</f>
        <v>0</v>
      </c>
      <c r="AV583" s="189"/>
      <c r="AW583" s="189"/>
      <c r="AX583" s="16"/>
      <c r="AY583" s="8"/>
      <c r="AZ583" s="8"/>
      <c r="BA583" s="8"/>
    </row>
    <row r="584" spans="1:53" ht="14.5" outlineLevel="1" x14ac:dyDescent="0.35">
      <c r="A584" s="6"/>
      <c r="B584" s="7"/>
      <c r="C584" s="17"/>
      <c r="D584" s="17"/>
      <c r="E584" s="17"/>
      <c r="F584" s="26"/>
      <c r="G584" s="26" t="str">
        <f t="shared" si="126"/>
        <v>YYBKNwd</v>
      </c>
      <c r="H584" s="225">
        <v>78.94736842105263</v>
      </c>
      <c r="I584" s="225">
        <v>43.478260869565219</v>
      </c>
      <c r="J584" s="225">
        <v>43.478260869565219</v>
      </c>
      <c r="K584" s="225">
        <v>0</v>
      </c>
      <c r="L584" s="768" cm="1">
        <f t="array" ref="L584">INDEX($H584:$K584,0,MATCH(L$524,$H$524:$K$524,0))*HLOOKUP(L$523,$J$520:$R$521,2)</f>
        <v>78.94736842105263</v>
      </c>
      <c r="M584" s="768" cm="1">
        <f t="array" ref="M584">INDEX($H584:$K584,0,MATCH(M$524,$H$524:$K$524,0))*HLOOKUP(M$523,$J$520:$R$521,2)</f>
        <v>43.478260869565219</v>
      </c>
      <c r="N584" s="768" cm="1">
        <f t="array" ref="N584">INDEX($H584:$K584,0,MATCH(N$524,$H$524:$K$524,0))*HLOOKUP(N$523,$J$520:$R$521,2)</f>
        <v>43.478260869565219</v>
      </c>
      <c r="O584" s="768" cm="1">
        <f t="array" ref="O584">INDEX($H584:$K584,0,MATCH(O$524,$H$524:$K$524,0))*HLOOKUP(O$523,$J$520:$R$521,2)</f>
        <v>0</v>
      </c>
      <c r="P584" s="768" cm="1">
        <f t="array" ref="P584">INDEX($H584:$K584,0,MATCH(P$524,$H$524:$K$524,0))*HLOOKUP(P$523,$J$520:$R$521,2)</f>
        <v>78.94736842105263</v>
      </c>
      <c r="Q584" s="768" cm="1">
        <f t="array" ref="Q584">INDEX($H584:$K584,0,MATCH(Q$524,$H$524:$K$524,0))*HLOOKUP(Q$523,$J$520:$R$521,2)</f>
        <v>43.478260869565219</v>
      </c>
      <c r="R584" s="768" cm="1">
        <f t="array" ref="R584">INDEX($H584:$K584,0,MATCH(R$524,$H$524:$K$524,0))*HLOOKUP(R$523,$J$520:$R$521,2)</f>
        <v>43.478260869565219</v>
      </c>
      <c r="S584" s="768" cm="1">
        <f t="array" ref="S584">INDEX($H584:$K584,0,MATCH(S$524,$H$524:$K$524,0))*HLOOKUP(S$523,$J$520:$R$521,2)</f>
        <v>0</v>
      </c>
      <c r="T584" s="768" cm="1">
        <f t="array" ref="T584">INDEX($H584:$K584,0,MATCH(T$524,$H$524:$K$524,0))*HLOOKUP(T$523,$J$520:$R$521,2)</f>
        <v>78.94736842105263</v>
      </c>
      <c r="U584" s="768" cm="1">
        <f t="array" ref="U584">INDEX($H584:$K584,0,MATCH(U$524,$H$524:$K$524,0))*HLOOKUP(U$523,$J$520:$R$521,2)</f>
        <v>43.478260869565219</v>
      </c>
      <c r="V584" s="768" cm="1">
        <f t="array" ref="V584">INDEX($H584:$K584,0,MATCH(V$524,$H$524:$K$524,0))*HLOOKUP(V$523,$J$520:$R$521,2)</f>
        <v>43.478260869565219</v>
      </c>
      <c r="W584" s="768" cm="1">
        <f t="array" ref="W584">INDEX($H584:$K584,0,MATCH(W$524,$H$524:$K$524,0))*HLOOKUP(W$523,$J$520:$R$521,2)</f>
        <v>0</v>
      </c>
      <c r="X584" s="768" cm="1">
        <f t="array" ref="X584">INDEX($H584:$K584,0,MATCH(X$524,$H$524:$K$524,0))*HLOOKUP(X$523,$J$520:$R$521,2)</f>
        <v>78.94736842105263</v>
      </c>
      <c r="Y584" s="768" cm="1">
        <f t="array" ref="Y584">INDEX($H584:$K584,0,MATCH(Y$524,$H$524:$K$524,0))*HLOOKUP(Y$523,$J$520:$R$521,2)</f>
        <v>43.478260869565219</v>
      </c>
      <c r="Z584" s="768" cm="1">
        <f t="array" ref="Z584">INDEX($H584:$K584,0,MATCH(Z$524,$H$524:$K$524,0))*HLOOKUP(Z$523,$J$520:$R$521,2)</f>
        <v>43.478260869565219</v>
      </c>
      <c r="AA584" s="768" cm="1">
        <f t="array" ref="AA584">INDEX($H584:$K584,0,MATCH(AA$524,$H$524:$K$524,0))*HLOOKUP(AA$523,$J$520:$R$521,2)</f>
        <v>0</v>
      </c>
      <c r="AB584" s="768" cm="1">
        <f t="array" ref="AB584">INDEX($H584:$K584,0,MATCH(AB$524,$H$524:$K$524,0))*HLOOKUP(AB$523,$J$520:$R$521,2)</f>
        <v>78.94736842105263</v>
      </c>
      <c r="AC584" s="768" cm="1">
        <f t="array" ref="AC584">INDEX($H584:$K584,0,MATCH(AC$524,$H$524:$K$524,0))*HLOOKUP(AC$523,$J$520:$R$521,2)</f>
        <v>43.478260869565219</v>
      </c>
      <c r="AD584" s="768" cm="1">
        <f t="array" ref="AD584">INDEX($H584:$K584,0,MATCH(AD$524,$H$524:$K$524,0))*HLOOKUP(AD$523,$J$520:$R$521,2)</f>
        <v>43.478260869565219</v>
      </c>
      <c r="AE584" s="768" cm="1">
        <f t="array" ref="AE584">INDEX($H584:$K584,0,MATCH(AE$524,$H$524:$K$524,0))*HLOOKUP(AE$523,$J$520:$R$521,2)</f>
        <v>0</v>
      </c>
      <c r="AF584" s="768" cm="1">
        <f t="array" ref="AF584">INDEX($H584:$K584,0,MATCH(AF$524,$H$524:$K$524,0))*HLOOKUP(AF$523,$J$520:$R$521,2)</f>
        <v>78.94736842105263</v>
      </c>
      <c r="AG584" s="768" cm="1">
        <f t="array" ref="AG584">INDEX($H584:$K584,0,MATCH(AG$524,$H$524:$K$524,0))*HLOOKUP(AG$523,$J$520:$R$521,2)</f>
        <v>43.478260869565219</v>
      </c>
      <c r="AH584" s="768" cm="1">
        <f t="array" ref="AH584">INDEX($H584:$K584,0,MATCH(AH$524,$H$524:$K$524,0))*HLOOKUP(AH$523,$J$520:$R$521,2)</f>
        <v>43.478260869565219</v>
      </c>
      <c r="AI584" s="768" cm="1">
        <f t="array" ref="AI584">INDEX($H584:$K584,0,MATCH(AI$524,$H$524:$K$524,0))*HLOOKUP(AI$523,$J$520:$R$521,2)</f>
        <v>0</v>
      </c>
      <c r="AJ584" s="768" cm="1">
        <f t="array" ref="AJ584">INDEX($H584:$K584,0,MATCH(AJ$524,$H$524:$K$524,0))*HLOOKUP(AJ$523,$J$520:$R$521,2)</f>
        <v>78.94736842105263</v>
      </c>
      <c r="AK584" s="768" cm="1">
        <f t="array" ref="AK584">INDEX($H584:$K584,0,MATCH(AK$524,$H$524:$K$524,0))*HLOOKUP(AK$523,$J$520:$R$521,2)</f>
        <v>43.478260869565219</v>
      </c>
      <c r="AL584" s="768" cm="1">
        <f t="array" ref="AL584">INDEX($H584:$K584,0,MATCH(AL$524,$H$524:$K$524,0))*HLOOKUP(AL$523,$J$520:$R$521,2)</f>
        <v>43.478260869565219</v>
      </c>
      <c r="AM584" s="768" cm="1">
        <f t="array" ref="AM584">INDEX($H584:$K584,0,MATCH(AM$524,$H$524:$K$524,0))*HLOOKUP(AM$523,$J$520:$R$521,2)</f>
        <v>0</v>
      </c>
      <c r="AN584" s="768" cm="1">
        <f t="array" ref="AN584">INDEX($H584:$K584,0,MATCH(AN$524,$H$524:$K$524,0))*HLOOKUP(AN$523,$J$520:$R$521,2)</f>
        <v>78.94736842105263</v>
      </c>
      <c r="AO584" s="768" cm="1">
        <f t="array" ref="AO584">INDEX($H584:$K584,0,MATCH(AO$524,$H$524:$K$524,0))*HLOOKUP(AO$523,$J$520:$R$521,2)</f>
        <v>43.478260869565219</v>
      </c>
      <c r="AP584" s="768" cm="1">
        <f t="array" ref="AP584">INDEX($H584:$K584,0,MATCH(AP$524,$H$524:$K$524,0))*HLOOKUP(AP$523,$J$520:$R$521,2)</f>
        <v>43.478260869565219</v>
      </c>
      <c r="AQ584" s="768" cm="1">
        <f t="array" ref="AQ584">INDEX($H584:$K584,0,MATCH(AQ$524,$H$524:$K$524,0))*HLOOKUP(AQ$523,$J$520:$R$521,2)</f>
        <v>0</v>
      </c>
      <c r="AR584" s="768" cm="1">
        <f t="array" ref="AR584">INDEX($H584:$K584,0,MATCH(AR$524,$H$524:$K$524,0))*HLOOKUP(AR$523,$J$520:$R$521,2)</f>
        <v>78.94736842105263</v>
      </c>
      <c r="AS584" s="768" cm="1">
        <f t="array" ref="AS584">INDEX($H584:$K584,0,MATCH(AS$524,$H$524:$K$524,0))*HLOOKUP(AS$523,$J$520:$R$521,2)</f>
        <v>43.478260869565219</v>
      </c>
      <c r="AT584" s="768" cm="1">
        <f t="array" ref="AT584">INDEX($H584:$K584,0,MATCH(AT$524,$H$524:$K$524,0))*HLOOKUP(AT$523,$J$520:$R$521,2)</f>
        <v>43.478260869565219</v>
      </c>
      <c r="AU584" s="768" cm="1">
        <f t="array" ref="AU584">INDEX($H584:$K584,0,MATCH(AU$524,$H$524:$K$524,0))*HLOOKUP(AU$523,$J$520:$R$521,2)</f>
        <v>0</v>
      </c>
      <c r="AV584" s="189"/>
      <c r="AW584" s="189"/>
      <c r="AX584" s="16"/>
      <c r="AY584" s="8"/>
      <c r="AZ584" s="8"/>
      <c r="BA584" s="8"/>
    </row>
    <row r="585" spans="1:53" ht="14.5" outlineLevel="1" x14ac:dyDescent="0.35">
      <c r="A585" s="6"/>
      <c r="B585" s="7"/>
      <c r="C585" s="17"/>
      <c r="D585" s="17"/>
      <c r="E585" s="17"/>
      <c r="F585" s="26"/>
      <c r="G585" s="26" t="str">
        <f t="shared" si="126"/>
        <v>YYWBKz</v>
      </c>
      <c r="H585" s="225">
        <v>39.473684210526315</v>
      </c>
      <c r="I585" s="225">
        <v>16.304347826086957</v>
      </c>
      <c r="J585" s="225">
        <v>0</v>
      </c>
      <c r="K585" s="225">
        <v>16.304347826086957</v>
      </c>
      <c r="L585" s="768" cm="1">
        <f t="array" ref="L585">INDEX($H585:$K585,0,MATCH(L$524,$H$524:$K$524,0))*HLOOKUP(L$523,$J$520:$R$521,2)</f>
        <v>39.473684210526315</v>
      </c>
      <c r="M585" s="768" cm="1">
        <f t="array" ref="M585">INDEX($H585:$K585,0,MATCH(M$524,$H$524:$K$524,0))*HLOOKUP(M$523,$J$520:$R$521,2)</f>
        <v>16.304347826086957</v>
      </c>
      <c r="N585" s="768" cm="1">
        <f t="array" ref="N585">INDEX($H585:$K585,0,MATCH(N$524,$H$524:$K$524,0))*HLOOKUP(N$523,$J$520:$R$521,2)</f>
        <v>0</v>
      </c>
      <c r="O585" s="768" cm="1">
        <f t="array" ref="O585">INDEX($H585:$K585,0,MATCH(O$524,$H$524:$K$524,0))*HLOOKUP(O$523,$J$520:$R$521,2)</f>
        <v>16.304347826086957</v>
      </c>
      <c r="P585" s="768" cm="1">
        <f t="array" ref="P585">INDEX($H585:$K585,0,MATCH(P$524,$H$524:$K$524,0))*HLOOKUP(P$523,$J$520:$R$521,2)</f>
        <v>39.473684210526315</v>
      </c>
      <c r="Q585" s="768" cm="1">
        <f t="array" ref="Q585">INDEX($H585:$K585,0,MATCH(Q$524,$H$524:$K$524,0))*HLOOKUP(Q$523,$J$520:$R$521,2)</f>
        <v>16.304347826086957</v>
      </c>
      <c r="R585" s="768" cm="1">
        <f t="array" ref="R585">INDEX($H585:$K585,0,MATCH(R$524,$H$524:$K$524,0))*HLOOKUP(R$523,$J$520:$R$521,2)</f>
        <v>0</v>
      </c>
      <c r="S585" s="768" cm="1">
        <f t="array" ref="S585">INDEX($H585:$K585,0,MATCH(S$524,$H$524:$K$524,0))*HLOOKUP(S$523,$J$520:$R$521,2)</f>
        <v>16.304347826086957</v>
      </c>
      <c r="T585" s="768" cm="1">
        <f t="array" ref="T585">INDEX($H585:$K585,0,MATCH(T$524,$H$524:$K$524,0))*HLOOKUP(T$523,$J$520:$R$521,2)</f>
        <v>39.473684210526315</v>
      </c>
      <c r="U585" s="768" cm="1">
        <f t="array" ref="U585">INDEX($H585:$K585,0,MATCH(U$524,$H$524:$K$524,0))*HLOOKUP(U$523,$J$520:$R$521,2)</f>
        <v>16.304347826086957</v>
      </c>
      <c r="V585" s="768" cm="1">
        <f t="array" ref="V585">INDEX($H585:$K585,0,MATCH(V$524,$H$524:$K$524,0))*HLOOKUP(V$523,$J$520:$R$521,2)</f>
        <v>0</v>
      </c>
      <c r="W585" s="768" cm="1">
        <f t="array" ref="W585">INDEX($H585:$K585,0,MATCH(W$524,$H$524:$K$524,0))*HLOOKUP(W$523,$J$520:$R$521,2)</f>
        <v>16.304347826086957</v>
      </c>
      <c r="X585" s="768" cm="1">
        <f t="array" ref="X585">INDEX($H585:$K585,0,MATCH(X$524,$H$524:$K$524,0))*HLOOKUP(X$523,$J$520:$R$521,2)</f>
        <v>39.473684210526315</v>
      </c>
      <c r="Y585" s="768" cm="1">
        <f t="array" ref="Y585">INDEX($H585:$K585,0,MATCH(Y$524,$H$524:$K$524,0))*HLOOKUP(Y$523,$J$520:$R$521,2)</f>
        <v>16.304347826086957</v>
      </c>
      <c r="Z585" s="768" cm="1">
        <f t="array" ref="Z585">INDEX($H585:$K585,0,MATCH(Z$524,$H$524:$K$524,0))*HLOOKUP(Z$523,$J$520:$R$521,2)</f>
        <v>0</v>
      </c>
      <c r="AA585" s="768" cm="1">
        <f t="array" ref="AA585">INDEX($H585:$K585,0,MATCH(AA$524,$H$524:$K$524,0))*HLOOKUP(AA$523,$J$520:$R$521,2)</f>
        <v>16.304347826086957</v>
      </c>
      <c r="AB585" s="768" cm="1">
        <f t="array" ref="AB585">INDEX($H585:$K585,0,MATCH(AB$524,$H$524:$K$524,0))*HLOOKUP(AB$523,$J$520:$R$521,2)</f>
        <v>39.473684210526315</v>
      </c>
      <c r="AC585" s="768" cm="1">
        <f t="array" ref="AC585">INDEX($H585:$K585,0,MATCH(AC$524,$H$524:$K$524,0))*HLOOKUP(AC$523,$J$520:$R$521,2)</f>
        <v>16.304347826086957</v>
      </c>
      <c r="AD585" s="768" cm="1">
        <f t="array" ref="AD585">INDEX($H585:$K585,0,MATCH(AD$524,$H$524:$K$524,0))*HLOOKUP(AD$523,$J$520:$R$521,2)</f>
        <v>0</v>
      </c>
      <c r="AE585" s="768" cm="1">
        <f t="array" ref="AE585">INDEX($H585:$K585,0,MATCH(AE$524,$H$524:$K$524,0))*HLOOKUP(AE$523,$J$520:$R$521,2)</f>
        <v>16.304347826086957</v>
      </c>
      <c r="AF585" s="768" cm="1">
        <f t="array" ref="AF585">INDEX($H585:$K585,0,MATCH(AF$524,$H$524:$K$524,0))*HLOOKUP(AF$523,$J$520:$R$521,2)</f>
        <v>39.473684210526315</v>
      </c>
      <c r="AG585" s="768" cm="1">
        <f t="array" ref="AG585">INDEX($H585:$K585,0,MATCH(AG$524,$H$524:$K$524,0))*HLOOKUP(AG$523,$J$520:$R$521,2)</f>
        <v>16.304347826086957</v>
      </c>
      <c r="AH585" s="768" cm="1">
        <f t="array" ref="AH585">INDEX($H585:$K585,0,MATCH(AH$524,$H$524:$K$524,0))*HLOOKUP(AH$523,$J$520:$R$521,2)</f>
        <v>0</v>
      </c>
      <c r="AI585" s="768" cm="1">
        <f t="array" ref="AI585">INDEX($H585:$K585,0,MATCH(AI$524,$H$524:$K$524,0))*HLOOKUP(AI$523,$J$520:$R$521,2)</f>
        <v>16.304347826086957</v>
      </c>
      <c r="AJ585" s="768" cm="1">
        <f t="array" ref="AJ585">INDEX($H585:$K585,0,MATCH(AJ$524,$H$524:$K$524,0))*HLOOKUP(AJ$523,$J$520:$R$521,2)</f>
        <v>39.473684210526315</v>
      </c>
      <c r="AK585" s="768" cm="1">
        <f t="array" ref="AK585">INDEX($H585:$K585,0,MATCH(AK$524,$H$524:$K$524,0))*HLOOKUP(AK$523,$J$520:$R$521,2)</f>
        <v>16.304347826086957</v>
      </c>
      <c r="AL585" s="768" cm="1">
        <f t="array" ref="AL585">INDEX($H585:$K585,0,MATCH(AL$524,$H$524:$K$524,0))*HLOOKUP(AL$523,$J$520:$R$521,2)</f>
        <v>0</v>
      </c>
      <c r="AM585" s="768" cm="1">
        <f t="array" ref="AM585">INDEX($H585:$K585,0,MATCH(AM$524,$H$524:$K$524,0))*HLOOKUP(AM$523,$J$520:$R$521,2)</f>
        <v>16.304347826086957</v>
      </c>
      <c r="AN585" s="768" cm="1">
        <f t="array" ref="AN585">INDEX($H585:$K585,0,MATCH(AN$524,$H$524:$K$524,0))*HLOOKUP(AN$523,$J$520:$R$521,2)</f>
        <v>39.473684210526315</v>
      </c>
      <c r="AO585" s="768" cm="1">
        <f t="array" ref="AO585">INDEX($H585:$K585,0,MATCH(AO$524,$H$524:$K$524,0))*HLOOKUP(AO$523,$J$520:$R$521,2)</f>
        <v>16.304347826086957</v>
      </c>
      <c r="AP585" s="768" cm="1">
        <f t="array" ref="AP585">INDEX($H585:$K585,0,MATCH(AP$524,$H$524:$K$524,0))*HLOOKUP(AP$523,$J$520:$R$521,2)</f>
        <v>0</v>
      </c>
      <c r="AQ585" s="768" cm="1">
        <f t="array" ref="AQ585">INDEX($H585:$K585,0,MATCH(AQ$524,$H$524:$K$524,0))*HLOOKUP(AQ$523,$J$520:$R$521,2)</f>
        <v>16.304347826086957</v>
      </c>
      <c r="AR585" s="768" cm="1">
        <f t="array" ref="AR585">INDEX($H585:$K585,0,MATCH(AR$524,$H$524:$K$524,0))*HLOOKUP(AR$523,$J$520:$R$521,2)</f>
        <v>39.473684210526315</v>
      </c>
      <c r="AS585" s="768" cm="1">
        <f t="array" ref="AS585">INDEX($H585:$K585,0,MATCH(AS$524,$H$524:$K$524,0))*HLOOKUP(AS$523,$J$520:$R$521,2)</f>
        <v>16.304347826086957</v>
      </c>
      <c r="AT585" s="768" cm="1">
        <f t="array" ref="AT585">INDEX($H585:$K585,0,MATCH(AT$524,$H$524:$K$524,0))*HLOOKUP(AT$523,$J$520:$R$521,2)</f>
        <v>0</v>
      </c>
      <c r="AU585" s="768" cm="1">
        <f t="array" ref="AU585">INDEX($H585:$K585,0,MATCH(AU$524,$H$524:$K$524,0))*HLOOKUP(AU$523,$J$520:$R$521,2)</f>
        <v>16.304347826086957</v>
      </c>
      <c r="AV585" s="189"/>
      <c r="AW585" s="189"/>
      <c r="AX585" s="16"/>
      <c r="AY585" s="8"/>
      <c r="AZ585" s="8"/>
      <c r="BA585" s="8"/>
    </row>
    <row r="586" spans="1:53" ht="14.5" outlineLevel="1" x14ac:dyDescent="0.35">
      <c r="A586" s="6"/>
      <c r="B586" s="7"/>
      <c r="C586" s="17"/>
      <c r="D586" s="17"/>
      <c r="E586" s="17"/>
      <c r="F586" s="26"/>
      <c r="G586" s="26" t="str">
        <f t="shared" si="126"/>
        <v>YYWBKzd</v>
      </c>
      <c r="H586" s="225">
        <v>39.473684210526315</v>
      </c>
      <c r="I586" s="225">
        <v>16.304347826086957</v>
      </c>
      <c r="J586" s="225">
        <v>0</v>
      </c>
      <c r="K586" s="225">
        <v>16.304347826086957</v>
      </c>
      <c r="L586" s="768" cm="1">
        <f t="array" ref="L586">INDEX($H586:$K586,0,MATCH(L$524,$H$524:$K$524,0))*HLOOKUP(L$523,$J$520:$R$521,2)</f>
        <v>39.473684210526315</v>
      </c>
      <c r="M586" s="768" cm="1">
        <f t="array" ref="M586">INDEX($H586:$K586,0,MATCH(M$524,$H$524:$K$524,0))*HLOOKUP(M$523,$J$520:$R$521,2)</f>
        <v>16.304347826086957</v>
      </c>
      <c r="N586" s="768" cm="1">
        <f t="array" ref="N586">INDEX($H586:$K586,0,MATCH(N$524,$H$524:$K$524,0))*HLOOKUP(N$523,$J$520:$R$521,2)</f>
        <v>0</v>
      </c>
      <c r="O586" s="768" cm="1">
        <f t="array" ref="O586">INDEX($H586:$K586,0,MATCH(O$524,$H$524:$K$524,0))*HLOOKUP(O$523,$J$520:$R$521,2)</f>
        <v>16.304347826086957</v>
      </c>
      <c r="P586" s="768" cm="1">
        <f t="array" ref="P586">INDEX($H586:$K586,0,MATCH(P$524,$H$524:$K$524,0))*HLOOKUP(P$523,$J$520:$R$521,2)</f>
        <v>39.473684210526315</v>
      </c>
      <c r="Q586" s="768" cm="1">
        <f t="array" ref="Q586">INDEX($H586:$K586,0,MATCH(Q$524,$H$524:$K$524,0))*HLOOKUP(Q$523,$J$520:$R$521,2)</f>
        <v>16.304347826086957</v>
      </c>
      <c r="R586" s="768" cm="1">
        <f t="array" ref="R586">INDEX($H586:$K586,0,MATCH(R$524,$H$524:$K$524,0))*HLOOKUP(R$523,$J$520:$R$521,2)</f>
        <v>0</v>
      </c>
      <c r="S586" s="768" cm="1">
        <f t="array" ref="S586">INDEX($H586:$K586,0,MATCH(S$524,$H$524:$K$524,0))*HLOOKUP(S$523,$J$520:$R$521,2)</f>
        <v>16.304347826086957</v>
      </c>
      <c r="T586" s="768" cm="1">
        <f t="array" ref="T586">INDEX($H586:$K586,0,MATCH(T$524,$H$524:$K$524,0))*HLOOKUP(T$523,$J$520:$R$521,2)</f>
        <v>39.473684210526315</v>
      </c>
      <c r="U586" s="768" cm="1">
        <f t="array" ref="U586">INDEX($H586:$K586,0,MATCH(U$524,$H$524:$K$524,0))*HLOOKUP(U$523,$J$520:$R$521,2)</f>
        <v>16.304347826086957</v>
      </c>
      <c r="V586" s="768" cm="1">
        <f t="array" ref="V586">INDEX($H586:$K586,0,MATCH(V$524,$H$524:$K$524,0))*HLOOKUP(V$523,$J$520:$R$521,2)</f>
        <v>0</v>
      </c>
      <c r="W586" s="768" cm="1">
        <f t="array" ref="W586">INDEX($H586:$K586,0,MATCH(W$524,$H$524:$K$524,0))*HLOOKUP(W$523,$J$520:$R$521,2)</f>
        <v>16.304347826086957</v>
      </c>
      <c r="X586" s="768" cm="1">
        <f t="array" ref="X586">INDEX($H586:$K586,0,MATCH(X$524,$H$524:$K$524,0))*HLOOKUP(X$523,$J$520:$R$521,2)</f>
        <v>39.473684210526315</v>
      </c>
      <c r="Y586" s="768" cm="1">
        <f t="array" ref="Y586">INDEX($H586:$K586,0,MATCH(Y$524,$H$524:$K$524,0))*HLOOKUP(Y$523,$J$520:$R$521,2)</f>
        <v>16.304347826086957</v>
      </c>
      <c r="Z586" s="768" cm="1">
        <f t="array" ref="Z586">INDEX($H586:$K586,0,MATCH(Z$524,$H$524:$K$524,0))*HLOOKUP(Z$523,$J$520:$R$521,2)</f>
        <v>0</v>
      </c>
      <c r="AA586" s="768" cm="1">
        <f t="array" ref="AA586">INDEX($H586:$K586,0,MATCH(AA$524,$H$524:$K$524,0))*HLOOKUP(AA$523,$J$520:$R$521,2)</f>
        <v>16.304347826086957</v>
      </c>
      <c r="AB586" s="768" cm="1">
        <f t="array" ref="AB586">INDEX($H586:$K586,0,MATCH(AB$524,$H$524:$K$524,0))*HLOOKUP(AB$523,$J$520:$R$521,2)</f>
        <v>39.473684210526315</v>
      </c>
      <c r="AC586" s="768" cm="1">
        <f t="array" ref="AC586">INDEX($H586:$K586,0,MATCH(AC$524,$H$524:$K$524,0))*HLOOKUP(AC$523,$J$520:$R$521,2)</f>
        <v>16.304347826086957</v>
      </c>
      <c r="AD586" s="768" cm="1">
        <f t="array" ref="AD586">INDEX($H586:$K586,0,MATCH(AD$524,$H$524:$K$524,0))*HLOOKUP(AD$523,$J$520:$R$521,2)</f>
        <v>0</v>
      </c>
      <c r="AE586" s="768" cm="1">
        <f t="array" ref="AE586">INDEX($H586:$K586,0,MATCH(AE$524,$H$524:$K$524,0))*HLOOKUP(AE$523,$J$520:$R$521,2)</f>
        <v>16.304347826086957</v>
      </c>
      <c r="AF586" s="768" cm="1">
        <f t="array" ref="AF586">INDEX($H586:$K586,0,MATCH(AF$524,$H$524:$K$524,0))*HLOOKUP(AF$523,$J$520:$R$521,2)</f>
        <v>39.473684210526315</v>
      </c>
      <c r="AG586" s="768" cm="1">
        <f t="array" ref="AG586">INDEX($H586:$K586,0,MATCH(AG$524,$H$524:$K$524,0))*HLOOKUP(AG$523,$J$520:$R$521,2)</f>
        <v>16.304347826086957</v>
      </c>
      <c r="AH586" s="768" cm="1">
        <f t="array" ref="AH586">INDEX($H586:$K586,0,MATCH(AH$524,$H$524:$K$524,0))*HLOOKUP(AH$523,$J$520:$R$521,2)</f>
        <v>0</v>
      </c>
      <c r="AI586" s="768" cm="1">
        <f t="array" ref="AI586">INDEX($H586:$K586,0,MATCH(AI$524,$H$524:$K$524,0))*HLOOKUP(AI$523,$J$520:$R$521,2)</f>
        <v>16.304347826086957</v>
      </c>
      <c r="AJ586" s="768" cm="1">
        <f t="array" ref="AJ586">INDEX($H586:$K586,0,MATCH(AJ$524,$H$524:$K$524,0))*HLOOKUP(AJ$523,$J$520:$R$521,2)</f>
        <v>39.473684210526315</v>
      </c>
      <c r="AK586" s="768" cm="1">
        <f t="array" ref="AK586">INDEX($H586:$K586,0,MATCH(AK$524,$H$524:$K$524,0))*HLOOKUP(AK$523,$J$520:$R$521,2)</f>
        <v>16.304347826086957</v>
      </c>
      <c r="AL586" s="768" cm="1">
        <f t="array" ref="AL586">INDEX($H586:$K586,0,MATCH(AL$524,$H$524:$K$524,0))*HLOOKUP(AL$523,$J$520:$R$521,2)</f>
        <v>0</v>
      </c>
      <c r="AM586" s="768" cm="1">
        <f t="array" ref="AM586">INDEX($H586:$K586,0,MATCH(AM$524,$H$524:$K$524,0))*HLOOKUP(AM$523,$J$520:$R$521,2)</f>
        <v>16.304347826086957</v>
      </c>
      <c r="AN586" s="768" cm="1">
        <f t="array" ref="AN586">INDEX($H586:$K586,0,MATCH(AN$524,$H$524:$K$524,0))*HLOOKUP(AN$523,$J$520:$R$521,2)</f>
        <v>39.473684210526315</v>
      </c>
      <c r="AO586" s="768" cm="1">
        <f t="array" ref="AO586">INDEX($H586:$K586,0,MATCH(AO$524,$H$524:$K$524,0))*HLOOKUP(AO$523,$J$520:$R$521,2)</f>
        <v>16.304347826086957</v>
      </c>
      <c r="AP586" s="768" cm="1">
        <f t="array" ref="AP586">INDEX($H586:$K586,0,MATCH(AP$524,$H$524:$K$524,0))*HLOOKUP(AP$523,$J$520:$R$521,2)</f>
        <v>0</v>
      </c>
      <c r="AQ586" s="768" cm="1">
        <f t="array" ref="AQ586">INDEX($H586:$K586,0,MATCH(AQ$524,$H$524:$K$524,0))*HLOOKUP(AQ$523,$J$520:$R$521,2)</f>
        <v>16.304347826086957</v>
      </c>
      <c r="AR586" s="768" cm="1">
        <f t="array" ref="AR586">INDEX($H586:$K586,0,MATCH(AR$524,$H$524:$K$524,0))*HLOOKUP(AR$523,$J$520:$R$521,2)</f>
        <v>39.473684210526315</v>
      </c>
      <c r="AS586" s="768" cm="1">
        <f t="array" ref="AS586">INDEX($H586:$K586,0,MATCH(AS$524,$H$524:$K$524,0))*HLOOKUP(AS$523,$J$520:$R$521,2)</f>
        <v>16.304347826086957</v>
      </c>
      <c r="AT586" s="768" cm="1">
        <f t="array" ref="AT586">INDEX($H586:$K586,0,MATCH(AT$524,$H$524:$K$524,0))*HLOOKUP(AT$523,$J$520:$R$521,2)</f>
        <v>0</v>
      </c>
      <c r="AU586" s="768" cm="1">
        <f t="array" ref="AU586">INDEX($H586:$K586,0,MATCH(AU$524,$H$524:$K$524,0))*HLOOKUP(AU$523,$J$520:$R$521,2)</f>
        <v>16.304347826086957</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78.94736842105263</v>
      </c>
      <c r="I588" s="225">
        <v>10.869565217391305</v>
      </c>
      <c r="J588" s="225">
        <v>10.869565217391305</v>
      </c>
      <c r="K588" s="225">
        <v>0</v>
      </c>
      <c r="L588" s="768" cm="1">
        <f t="array" ref="L588">INDEX($H588:$K588,0,MATCH(L$524,$H$524:$K$524,0))*HLOOKUP(L$523,$J$520:$R$521,2)</f>
        <v>78.94736842105263</v>
      </c>
      <c r="M588" s="768" cm="1">
        <f t="array" ref="M588">INDEX($H588:$K588,0,MATCH(M$524,$H$524:$K$524,0))*HLOOKUP(M$523,$J$520:$R$521,2)</f>
        <v>10.869565217391305</v>
      </c>
      <c r="N588" s="768" cm="1">
        <f t="array" ref="N588">INDEX($H588:$K588,0,MATCH(N$524,$H$524:$K$524,0))*HLOOKUP(N$523,$J$520:$R$521,2)</f>
        <v>10.869565217391305</v>
      </c>
      <c r="O588" s="768" cm="1">
        <f t="array" ref="O588">INDEX($H588:$K588,0,MATCH(O$524,$H$524:$K$524,0))*HLOOKUP(O$523,$J$520:$R$521,2)</f>
        <v>0</v>
      </c>
      <c r="P588" s="768" cm="1">
        <f t="array" ref="P588">INDEX($H588:$K588,0,MATCH(P$524,$H$524:$K$524,0))*HLOOKUP(P$523,$J$520:$R$521,2)</f>
        <v>78.94736842105263</v>
      </c>
      <c r="Q588" s="768" cm="1">
        <f t="array" ref="Q588">INDEX($H588:$K588,0,MATCH(Q$524,$H$524:$K$524,0))*HLOOKUP(Q$523,$J$520:$R$521,2)</f>
        <v>10.869565217391305</v>
      </c>
      <c r="R588" s="768" cm="1">
        <f t="array" ref="R588">INDEX($H588:$K588,0,MATCH(R$524,$H$524:$K$524,0))*HLOOKUP(R$523,$J$520:$R$521,2)</f>
        <v>10.869565217391305</v>
      </c>
      <c r="S588" s="768" cm="1">
        <f t="array" ref="S588">INDEX($H588:$K588,0,MATCH(S$524,$H$524:$K$524,0))*HLOOKUP(S$523,$J$520:$R$521,2)</f>
        <v>0</v>
      </c>
      <c r="T588" s="768" cm="1">
        <f t="array" ref="T588">INDEX($H588:$K588,0,MATCH(T$524,$H$524:$K$524,0))*HLOOKUP(T$523,$J$520:$R$521,2)</f>
        <v>78.94736842105263</v>
      </c>
      <c r="U588" s="768" cm="1">
        <f t="array" ref="U588">INDEX($H588:$K588,0,MATCH(U$524,$H$524:$K$524,0))*HLOOKUP(U$523,$J$520:$R$521,2)</f>
        <v>10.869565217391305</v>
      </c>
      <c r="V588" s="768" cm="1">
        <f t="array" ref="V588">INDEX($H588:$K588,0,MATCH(V$524,$H$524:$K$524,0))*HLOOKUP(V$523,$J$520:$R$521,2)</f>
        <v>10.869565217391305</v>
      </c>
      <c r="W588" s="768" cm="1">
        <f t="array" ref="W588">INDEX($H588:$K588,0,MATCH(W$524,$H$524:$K$524,0))*HLOOKUP(W$523,$J$520:$R$521,2)</f>
        <v>0</v>
      </c>
      <c r="X588" s="768" cm="1">
        <f t="array" ref="X588">INDEX($H588:$K588,0,MATCH(X$524,$H$524:$K$524,0))*HLOOKUP(X$523,$J$520:$R$521,2)</f>
        <v>78.94736842105263</v>
      </c>
      <c r="Y588" s="768" cm="1">
        <f t="array" ref="Y588">INDEX($H588:$K588,0,MATCH(Y$524,$H$524:$K$524,0))*HLOOKUP(Y$523,$J$520:$R$521,2)</f>
        <v>10.869565217391305</v>
      </c>
      <c r="Z588" s="768" cm="1">
        <f t="array" ref="Z588">INDEX($H588:$K588,0,MATCH(Z$524,$H$524:$K$524,0))*HLOOKUP(Z$523,$J$520:$R$521,2)</f>
        <v>10.869565217391305</v>
      </c>
      <c r="AA588" s="768" cm="1">
        <f t="array" ref="AA588">INDEX($H588:$K588,0,MATCH(AA$524,$H$524:$K$524,0))*HLOOKUP(AA$523,$J$520:$R$521,2)</f>
        <v>0</v>
      </c>
      <c r="AB588" s="768" cm="1">
        <f t="array" ref="AB588">INDEX($H588:$K588,0,MATCH(AB$524,$H$524:$K$524,0))*HLOOKUP(AB$523,$J$520:$R$521,2)</f>
        <v>78.94736842105263</v>
      </c>
      <c r="AC588" s="768" cm="1">
        <f t="array" ref="AC588">INDEX($H588:$K588,0,MATCH(AC$524,$H$524:$K$524,0))*HLOOKUP(AC$523,$J$520:$R$521,2)</f>
        <v>10.869565217391305</v>
      </c>
      <c r="AD588" s="768" cm="1">
        <f t="array" ref="AD588">INDEX($H588:$K588,0,MATCH(AD$524,$H$524:$K$524,0))*HLOOKUP(AD$523,$J$520:$R$521,2)</f>
        <v>10.869565217391305</v>
      </c>
      <c r="AE588" s="768" cm="1">
        <f t="array" ref="AE588">INDEX($H588:$K588,0,MATCH(AE$524,$H$524:$K$524,0))*HLOOKUP(AE$523,$J$520:$R$521,2)</f>
        <v>0</v>
      </c>
      <c r="AF588" s="768" cm="1">
        <f t="array" ref="AF588">INDEX($H588:$K588,0,MATCH(AF$524,$H$524:$K$524,0))*HLOOKUP(AF$523,$J$520:$R$521,2)</f>
        <v>78.94736842105263</v>
      </c>
      <c r="AG588" s="768" cm="1">
        <f t="array" ref="AG588">INDEX($H588:$K588,0,MATCH(AG$524,$H$524:$K$524,0))*HLOOKUP(AG$523,$J$520:$R$521,2)</f>
        <v>10.869565217391305</v>
      </c>
      <c r="AH588" s="768" cm="1">
        <f t="array" ref="AH588">INDEX($H588:$K588,0,MATCH(AH$524,$H$524:$K$524,0))*HLOOKUP(AH$523,$J$520:$R$521,2)</f>
        <v>10.869565217391305</v>
      </c>
      <c r="AI588" s="768" cm="1">
        <f t="array" ref="AI588">INDEX($H588:$K588,0,MATCH(AI$524,$H$524:$K$524,0))*HLOOKUP(AI$523,$J$520:$R$521,2)</f>
        <v>0</v>
      </c>
      <c r="AJ588" s="768" cm="1">
        <f t="array" ref="AJ588">INDEX($H588:$K588,0,MATCH(AJ$524,$H$524:$K$524,0))*HLOOKUP(AJ$523,$J$520:$R$521,2)</f>
        <v>78.94736842105263</v>
      </c>
      <c r="AK588" s="768" cm="1">
        <f t="array" ref="AK588">INDEX($H588:$K588,0,MATCH(AK$524,$H$524:$K$524,0))*HLOOKUP(AK$523,$J$520:$R$521,2)</f>
        <v>10.869565217391305</v>
      </c>
      <c r="AL588" s="768" cm="1">
        <f t="array" ref="AL588">INDEX($H588:$K588,0,MATCH(AL$524,$H$524:$K$524,0))*HLOOKUP(AL$523,$J$520:$R$521,2)</f>
        <v>10.869565217391305</v>
      </c>
      <c r="AM588" s="768" cm="1">
        <f t="array" ref="AM588">INDEX($H588:$K588,0,MATCH(AM$524,$H$524:$K$524,0))*HLOOKUP(AM$523,$J$520:$R$521,2)</f>
        <v>0</v>
      </c>
      <c r="AN588" s="768" cm="1">
        <f t="array" ref="AN588">INDEX($H588:$K588,0,MATCH(AN$524,$H$524:$K$524,0))*HLOOKUP(AN$523,$J$520:$R$521,2)</f>
        <v>78.94736842105263</v>
      </c>
      <c r="AO588" s="768" cm="1">
        <f t="array" ref="AO588">INDEX($H588:$K588,0,MATCH(AO$524,$H$524:$K$524,0))*HLOOKUP(AO$523,$J$520:$R$521,2)</f>
        <v>10.869565217391305</v>
      </c>
      <c r="AP588" s="768" cm="1">
        <f t="array" ref="AP588">INDEX($H588:$K588,0,MATCH(AP$524,$H$524:$K$524,0))*HLOOKUP(AP$523,$J$520:$R$521,2)</f>
        <v>10.869565217391305</v>
      </c>
      <c r="AQ588" s="768" cm="1">
        <f t="array" ref="AQ588">INDEX($H588:$K588,0,MATCH(AQ$524,$H$524:$K$524,0))*HLOOKUP(AQ$523,$J$520:$R$521,2)</f>
        <v>0</v>
      </c>
      <c r="AR588" s="768" cm="1">
        <f t="array" ref="AR588">INDEX($H588:$K588,0,MATCH(AR$524,$H$524:$K$524,0))*HLOOKUP(AR$523,$J$520:$R$521,2)</f>
        <v>78.94736842105263</v>
      </c>
      <c r="AS588" s="768" cm="1">
        <f t="array" ref="AS588">INDEX($H588:$K588,0,MATCH(AS$524,$H$524:$K$524,0))*HLOOKUP(AS$523,$J$520:$R$521,2)</f>
        <v>10.869565217391305</v>
      </c>
      <c r="AT588" s="768" cm="1">
        <f t="array" ref="AT588">INDEX($H588:$K588,0,MATCH(AT$524,$H$524:$K$524,0))*HLOOKUP(AT$523,$J$520:$R$521,2)</f>
        <v>10.869565217391305</v>
      </c>
      <c r="AU588" s="768" cm="1">
        <f t="array" ref="AU588">INDEX($H588:$K588,0,MATCH(AU$524,$H$524:$K$524,0))*HLOOKUP(AU$523,$J$520:$R$521,2)</f>
        <v>0</v>
      </c>
      <c r="AV588" s="189"/>
      <c r="AW588" s="189"/>
      <c r="AX588" s="16"/>
      <c r="AY588" s="8"/>
      <c r="AZ588" s="8"/>
      <c r="BA588" s="8"/>
    </row>
    <row r="589" spans="1:53" ht="14.5" outlineLevel="1" x14ac:dyDescent="0.35">
      <c r="A589" s="6"/>
      <c r="B589" s="7"/>
      <c r="C589" s="17"/>
      <c r="D589" s="17"/>
      <c r="E589" s="17"/>
      <c r="F589" s="26"/>
      <c r="G589" s="26" t="str">
        <f t="shared" si="126"/>
        <v>YYFWWbd</v>
      </c>
      <c r="H589" s="225">
        <v>78.94736842105263</v>
      </c>
      <c r="I589" s="225">
        <v>10.869565217391305</v>
      </c>
      <c r="J589" s="225">
        <v>10.869565217391305</v>
      </c>
      <c r="K589" s="225">
        <v>0</v>
      </c>
      <c r="L589" s="768" cm="1">
        <f t="array" ref="L589">INDEX($H589:$K589,0,MATCH(L$524,$H$524:$K$524,0))*HLOOKUP(L$523,$J$520:$R$521,2)</f>
        <v>78.94736842105263</v>
      </c>
      <c r="M589" s="768" cm="1">
        <f t="array" ref="M589">INDEX($H589:$K589,0,MATCH(M$524,$H$524:$K$524,0))*HLOOKUP(M$523,$J$520:$R$521,2)</f>
        <v>10.869565217391305</v>
      </c>
      <c r="N589" s="768" cm="1">
        <f t="array" ref="N589">INDEX($H589:$K589,0,MATCH(N$524,$H$524:$K$524,0))*HLOOKUP(N$523,$J$520:$R$521,2)</f>
        <v>10.869565217391305</v>
      </c>
      <c r="O589" s="768" cm="1">
        <f t="array" ref="O589">INDEX($H589:$K589,0,MATCH(O$524,$H$524:$K$524,0))*HLOOKUP(O$523,$J$520:$R$521,2)</f>
        <v>0</v>
      </c>
      <c r="P589" s="768" cm="1">
        <f t="array" ref="P589">INDEX($H589:$K589,0,MATCH(P$524,$H$524:$K$524,0))*HLOOKUP(P$523,$J$520:$R$521,2)</f>
        <v>78.94736842105263</v>
      </c>
      <c r="Q589" s="768" cm="1">
        <f t="array" ref="Q589">INDEX($H589:$K589,0,MATCH(Q$524,$H$524:$K$524,0))*HLOOKUP(Q$523,$J$520:$R$521,2)</f>
        <v>10.869565217391305</v>
      </c>
      <c r="R589" s="768" cm="1">
        <f t="array" ref="R589">INDEX($H589:$K589,0,MATCH(R$524,$H$524:$K$524,0))*HLOOKUP(R$523,$J$520:$R$521,2)</f>
        <v>10.869565217391305</v>
      </c>
      <c r="S589" s="768" cm="1">
        <f t="array" ref="S589">INDEX($H589:$K589,0,MATCH(S$524,$H$524:$K$524,0))*HLOOKUP(S$523,$J$520:$R$521,2)</f>
        <v>0</v>
      </c>
      <c r="T589" s="768" cm="1">
        <f t="array" ref="T589">INDEX($H589:$K589,0,MATCH(T$524,$H$524:$K$524,0))*HLOOKUP(T$523,$J$520:$R$521,2)</f>
        <v>78.94736842105263</v>
      </c>
      <c r="U589" s="768" cm="1">
        <f t="array" ref="U589">INDEX($H589:$K589,0,MATCH(U$524,$H$524:$K$524,0))*HLOOKUP(U$523,$J$520:$R$521,2)</f>
        <v>10.869565217391305</v>
      </c>
      <c r="V589" s="768" cm="1">
        <f t="array" ref="V589">INDEX($H589:$K589,0,MATCH(V$524,$H$524:$K$524,0))*HLOOKUP(V$523,$J$520:$R$521,2)</f>
        <v>10.869565217391305</v>
      </c>
      <c r="W589" s="768" cm="1">
        <f t="array" ref="W589">INDEX($H589:$K589,0,MATCH(W$524,$H$524:$K$524,0))*HLOOKUP(W$523,$J$520:$R$521,2)</f>
        <v>0</v>
      </c>
      <c r="X589" s="768" cm="1">
        <f t="array" ref="X589">INDEX($H589:$K589,0,MATCH(X$524,$H$524:$K$524,0))*HLOOKUP(X$523,$J$520:$R$521,2)</f>
        <v>78.94736842105263</v>
      </c>
      <c r="Y589" s="768" cm="1">
        <f t="array" ref="Y589">INDEX($H589:$K589,0,MATCH(Y$524,$H$524:$K$524,0))*HLOOKUP(Y$523,$J$520:$R$521,2)</f>
        <v>10.869565217391305</v>
      </c>
      <c r="Z589" s="768" cm="1">
        <f t="array" ref="Z589">INDEX($H589:$K589,0,MATCH(Z$524,$H$524:$K$524,0))*HLOOKUP(Z$523,$J$520:$R$521,2)</f>
        <v>10.869565217391305</v>
      </c>
      <c r="AA589" s="768" cm="1">
        <f t="array" ref="AA589">INDEX($H589:$K589,0,MATCH(AA$524,$H$524:$K$524,0))*HLOOKUP(AA$523,$J$520:$R$521,2)</f>
        <v>0</v>
      </c>
      <c r="AB589" s="768" cm="1">
        <f t="array" ref="AB589">INDEX($H589:$K589,0,MATCH(AB$524,$H$524:$K$524,0))*HLOOKUP(AB$523,$J$520:$R$521,2)</f>
        <v>78.94736842105263</v>
      </c>
      <c r="AC589" s="768" cm="1">
        <f t="array" ref="AC589">INDEX($H589:$K589,0,MATCH(AC$524,$H$524:$K$524,0))*HLOOKUP(AC$523,$J$520:$R$521,2)</f>
        <v>10.869565217391305</v>
      </c>
      <c r="AD589" s="768" cm="1">
        <f t="array" ref="AD589">INDEX($H589:$K589,0,MATCH(AD$524,$H$524:$K$524,0))*HLOOKUP(AD$523,$J$520:$R$521,2)</f>
        <v>10.869565217391305</v>
      </c>
      <c r="AE589" s="768" cm="1">
        <f t="array" ref="AE589">INDEX($H589:$K589,0,MATCH(AE$524,$H$524:$K$524,0))*HLOOKUP(AE$523,$J$520:$R$521,2)</f>
        <v>0</v>
      </c>
      <c r="AF589" s="768" cm="1">
        <f t="array" ref="AF589">INDEX($H589:$K589,0,MATCH(AF$524,$H$524:$K$524,0))*HLOOKUP(AF$523,$J$520:$R$521,2)</f>
        <v>78.94736842105263</v>
      </c>
      <c r="AG589" s="768" cm="1">
        <f t="array" ref="AG589">INDEX($H589:$K589,0,MATCH(AG$524,$H$524:$K$524,0))*HLOOKUP(AG$523,$J$520:$R$521,2)</f>
        <v>10.869565217391305</v>
      </c>
      <c r="AH589" s="768" cm="1">
        <f t="array" ref="AH589">INDEX($H589:$K589,0,MATCH(AH$524,$H$524:$K$524,0))*HLOOKUP(AH$523,$J$520:$R$521,2)</f>
        <v>10.869565217391305</v>
      </c>
      <c r="AI589" s="768" cm="1">
        <f t="array" ref="AI589">INDEX($H589:$K589,0,MATCH(AI$524,$H$524:$K$524,0))*HLOOKUP(AI$523,$J$520:$R$521,2)</f>
        <v>0</v>
      </c>
      <c r="AJ589" s="768" cm="1">
        <f t="array" ref="AJ589">INDEX($H589:$K589,0,MATCH(AJ$524,$H$524:$K$524,0))*HLOOKUP(AJ$523,$J$520:$R$521,2)</f>
        <v>78.94736842105263</v>
      </c>
      <c r="AK589" s="768" cm="1">
        <f t="array" ref="AK589">INDEX($H589:$K589,0,MATCH(AK$524,$H$524:$K$524,0))*HLOOKUP(AK$523,$J$520:$R$521,2)</f>
        <v>10.869565217391305</v>
      </c>
      <c r="AL589" s="768" cm="1">
        <f t="array" ref="AL589">INDEX($H589:$K589,0,MATCH(AL$524,$H$524:$K$524,0))*HLOOKUP(AL$523,$J$520:$R$521,2)</f>
        <v>10.869565217391305</v>
      </c>
      <c r="AM589" s="768" cm="1">
        <f t="array" ref="AM589">INDEX($H589:$K589,0,MATCH(AM$524,$H$524:$K$524,0))*HLOOKUP(AM$523,$J$520:$R$521,2)</f>
        <v>0</v>
      </c>
      <c r="AN589" s="768" cm="1">
        <f t="array" ref="AN589">INDEX($H589:$K589,0,MATCH(AN$524,$H$524:$K$524,0))*HLOOKUP(AN$523,$J$520:$R$521,2)</f>
        <v>78.94736842105263</v>
      </c>
      <c r="AO589" s="768" cm="1">
        <f t="array" ref="AO589">INDEX($H589:$K589,0,MATCH(AO$524,$H$524:$K$524,0))*HLOOKUP(AO$523,$J$520:$R$521,2)</f>
        <v>10.869565217391305</v>
      </c>
      <c r="AP589" s="768" cm="1">
        <f t="array" ref="AP589">INDEX($H589:$K589,0,MATCH(AP$524,$H$524:$K$524,0))*HLOOKUP(AP$523,$J$520:$R$521,2)</f>
        <v>10.869565217391305</v>
      </c>
      <c r="AQ589" s="768" cm="1">
        <f t="array" ref="AQ589">INDEX($H589:$K589,0,MATCH(AQ$524,$H$524:$K$524,0))*HLOOKUP(AQ$523,$J$520:$R$521,2)</f>
        <v>0</v>
      </c>
      <c r="AR589" s="768" cm="1">
        <f t="array" ref="AR589">INDEX($H589:$K589,0,MATCH(AR$524,$H$524:$K$524,0))*HLOOKUP(AR$523,$J$520:$R$521,2)</f>
        <v>78.94736842105263</v>
      </c>
      <c r="AS589" s="768" cm="1">
        <f t="array" ref="AS589">INDEX($H589:$K589,0,MATCH(AS$524,$H$524:$K$524,0))*HLOOKUP(AS$523,$J$520:$R$521,2)</f>
        <v>10.869565217391305</v>
      </c>
      <c r="AT589" s="768" cm="1">
        <f t="array" ref="AT589">INDEX($H589:$K589,0,MATCH(AT$524,$H$524:$K$524,0))*HLOOKUP(AT$523,$J$520:$R$521,2)</f>
        <v>10.869565217391305</v>
      </c>
      <c r="AU589" s="768" cm="1">
        <f t="array" ref="AU589">INDEX($H589:$K589,0,MATCH(AU$524,$H$524:$K$524,0))*HLOOKUP(AU$523,$J$520:$R$521,2)</f>
        <v>0</v>
      </c>
      <c r="AV589" s="189"/>
      <c r="AW589" s="189"/>
      <c r="AX589" s="16"/>
      <c r="AY589" s="8"/>
      <c r="AZ589" s="8"/>
      <c r="BA589" s="8"/>
    </row>
    <row r="590" spans="1:53" ht="14.5" outlineLevel="1" x14ac:dyDescent="0.35">
      <c r="A590" s="6"/>
      <c r="B590" s="7"/>
      <c r="C590" s="17"/>
      <c r="D590" s="17"/>
      <c r="E590" s="17"/>
      <c r="F590" s="26"/>
      <c r="G590" s="26" t="str">
        <f t="shared" si="126"/>
        <v>YYBFWw</v>
      </c>
      <c r="H590" s="225">
        <v>78.94736842105263</v>
      </c>
      <c r="I590" s="225">
        <v>21.739130434782609</v>
      </c>
      <c r="J590" s="225">
        <v>21.739130434782609</v>
      </c>
      <c r="K590" s="225">
        <v>0</v>
      </c>
      <c r="L590" s="768" cm="1">
        <f t="array" ref="L590">INDEX($H590:$K590,0,MATCH(L$524,$H$524:$K$524,0))*HLOOKUP(L$523,$J$520:$R$521,2)</f>
        <v>78.94736842105263</v>
      </c>
      <c r="M590" s="768" cm="1">
        <f t="array" ref="M590">INDEX($H590:$K590,0,MATCH(M$524,$H$524:$K$524,0))*HLOOKUP(M$523,$J$520:$R$521,2)</f>
        <v>21.739130434782609</v>
      </c>
      <c r="N590" s="768" cm="1">
        <f t="array" ref="N590">INDEX($H590:$K590,0,MATCH(N$524,$H$524:$K$524,0))*HLOOKUP(N$523,$J$520:$R$521,2)</f>
        <v>21.739130434782609</v>
      </c>
      <c r="O590" s="768" cm="1">
        <f t="array" ref="O590">INDEX($H590:$K590,0,MATCH(O$524,$H$524:$K$524,0))*HLOOKUP(O$523,$J$520:$R$521,2)</f>
        <v>0</v>
      </c>
      <c r="P590" s="768" cm="1">
        <f t="array" ref="P590">INDEX($H590:$K590,0,MATCH(P$524,$H$524:$K$524,0))*HLOOKUP(P$523,$J$520:$R$521,2)</f>
        <v>78.94736842105263</v>
      </c>
      <c r="Q590" s="768" cm="1">
        <f t="array" ref="Q590">INDEX($H590:$K590,0,MATCH(Q$524,$H$524:$K$524,0))*HLOOKUP(Q$523,$J$520:$R$521,2)</f>
        <v>21.739130434782609</v>
      </c>
      <c r="R590" s="768" cm="1">
        <f t="array" ref="R590">INDEX($H590:$K590,0,MATCH(R$524,$H$524:$K$524,0))*HLOOKUP(R$523,$J$520:$R$521,2)</f>
        <v>21.739130434782609</v>
      </c>
      <c r="S590" s="768" cm="1">
        <f t="array" ref="S590">INDEX($H590:$K590,0,MATCH(S$524,$H$524:$K$524,0))*HLOOKUP(S$523,$J$520:$R$521,2)</f>
        <v>0</v>
      </c>
      <c r="T590" s="768" cm="1">
        <f t="array" ref="T590">INDEX($H590:$K590,0,MATCH(T$524,$H$524:$K$524,0))*HLOOKUP(T$523,$J$520:$R$521,2)</f>
        <v>78.94736842105263</v>
      </c>
      <c r="U590" s="768" cm="1">
        <f t="array" ref="U590">INDEX($H590:$K590,0,MATCH(U$524,$H$524:$K$524,0))*HLOOKUP(U$523,$J$520:$R$521,2)</f>
        <v>21.739130434782609</v>
      </c>
      <c r="V590" s="768" cm="1">
        <f t="array" ref="V590">INDEX($H590:$K590,0,MATCH(V$524,$H$524:$K$524,0))*HLOOKUP(V$523,$J$520:$R$521,2)</f>
        <v>21.739130434782609</v>
      </c>
      <c r="W590" s="768" cm="1">
        <f t="array" ref="W590">INDEX($H590:$K590,0,MATCH(W$524,$H$524:$K$524,0))*HLOOKUP(W$523,$J$520:$R$521,2)</f>
        <v>0</v>
      </c>
      <c r="X590" s="768" cm="1">
        <f t="array" ref="X590">INDEX($H590:$K590,0,MATCH(X$524,$H$524:$K$524,0))*HLOOKUP(X$523,$J$520:$R$521,2)</f>
        <v>78.94736842105263</v>
      </c>
      <c r="Y590" s="768" cm="1">
        <f t="array" ref="Y590">INDEX($H590:$K590,0,MATCH(Y$524,$H$524:$K$524,0))*HLOOKUP(Y$523,$J$520:$R$521,2)</f>
        <v>21.739130434782609</v>
      </c>
      <c r="Z590" s="768" cm="1">
        <f t="array" ref="Z590">INDEX($H590:$K590,0,MATCH(Z$524,$H$524:$K$524,0))*HLOOKUP(Z$523,$J$520:$R$521,2)</f>
        <v>21.739130434782609</v>
      </c>
      <c r="AA590" s="768" cm="1">
        <f t="array" ref="AA590">INDEX($H590:$K590,0,MATCH(AA$524,$H$524:$K$524,0))*HLOOKUP(AA$523,$J$520:$R$521,2)</f>
        <v>0</v>
      </c>
      <c r="AB590" s="768" cm="1">
        <f t="array" ref="AB590">INDEX($H590:$K590,0,MATCH(AB$524,$H$524:$K$524,0))*HLOOKUP(AB$523,$J$520:$R$521,2)</f>
        <v>78.94736842105263</v>
      </c>
      <c r="AC590" s="768" cm="1">
        <f t="array" ref="AC590">INDEX($H590:$K590,0,MATCH(AC$524,$H$524:$K$524,0))*HLOOKUP(AC$523,$J$520:$R$521,2)</f>
        <v>21.739130434782609</v>
      </c>
      <c r="AD590" s="768" cm="1">
        <f t="array" ref="AD590">INDEX($H590:$K590,0,MATCH(AD$524,$H$524:$K$524,0))*HLOOKUP(AD$523,$J$520:$R$521,2)</f>
        <v>21.739130434782609</v>
      </c>
      <c r="AE590" s="768" cm="1">
        <f t="array" ref="AE590">INDEX($H590:$K590,0,MATCH(AE$524,$H$524:$K$524,0))*HLOOKUP(AE$523,$J$520:$R$521,2)</f>
        <v>0</v>
      </c>
      <c r="AF590" s="768" cm="1">
        <f t="array" ref="AF590">INDEX($H590:$K590,0,MATCH(AF$524,$H$524:$K$524,0))*HLOOKUP(AF$523,$J$520:$R$521,2)</f>
        <v>78.94736842105263</v>
      </c>
      <c r="AG590" s="768" cm="1">
        <f t="array" ref="AG590">INDEX($H590:$K590,0,MATCH(AG$524,$H$524:$K$524,0))*HLOOKUP(AG$523,$J$520:$R$521,2)</f>
        <v>21.739130434782609</v>
      </c>
      <c r="AH590" s="768" cm="1">
        <f t="array" ref="AH590">INDEX($H590:$K590,0,MATCH(AH$524,$H$524:$K$524,0))*HLOOKUP(AH$523,$J$520:$R$521,2)</f>
        <v>21.739130434782609</v>
      </c>
      <c r="AI590" s="768" cm="1">
        <f t="array" ref="AI590">INDEX($H590:$K590,0,MATCH(AI$524,$H$524:$K$524,0))*HLOOKUP(AI$523,$J$520:$R$521,2)</f>
        <v>0</v>
      </c>
      <c r="AJ590" s="768" cm="1">
        <f t="array" ref="AJ590">INDEX($H590:$K590,0,MATCH(AJ$524,$H$524:$K$524,0))*HLOOKUP(AJ$523,$J$520:$R$521,2)</f>
        <v>78.94736842105263</v>
      </c>
      <c r="AK590" s="768" cm="1">
        <f t="array" ref="AK590">INDEX($H590:$K590,0,MATCH(AK$524,$H$524:$K$524,0))*HLOOKUP(AK$523,$J$520:$R$521,2)</f>
        <v>21.739130434782609</v>
      </c>
      <c r="AL590" s="768" cm="1">
        <f t="array" ref="AL590">INDEX($H590:$K590,0,MATCH(AL$524,$H$524:$K$524,0))*HLOOKUP(AL$523,$J$520:$R$521,2)</f>
        <v>21.739130434782609</v>
      </c>
      <c r="AM590" s="768" cm="1">
        <f t="array" ref="AM590">INDEX($H590:$K590,0,MATCH(AM$524,$H$524:$K$524,0))*HLOOKUP(AM$523,$J$520:$R$521,2)</f>
        <v>0</v>
      </c>
      <c r="AN590" s="768" cm="1">
        <f t="array" ref="AN590">INDEX($H590:$K590,0,MATCH(AN$524,$H$524:$K$524,0))*HLOOKUP(AN$523,$J$520:$R$521,2)</f>
        <v>78.94736842105263</v>
      </c>
      <c r="AO590" s="768" cm="1">
        <f t="array" ref="AO590">INDEX($H590:$K590,0,MATCH(AO$524,$H$524:$K$524,0))*HLOOKUP(AO$523,$J$520:$R$521,2)</f>
        <v>21.739130434782609</v>
      </c>
      <c r="AP590" s="768" cm="1">
        <f t="array" ref="AP590">INDEX($H590:$K590,0,MATCH(AP$524,$H$524:$K$524,0))*HLOOKUP(AP$523,$J$520:$R$521,2)</f>
        <v>21.739130434782609</v>
      </c>
      <c r="AQ590" s="768" cm="1">
        <f t="array" ref="AQ590">INDEX($H590:$K590,0,MATCH(AQ$524,$H$524:$K$524,0))*HLOOKUP(AQ$523,$J$520:$R$521,2)</f>
        <v>0</v>
      </c>
      <c r="AR590" s="768" cm="1">
        <f t="array" ref="AR590">INDEX($H590:$K590,0,MATCH(AR$524,$H$524:$K$524,0))*HLOOKUP(AR$523,$J$520:$R$521,2)</f>
        <v>78.94736842105263</v>
      </c>
      <c r="AS590" s="768" cm="1">
        <f t="array" ref="AS590">INDEX($H590:$K590,0,MATCH(AS$524,$H$524:$K$524,0))*HLOOKUP(AS$523,$J$520:$R$521,2)</f>
        <v>21.739130434782609</v>
      </c>
      <c r="AT590" s="768" cm="1">
        <f t="array" ref="AT590">INDEX($H590:$K590,0,MATCH(AT$524,$H$524:$K$524,0))*HLOOKUP(AT$523,$J$520:$R$521,2)</f>
        <v>21.739130434782609</v>
      </c>
      <c r="AU590" s="768" cm="1">
        <f t="array" ref="AU590">INDEX($H590:$K590,0,MATCH(AU$524,$H$524:$K$524,0))*HLOOKUP(AU$523,$J$520:$R$521,2)</f>
        <v>0</v>
      </c>
      <c r="AV590" s="189"/>
      <c r="AW590" s="189"/>
      <c r="AX590" s="16"/>
      <c r="AY590" s="8"/>
      <c r="AZ590" s="8"/>
      <c r="BA590" s="8"/>
    </row>
    <row r="591" spans="1:53" ht="14.5" outlineLevel="1" x14ac:dyDescent="0.35">
      <c r="A591" s="6"/>
      <c r="B591" s="7"/>
      <c r="C591" s="17"/>
      <c r="D591" s="17"/>
      <c r="E591" s="17"/>
      <c r="F591" s="26"/>
      <c r="G591" s="26" t="str">
        <f t="shared" si="126"/>
        <v>YYBFWwd</v>
      </c>
      <c r="H591" s="225">
        <v>78.94736842105263</v>
      </c>
      <c r="I591" s="225">
        <v>21.739130434782609</v>
      </c>
      <c r="J591" s="225">
        <v>21.739130434782609</v>
      </c>
      <c r="K591" s="225">
        <v>0</v>
      </c>
      <c r="L591" s="768" cm="1">
        <f t="array" ref="L591">INDEX($H591:$K591,0,MATCH(L$524,$H$524:$K$524,0))*HLOOKUP(L$523,$J$520:$R$521,2)</f>
        <v>78.94736842105263</v>
      </c>
      <c r="M591" s="768" cm="1">
        <f t="array" ref="M591">INDEX($H591:$K591,0,MATCH(M$524,$H$524:$K$524,0))*HLOOKUP(M$523,$J$520:$R$521,2)</f>
        <v>21.739130434782609</v>
      </c>
      <c r="N591" s="768" cm="1">
        <f t="array" ref="N591">INDEX($H591:$K591,0,MATCH(N$524,$H$524:$K$524,0))*HLOOKUP(N$523,$J$520:$R$521,2)</f>
        <v>21.739130434782609</v>
      </c>
      <c r="O591" s="768" cm="1">
        <f t="array" ref="O591">INDEX($H591:$K591,0,MATCH(O$524,$H$524:$K$524,0))*HLOOKUP(O$523,$J$520:$R$521,2)</f>
        <v>0</v>
      </c>
      <c r="P591" s="768" cm="1">
        <f t="array" ref="P591">INDEX($H591:$K591,0,MATCH(P$524,$H$524:$K$524,0))*HLOOKUP(P$523,$J$520:$R$521,2)</f>
        <v>78.94736842105263</v>
      </c>
      <c r="Q591" s="768" cm="1">
        <f t="array" ref="Q591">INDEX($H591:$K591,0,MATCH(Q$524,$H$524:$K$524,0))*HLOOKUP(Q$523,$J$520:$R$521,2)</f>
        <v>21.739130434782609</v>
      </c>
      <c r="R591" s="768" cm="1">
        <f t="array" ref="R591">INDEX($H591:$K591,0,MATCH(R$524,$H$524:$K$524,0))*HLOOKUP(R$523,$J$520:$R$521,2)</f>
        <v>21.739130434782609</v>
      </c>
      <c r="S591" s="768" cm="1">
        <f t="array" ref="S591">INDEX($H591:$K591,0,MATCH(S$524,$H$524:$K$524,0))*HLOOKUP(S$523,$J$520:$R$521,2)</f>
        <v>0</v>
      </c>
      <c r="T591" s="768" cm="1">
        <f t="array" ref="T591">INDEX($H591:$K591,0,MATCH(T$524,$H$524:$K$524,0))*HLOOKUP(T$523,$J$520:$R$521,2)</f>
        <v>78.94736842105263</v>
      </c>
      <c r="U591" s="768" cm="1">
        <f t="array" ref="U591">INDEX($H591:$K591,0,MATCH(U$524,$H$524:$K$524,0))*HLOOKUP(U$523,$J$520:$R$521,2)</f>
        <v>21.739130434782609</v>
      </c>
      <c r="V591" s="768" cm="1">
        <f t="array" ref="V591">INDEX($H591:$K591,0,MATCH(V$524,$H$524:$K$524,0))*HLOOKUP(V$523,$J$520:$R$521,2)</f>
        <v>21.739130434782609</v>
      </c>
      <c r="W591" s="768" cm="1">
        <f t="array" ref="W591">INDEX($H591:$K591,0,MATCH(W$524,$H$524:$K$524,0))*HLOOKUP(W$523,$J$520:$R$521,2)</f>
        <v>0</v>
      </c>
      <c r="X591" s="768" cm="1">
        <f t="array" ref="X591">INDEX($H591:$K591,0,MATCH(X$524,$H$524:$K$524,0))*HLOOKUP(X$523,$J$520:$R$521,2)</f>
        <v>78.94736842105263</v>
      </c>
      <c r="Y591" s="768" cm="1">
        <f t="array" ref="Y591">INDEX($H591:$K591,0,MATCH(Y$524,$H$524:$K$524,0))*HLOOKUP(Y$523,$J$520:$R$521,2)</f>
        <v>21.739130434782609</v>
      </c>
      <c r="Z591" s="768" cm="1">
        <f t="array" ref="Z591">INDEX($H591:$K591,0,MATCH(Z$524,$H$524:$K$524,0))*HLOOKUP(Z$523,$J$520:$R$521,2)</f>
        <v>21.739130434782609</v>
      </c>
      <c r="AA591" s="768" cm="1">
        <f t="array" ref="AA591">INDEX($H591:$K591,0,MATCH(AA$524,$H$524:$K$524,0))*HLOOKUP(AA$523,$J$520:$R$521,2)</f>
        <v>0</v>
      </c>
      <c r="AB591" s="768" cm="1">
        <f t="array" ref="AB591">INDEX($H591:$K591,0,MATCH(AB$524,$H$524:$K$524,0))*HLOOKUP(AB$523,$J$520:$R$521,2)</f>
        <v>78.94736842105263</v>
      </c>
      <c r="AC591" s="768" cm="1">
        <f t="array" ref="AC591">INDEX($H591:$K591,0,MATCH(AC$524,$H$524:$K$524,0))*HLOOKUP(AC$523,$J$520:$R$521,2)</f>
        <v>21.739130434782609</v>
      </c>
      <c r="AD591" s="768" cm="1">
        <f t="array" ref="AD591">INDEX($H591:$K591,0,MATCH(AD$524,$H$524:$K$524,0))*HLOOKUP(AD$523,$J$520:$R$521,2)</f>
        <v>21.739130434782609</v>
      </c>
      <c r="AE591" s="768" cm="1">
        <f t="array" ref="AE591">INDEX($H591:$K591,0,MATCH(AE$524,$H$524:$K$524,0))*HLOOKUP(AE$523,$J$520:$R$521,2)</f>
        <v>0</v>
      </c>
      <c r="AF591" s="768" cm="1">
        <f t="array" ref="AF591">INDEX($H591:$K591,0,MATCH(AF$524,$H$524:$K$524,0))*HLOOKUP(AF$523,$J$520:$R$521,2)</f>
        <v>78.94736842105263</v>
      </c>
      <c r="AG591" s="768" cm="1">
        <f t="array" ref="AG591">INDEX($H591:$K591,0,MATCH(AG$524,$H$524:$K$524,0))*HLOOKUP(AG$523,$J$520:$R$521,2)</f>
        <v>21.739130434782609</v>
      </c>
      <c r="AH591" s="768" cm="1">
        <f t="array" ref="AH591">INDEX($H591:$K591,0,MATCH(AH$524,$H$524:$K$524,0))*HLOOKUP(AH$523,$J$520:$R$521,2)</f>
        <v>21.739130434782609</v>
      </c>
      <c r="AI591" s="768" cm="1">
        <f t="array" ref="AI591">INDEX($H591:$K591,0,MATCH(AI$524,$H$524:$K$524,0))*HLOOKUP(AI$523,$J$520:$R$521,2)</f>
        <v>0</v>
      </c>
      <c r="AJ591" s="768" cm="1">
        <f t="array" ref="AJ591">INDEX($H591:$K591,0,MATCH(AJ$524,$H$524:$K$524,0))*HLOOKUP(AJ$523,$J$520:$R$521,2)</f>
        <v>78.94736842105263</v>
      </c>
      <c r="AK591" s="768" cm="1">
        <f t="array" ref="AK591">INDEX($H591:$K591,0,MATCH(AK$524,$H$524:$K$524,0))*HLOOKUP(AK$523,$J$520:$R$521,2)</f>
        <v>21.739130434782609</v>
      </c>
      <c r="AL591" s="768" cm="1">
        <f t="array" ref="AL591">INDEX($H591:$K591,0,MATCH(AL$524,$H$524:$K$524,0))*HLOOKUP(AL$523,$J$520:$R$521,2)</f>
        <v>21.739130434782609</v>
      </c>
      <c r="AM591" s="768" cm="1">
        <f t="array" ref="AM591">INDEX($H591:$K591,0,MATCH(AM$524,$H$524:$K$524,0))*HLOOKUP(AM$523,$J$520:$R$521,2)</f>
        <v>0</v>
      </c>
      <c r="AN591" s="768" cm="1">
        <f t="array" ref="AN591">INDEX($H591:$K591,0,MATCH(AN$524,$H$524:$K$524,0))*HLOOKUP(AN$523,$J$520:$R$521,2)</f>
        <v>78.94736842105263</v>
      </c>
      <c r="AO591" s="768" cm="1">
        <f t="array" ref="AO591">INDEX($H591:$K591,0,MATCH(AO$524,$H$524:$K$524,0))*HLOOKUP(AO$523,$J$520:$R$521,2)</f>
        <v>21.739130434782609</v>
      </c>
      <c r="AP591" s="768" cm="1">
        <f t="array" ref="AP591">INDEX($H591:$K591,0,MATCH(AP$524,$H$524:$K$524,0))*HLOOKUP(AP$523,$J$520:$R$521,2)</f>
        <v>21.739130434782609</v>
      </c>
      <c r="AQ591" s="768" cm="1">
        <f t="array" ref="AQ591">INDEX($H591:$K591,0,MATCH(AQ$524,$H$524:$K$524,0))*HLOOKUP(AQ$523,$J$520:$R$521,2)</f>
        <v>0</v>
      </c>
      <c r="AR591" s="768" cm="1">
        <f t="array" ref="AR591">INDEX($H591:$K591,0,MATCH(AR$524,$H$524:$K$524,0))*HLOOKUP(AR$523,$J$520:$R$521,2)</f>
        <v>78.94736842105263</v>
      </c>
      <c r="AS591" s="768" cm="1">
        <f t="array" ref="AS591">INDEX($H591:$K591,0,MATCH(AS$524,$H$524:$K$524,0))*HLOOKUP(AS$523,$J$520:$R$521,2)</f>
        <v>21.739130434782609</v>
      </c>
      <c r="AT591" s="768" cm="1">
        <f t="array" ref="AT591">INDEX($H591:$K591,0,MATCH(AT$524,$H$524:$K$524,0))*HLOOKUP(AT$523,$J$520:$R$521,2)</f>
        <v>21.739130434782609</v>
      </c>
      <c r="AU591" s="768" cm="1">
        <f t="array" ref="AU591">INDEX($H591:$K591,0,MATCH(AU$524,$H$524:$K$524,0))*HLOOKUP(AU$523,$J$520:$R$521,2)</f>
        <v>0</v>
      </c>
      <c r="AV591" s="189"/>
      <c r="AW591" s="189"/>
      <c r="AX591" s="16"/>
      <c r="AY591" s="8"/>
      <c r="AZ591" s="8"/>
      <c r="BA591" s="8"/>
    </row>
    <row r="592" spans="1:53" ht="14.5" outlineLevel="1" x14ac:dyDescent="0.35">
      <c r="A592" s="6"/>
      <c r="B592" s="7"/>
      <c r="C592" s="17"/>
      <c r="D592" s="17"/>
      <c r="E592" s="17"/>
      <c r="F592" s="26"/>
      <c r="G592" s="26" t="str">
        <f t="shared" si="126"/>
        <v>YYWBFw</v>
      </c>
      <c r="H592" s="225">
        <v>78.94736842105263</v>
      </c>
      <c r="I592" s="225">
        <v>10.869565217391305</v>
      </c>
      <c r="J592" s="225">
        <v>10.869565217391305</v>
      </c>
      <c r="K592" s="225">
        <v>0</v>
      </c>
      <c r="L592" s="768" cm="1">
        <f t="array" ref="L592">INDEX($H592:$K592,0,MATCH(L$524,$H$524:$K$524,0))*HLOOKUP(L$523,$J$520:$R$521,2)</f>
        <v>78.94736842105263</v>
      </c>
      <c r="M592" s="768" cm="1">
        <f t="array" ref="M592">INDEX($H592:$K592,0,MATCH(M$524,$H$524:$K$524,0))*HLOOKUP(M$523,$J$520:$R$521,2)</f>
        <v>10.869565217391305</v>
      </c>
      <c r="N592" s="768" cm="1">
        <f t="array" ref="N592">INDEX($H592:$K592,0,MATCH(N$524,$H$524:$K$524,0))*HLOOKUP(N$523,$J$520:$R$521,2)</f>
        <v>10.869565217391305</v>
      </c>
      <c r="O592" s="768" cm="1">
        <f t="array" ref="O592">INDEX($H592:$K592,0,MATCH(O$524,$H$524:$K$524,0))*HLOOKUP(O$523,$J$520:$R$521,2)</f>
        <v>0</v>
      </c>
      <c r="P592" s="768" cm="1">
        <f t="array" ref="P592">INDEX($H592:$K592,0,MATCH(P$524,$H$524:$K$524,0))*HLOOKUP(P$523,$J$520:$R$521,2)</f>
        <v>78.94736842105263</v>
      </c>
      <c r="Q592" s="768" cm="1">
        <f t="array" ref="Q592">INDEX($H592:$K592,0,MATCH(Q$524,$H$524:$K$524,0))*HLOOKUP(Q$523,$J$520:$R$521,2)</f>
        <v>10.869565217391305</v>
      </c>
      <c r="R592" s="768" cm="1">
        <f t="array" ref="R592">INDEX($H592:$K592,0,MATCH(R$524,$H$524:$K$524,0))*HLOOKUP(R$523,$J$520:$R$521,2)</f>
        <v>10.869565217391305</v>
      </c>
      <c r="S592" s="768" cm="1">
        <f t="array" ref="S592">INDEX($H592:$K592,0,MATCH(S$524,$H$524:$K$524,0))*HLOOKUP(S$523,$J$520:$R$521,2)</f>
        <v>0</v>
      </c>
      <c r="T592" s="768" cm="1">
        <f t="array" ref="T592">INDEX($H592:$K592,0,MATCH(T$524,$H$524:$K$524,0))*HLOOKUP(T$523,$J$520:$R$521,2)</f>
        <v>78.94736842105263</v>
      </c>
      <c r="U592" s="768" cm="1">
        <f t="array" ref="U592">INDEX($H592:$K592,0,MATCH(U$524,$H$524:$K$524,0))*HLOOKUP(U$523,$J$520:$R$521,2)</f>
        <v>10.869565217391305</v>
      </c>
      <c r="V592" s="768" cm="1">
        <f t="array" ref="V592">INDEX($H592:$K592,0,MATCH(V$524,$H$524:$K$524,0))*HLOOKUP(V$523,$J$520:$R$521,2)</f>
        <v>10.869565217391305</v>
      </c>
      <c r="W592" s="768" cm="1">
        <f t="array" ref="W592">INDEX($H592:$K592,0,MATCH(W$524,$H$524:$K$524,0))*HLOOKUP(W$523,$J$520:$R$521,2)</f>
        <v>0</v>
      </c>
      <c r="X592" s="768" cm="1">
        <f t="array" ref="X592">INDEX($H592:$K592,0,MATCH(X$524,$H$524:$K$524,0))*HLOOKUP(X$523,$J$520:$R$521,2)</f>
        <v>78.94736842105263</v>
      </c>
      <c r="Y592" s="768" cm="1">
        <f t="array" ref="Y592">INDEX($H592:$K592,0,MATCH(Y$524,$H$524:$K$524,0))*HLOOKUP(Y$523,$J$520:$R$521,2)</f>
        <v>10.869565217391305</v>
      </c>
      <c r="Z592" s="768" cm="1">
        <f t="array" ref="Z592">INDEX($H592:$K592,0,MATCH(Z$524,$H$524:$K$524,0))*HLOOKUP(Z$523,$J$520:$R$521,2)</f>
        <v>10.869565217391305</v>
      </c>
      <c r="AA592" s="768" cm="1">
        <f t="array" ref="AA592">INDEX($H592:$K592,0,MATCH(AA$524,$H$524:$K$524,0))*HLOOKUP(AA$523,$J$520:$R$521,2)</f>
        <v>0</v>
      </c>
      <c r="AB592" s="768" cm="1">
        <f t="array" ref="AB592">INDEX($H592:$K592,0,MATCH(AB$524,$H$524:$K$524,0))*HLOOKUP(AB$523,$J$520:$R$521,2)</f>
        <v>78.94736842105263</v>
      </c>
      <c r="AC592" s="768" cm="1">
        <f t="array" ref="AC592">INDEX($H592:$K592,0,MATCH(AC$524,$H$524:$K$524,0))*HLOOKUP(AC$523,$J$520:$R$521,2)</f>
        <v>10.869565217391305</v>
      </c>
      <c r="AD592" s="768" cm="1">
        <f t="array" ref="AD592">INDEX($H592:$K592,0,MATCH(AD$524,$H$524:$K$524,0))*HLOOKUP(AD$523,$J$520:$R$521,2)</f>
        <v>10.869565217391305</v>
      </c>
      <c r="AE592" s="768" cm="1">
        <f t="array" ref="AE592">INDEX($H592:$K592,0,MATCH(AE$524,$H$524:$K$524,0))*HLOOKUP(AE$523,$J$520:$R$521,2)</f>
        <v>0</v>
      </c>
      <c r="AF592" s="768" cm="1">
        <f t="array" ref="AF592">INDEX($H592:$K592,0,MATCH(AF$524,$H$524:$K$524,0))*HLOOKUP(AF$523,$J$520:$R$521,2)</f>
        <v>78.94736842105263</v>
      </c>
      <c r="AG592" s="768" cm="1">
        <f t="array" ref="AG592">INDEX($H592:$K592,0,MATCH(AG$524,$H$524:$K$524,0))*HLOOKUP(AG$523,$J$520:$R$521,2)</f>
        <v>10.869565217391305</v>
      </c>
      <c r="AH592" s="768" cm="1">
        <f t="array" ref="AH592">INDEX($H592:$K592,0,MATCH(AH$524,$H$524:$K$524,0))*HLOOKUP(AH$523,$J$520:$R$521,2)</f>
        <v>10.869565217391305</v>
      </c>
      <c r="AI592" s="768" cm="1">
        <f t="array" ref="AI592">INDEX($H592:$K592,0,MATCH(AI$524,$H$524:$K$524,0))*HLOOKUP(AI$523,$J$520:$R$521,2)</f>
        <v>0</v>
      </c>
      <c r="AJ592" s="768" cm="1">
        <f t="array" ref="AJ592">INDEX($H592:$K592,0,MATCH(AJ$524,$H$524:$K$524,0))*HLOOKUP(AJ$523,$J$520:$R$521,2)</f>
        <v>78.94736842105263</v>
      </c>
      <c r="AK592" s="768" cm="1">
        <f t="array" ref="AK592">INDEX($H592:$K592,0,MATCH(AK$524,$H$524:$K$524,0))*HLOOKUP(AK$523,$J$520:$R$521,2)</f>
        <v>10.869565217391305</v>
      </c>
      <c r="AL592" s="768" cm="1">
        <f t="array" ref="AL592">INDEX($H592:$K592,0,MATCH(AL$524,$H$524:$K$524,0))*HLOOKUP(AL$523,$J$520:$R$521,2)</f>
        <v>10.869565217391305</v>
      </c>
      <c r="AM592" s="768" cm="1">
        <f t="array" ref="AM592">INDEX($H592:$K592,0,MATCH(AM$524,$H$524:$K$524,0))*HLOOKUP(AM$523,$J$520:$R$521,2)</f>
        <v>0</v>
      </c>
      <c r="AN592" s="768" cm="1">
        <f t="array" ref="AN592">INDEX($H592:$K592,0,MATCH(AN$524,$H$524:$K$524,0))*HLOOKUP(AN$523,$J$520:$R$521,2)</f>
        <v>78.94736842105263</v>
      </c>
      <c r="AO592" s="768" cm="1">
        <f t="array" ref="AO592">INDEX($H592:$K592,0,MATCH(AO$524,$H$524:$K$524,0))*HLOOKUP(AO$523,$J$520:$R$521,2)</f>
        <v>10.869565217391305</v>
      </c>
      <c r="AP592" s="768" cm="1">
        <f t="array" ref="AP592">INDEX($H592:$K592,0,MATCH(AP$524,$H$524:$K$524,0))*HLOOKUP(AP$523,$J$520:$R$521,2)</f>
        <v>10.869565217391305</v>
      </c>
      <c r="AQ592" s="768" cm="1">
        <f t="array" ref="AQ592">INDEX($H592:$K592,0,MATCH(AQ$524,$H$524:$K$524,0))*HLOOKUP(AQ$523,$J$520:$R$521,2)</f>
        <v>0</v>
      </c>
      <c r="AR592" s="768" cm="1">
        <f t="array" ref="AR592">INDEX($H592:$K592,0,MATCH(AR$524,$H$524:$K$524,0))*HLOOKUP(AR$523,$J$520:$R$521,2)</f>
        <v>78.94736842105263</v>
      </c>
      <c r="AS592" s="768" cm="1">
        <f t="array" ref="AS592">INDEX($H592:$K592,0,MATCH(AS$524,$H$524:$K$524,0))*HLOOKUP(AS$523,$J$520:$R$521,2)</f>
        <v>10.869565217391305</v>
      </c>
      <c r="AT592" s="768" cm="1">
        <f t="array" ref="AT592">INDEX($H592:$K592,0,MATCH(AT$524,$H$524:$K$524,0))*HLOOKUP(AT$523,$J$520:$R$521,2)</f>
        <v>10.869565217391305</v>
      </c>
      <c r="AU592" s="768" cm="1">
        <f t="array" ref="AU592">INDEX($H592:$K592,0,MATCH(AU$524,$H$524:$K$524,0))*HLOOKUP(AU$523,$J$520:$R$521,2)</f>
        <v>0</v>
      </c>
      <c r="AV592" s="189"/>
      <c r="AW592" s="189"/>
      <c r="AX592" s="16"/>
      <c r="AY592" s="8"/>
      <c r="AZ592" s="8"/>
      <c r="BA592" s="8"/>
    </row>
    <row r="593" spans="1:53" ht="14.5" outlineLevel="1" x14ac:dyDescent="0.35">
      <c r="A593" s="6"/>
      <c r="B593" s="7"/>
      <c r="C593" s="17"/>
      <c r="D593" s="17"/>
      <c r="E593" s="17"/>
      <c r="F593" s="26"/>
      <c r="G593" s="26" t="str">
        <f t="shared" si="126"/>
        <v>YYWBFwd</v>
      </c>
      <c r="H593" s="225">
        <v>78.94736842105263</v>
      </c>
      <c r="I593" s="225">
        <v>10.869565217391305</v>
      </c>
      <c r="J593" s="225">
        <v>10.869565217391305</v>
      </c>
      <c r="K593" s="225">
        <v>0</v>
      </c>
      <c r="L593" s="768" cm="1">
        <f t="array" ref="L593">INDEX($H593:$K593,0,MATCH(L$524,$H$524:$K$524,0))*HLOOKUP(L$523,$J$520:$R$521,2)</f>
        <v>78.94736842105263</v>
      </c>
      <c r="M593" s="768" cm="1">
        <f t="array" ref="M593">INDEX($H593:$K593,0,MATCH(M$524,$H$524:$K$524,0))*HLOOKUP(M$523,$J$520:$R$521,2)</f>
        <v>10.869565217391305</v>
      </c>
      <c r="N593" s="768" cm="1">
        <f t="array" ref="N593">INDEX($H593:$K593,0,MATCH(N$524,$H$524:$K$524,0))*HLOOKUP(N$523,$J$520:$R$521,2)</f>
        <v>10.869565217391305</v>
      </c>
      <c r="O593" s="768" cm="1">
        <f t="array" ref="O593">INDEX($H593:$K593,0,MATCH(O$524,$H$524:$K$524,0))*HLOOKUP(O$523,$J$520:$R$521,2)</f>
        <v>0</v>
      </c>
      <c r="P593" s="768" cm="1">
        <f t="array" ref="P593">INDEX($H593:$K593,0,MATCH(P$524,$H$524:$K$524,0))*HLOOKUP(P$523,$J$520:$R$521,2)</f>
        <v>78.94736842105263</v>
      </c>
      <c r="Q593" s="768" cm="1">
        <f t="array" ref="Q593">INDEX($H593:$K593,0,MATCH(Q$524,$H$524:$K$524,0))*HLOOKUP(Q$523,$J$520:$R$521,2)</f>
        <v>10.869565217391305</v>
      </c>
      <c r="R593" s="768" cm="1">
        <f t="array" ref="R593">INDEX($H593:$K593,0,MATCH(R$524,$H$524:$K$524,0))*HLOOKUP(R$523,$J$520:$R$521,2)</f>
        <v>10.869565217391305</v>
      </c>
      <c r="S593" s="768" cm="1">
        <f t="array" ref="S593">INDEX($H593:$K593,0,MATCH(S$524,$H$524:$K$524,0))*HLOOKUP(S$523,$J$520:$R$521,2)</f>
        <v>0</v>
      </c>
      <c r="T593" s="768" cm="1">
        <f t="array" ref="T593">INDEX($H593:$K593,0,MATCH(T$524,$H$524:$K$524,0))*HLOOKUP(T$523,$J$520:$R$521,2)</f>
        <v>78.94736842105263</v>
      </c>
      <c r="U593" s="768" cm="1">
        <f t="array" ref="U593">INDEX($H593:$K593,0,MATCH(U$524,$H$524:$K$524,0))*HLOOKUP(U$523,$J$520:$R$521,2)</f>
        <v>10.869565217391305</v>
      </c>
      <c r="V593" s="768" cm="1">
        <f t="array" ref="V593">INDEX($H593:$K593,0,MATCH(V$524,$H$524:$K$524,0))*HLOOKUP(V$523,$J$520:$R$521,2)</f>
        <v>10.869565217391305</v>
      </c>
      <c r="W593" s="768" cm="1">
        <f t="array" ref="W593">INDEX($H593:$K593,0,MATCH(W$524,$H$524:$K$524,0))*HLOOKUP(W$523,$J$520:$R$521,2)</f>
        <v>0</v>
      </c>
      <c r="X593" s="768" cm="1">
        <f t="array" ref="X593">INDEX($H593:$K593,0,MATCH(X$524,$H$524:$K$524,0))*HLOOKUP(X$523,$J$520:$R$521,2)</f>
        <v>78.94736842105263</v>
      </c>
      <c r="Y593" s="768" cm="1">
        <f t="array" ref="Y593">INDEX($H593:$K593,0,MATCH(Y$524,$H$524:$K$524,0))*HLOOKUP(Y$523,$J$520:$R$521,2)</f>
        <v>10.869565217391305</v>
      </c>
      <c r="Z593" s="768" cm="1">
        <f t="array" ref="Z593">INDEX($H593:$K593,0,MATCH(Z$524,$H$524:$K$524,0))*HLOOKUP(Z$523,$J$520:$R$521,2)</f>
        <v>10.869565217391305</v>
      </c>
      <c r="AA593" s="768" cm="1">
        <f t="array" ref="AA593">INDEX($H593:$K593,0,MATCH(AA$524,$H$524:$K$524,0))*HLOOKUP(AA$523,$J$520:$R$521,2)</f>
        <v>0</v>
      </c>
      <c r="AB593" s="768" cm="1">
        <f t="array" ref="AB593">INDEX($H593:$K593,0,MATCH(AB$524,$H$524:$K$524,0))*HLOOKUP(AB$523,$J$520:$R$521,2)</f>
        <v>78.94736842105263</v>
      </c>
      <c r="AC593" s="768" cm="1">
        <f t="array" ref="AC593">INDEX($H593:$K593,0,MATCH(AC$524,$H$524:$K$524,0))*HLOOKUP(AC$523,$J$520:$R$521,2)</f>
        <v>10.869565217391305</v>
      </c>
      <c r="AD593" s="768" cm="1">
        <f t="array" ref="AD593">INDEX($H593:$K593,0,MATCH(AD$524,$H$524:$K$524,0))*HLOOKUP(AD$523,$J$520:$R$521,2)</f>
        <v>10.869565217391305</v>
      </c>
      <c r="AE593" s="768" cm="1">
        <f t="array" ref="AE593">INDEX($H593:$K593,0,MATCH(AE$524,$H$524:$K$524,0))*HLOOKUP(AE$523,$J$520:$R$521,2)</f>
        <v>0</v>
      </c>
      <c r="AF593" s="768" cm="1">
        <f t="array" ref="AF593">INDEX($H593:$K593,0,MATCH(AF$524,$H$524:$K$524,0))*HLOOKUP(AF$523,$J$520:$R$521,2)</f>
        <v>78.94736842105263</v>
      </c>
      <c r="AG593" s="768" cm="1">
        <f t="array" ref="AG593">INDEX($H593:$K593,0,MATCH(AG$524,$H$524:$K$524,0))*HLOOKUP(AG$523,$J$520:$R$521,2)</f>
        <v>10.869565217391305</v>
      </c>
      <c r="AH593" s="768" cm="1">
        <f t="array" ref="AH593">INDEX($H593:$K593,0,MATCH(AH$524,$H$524:$K$524,0))*HLOOKUP(AH$523,$J$520:$R$521,2)</f>
        <v>10.869565217391305</v>
      </c>
      <c r="AI593" s="768" cm="1">
        <f t="array" ref="AI593">INDEX($H593:$K593,0,MATCH(AI$524,$H$524:$K$524,0))*HLOOKUP(AI$523,$J$520:$R$521,2)</f>
        <v>0</v>
      </c>
      <c r="AJ593" s="768" cm="1">
        <f t="array" ref="AJ593">INDEX($H593:$K593,0,MATCH(AJ$524,$H$524:$K$524,0))*HLOOKUP(AJ$523,$J$520:$R$521,2)</f>
        <v>78.94736842105263</v>
      </c>
      <c r="AK593" s="768" cm="1">
        <f t="array" ref="AK593">INDEX($H593:$K593,0,MATCH(AK$524,$H$524:$K$524,0))*HLOOKUP(AK$523,$J$520:$R$521,2)</f>
        <v>10.869565217391305</v>
      </c>
      <c r="AL593" s="768" cm="1">
        <f t="array" ref="AL593">INDEX($H593:$K593,0,MATCH(AL$524,$H$524:$K$524,0))*HLOOKUP(AL$523,$J$520:$R$521,2)</f>
        <v>10.869565217391305</v>
      </c>
      <c r="AM593" s="768" cm="1">
        <f t="array" ref="AM593">INDEX($H593:$K593,0,MATCH(AM$524,$H$524:$K$524,0))*HLOOKUP(AM$523,$J$520:$R$521,2)</f>
        <v>0</v>
      </c>
      <c r="AN593" s="768" cm="1">
        <f t="array" ref="AN593">INDEX($H593:$K593,0,MATCH(AN$524,$H$524:$K$524,0))*HLOOKUP(AN$523,$J$520:$R$521,2)</f>
        <v>78.94736842105263</v>
      </c>
      <c r="AO593" s="768" cm="1">
        <f t="array" ref="AO593">INDEX($H593:$K593,0,MATCH(AO$524,$H$524:$K$524,0))*HLOOKUP(AO$523,$J$520:$R$521,2)</f>
        <v>10.869565217391305</v>
      </c>
      <c r="AP593" s="768" cm="1">
        <f t="array" ref="AP593">INDEX($H593:$K593,0,MATCH(AP$524,$H$524:$K$524,0))*HLOOKUP(AP$523,$J$520:$R$521,2)</f>
        <v>10.869565217391305</v>
      </c>
      <c r="AQ593" s="768" cm="1">
        <f t="array" ref="AQ593">INDEX($H593:$K593,0,MATCH(AQ$524,$H$524:$K$524,0))*HLOOKUP(AQ$523,$J$520:$R$521,2)</f>
        <v>0</v>
      </c>
      <c r="AR593" s="768" cm="1">
        <f t="array" ref="AR593">INDEX($H593:$K593,0,MATCH(AR$524,$H$524:$K$524,0))*HLOOKUP(AR$523,$J$520:$R$521,2)</f>
        <v>78.94736842105263</v>
      </c>
      <c r="AS593" s="768" cm="1">
        <f t="array" ref="AS593">INDEX($H593:$K593,0,MATCH(AS$524,$H$524:$K$524,0))*HLOOKUP(AS$523,$J$520:$R$521,2)</f>
        <v>10.869565217391305</v>
      </c>
      <c r="AT593" s="768" cm="1">
        <f t="array" ref="AT593">INDEX($H593:$K593,0,MATCH(AT$524,$H$524:$K$524,0))*HLOOKUP(AT$523,$J$520:$R$521,2)</f>
        <v>10.869565217391305</v>
      </c>
      <c r="AU593" s="768" cm="1">
        <f t="array" ref="AU593">INDEX($H593:$K593,0,MATCH(AU$524,$H$524:$K$524,0))*HLOOKUP(AU$523,$J$520:$R$521,2)</f>
        <v>0</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78.94736842105263</v>
      </c>
      <c r="I595" s="225">
        <v>32.608695652173914</v>
      </c>
      <c r="J595" s="225">
        <v>32.608695652173914</v>
      </c>
      <c r="K595" s="225">
        <v>0</v>
      </c>
      <c r="L595" s="768" cm="1">
        <f t="array" ref="L595">INDEX($H595:$K595,0,MATCH(L$524,$H$524:$K$524,0))*HLOOKUP(L$523,$J$520:$R$521,2)</f>
        <v>78.94736842105263</v>
      </c>
      <c r="M595" s="768" cm="1">
        <f t="array" ref="M595">INDEX($H595:$K595,0,MATCH(M$524,$H$524:$K$524,0))*HLOOKUP(M$523,$J$520:$R$521,2)</f>
        <v>32.608695652173914</v>
      </c>
      <c r="N595" s="768" cm="1">
        <f t="array" ref="N595">INDEX($H595:$K595,0,MATCH(N$524,$H$524:$K$524,0))*HLOOKUP(N$523,$J$520:$R$521,2)</f>
        <v>32.608695652173914</v>
      </c>
      <c r="O595" s="768" cm="1">
        <f t="array" ref="O595">INDEX($H595:$K595,0,MATCH(O$524,$H$524:$K$524,0))*HLOOKUP(O$523,$J$520:$R$521,2)</f>
        <v>0</v>
      </c>
      <c r="P595" s="768" cm="1">
        <f t="array" ref="P595">INDEX($H595:$K595,0,MATCH(P$524,$H$524:$K$524,0))*HLOOKUP(P$523,$J$520:$R$521,2)</f>
        <v>78.94736842105263</v>
      </c>
      <c r="Q595" s="768" cm="1">
        <f t="array" ref="Q595">INDEX($H595:$K595,0,MATCH(Q$524,$H$524:$K$524,0))*HLOOKUP(Q$523,$J$520:$R$521,2)</f>
        <v>32.608695652173914</v>
      </c>
      <c r="R595" s="768" cm="1">
        <f t="array" ref="R595">INDEX($H595:$K595,0,MATCH(R$524,$H$524:$K$524,0))*HLOOKUP(R$523,$J$520:$R$521,2)</f>
        <v>32.608695652173914</v>
      </c>
      <c r="S595" s="768" cm="1">
        <f t="array" ref="S595">INDEX($H595:$K595,0,MATCH(S$524,$H$524:$K$524,0))*HLOOKUP(S$523,$J$520:$R$521,2)</f>
        <v>0</v>
      </c>
      <c r="T595" s="768" cm="1">
        <f t="array" ref="T595">INDEX($H595:$K595,0,MATCH(T$524,$H$524:$K$524,0))*HLOOKUP(T$523,$J$520:$R$521,2)</f>
        <v>78.94736842105263</v>
      </c>
      <c r="U595" s="768" cm="1">
        <f t="array" ref="U595">INDEX($H595:$K595,0,MATCH(U$524,$H$524:$K$524,0))*HLOOKUP(U$523,$J$520:$R$521,2)</f>
        <v>32.608695652173914</v>
      </c>
      <c r="V595" s="768" cm="1">
        <f t="array" ref="V595">INDEX($H595:$K595,0,MATCH(V$524,$H$524:$K$524,0))*HLOOKUP(V$523,$J$520:$R$521,2)</f>
        <v>32.608695652173914</v>
      </c>
      <c r="W595" s="768" cm="1">
        <f t="array" ref="W595">INDEX($H595:$K595,0,MATCH(W$524,$H$524:$K$524,0))*HLOOKUP(W$523,$J$520:$R$521,2)</f>
        <v>0</v>
      </c>
      <c r="X595" s="768" cm="1">
        <f t="array" ref="X595">INDEX($H595:$K595,0,MATCH(X$524,$H$524:$K$524,0))*HLOOKUP(X$523,$J$520:$R$521,2)</f>
        <v>78.94736842105263</v>
      </c>
      <c r="Y595" s="768" cm="1">
        <f t="array" ref="Y595">INDEX($H595:$K595,0,MATCH(Y$524,$H$524:$K$524,0))*HLOOKUP(Y$523,$J$520:$R$521,2)</f>
        <v>32.608695652173914</v>
      </c>
      <c r="Z595" s="768" cm="1">
        <f t="array" ref="Z595">INDEX($H595:$K595,0,MATCH(Z$524,$H$524:$K$524,0))*HLOOKUP(Z$523,$J$520:$R$521,2)</f>
        <v>32.608695652173914</v>
      </c>
      <c r="AA595" s="768" cm="1">
        <f t="array" ref="AA595">INDEX($H595:$K595,0,MATCH(AA$524,$H$524:$K$524,0))*HLOOKUP(AA$523,$J$520:$R$521,2)</f>
        <v>0</v>
      </c>
      <c r="AB595" s="768" cm="1">
        <f t="array" ref="AB595">INDEX($H595:$K595,0,MATCH(AB$524,$H$524:$K$524,0))*HLOOKUP(AB$523,$J$520:$R$521,2)</f>
        <v>78.94736842105263</v>
      </c>
      <c r="AC595" s="768" cm="1">
        <f t="array" ref="AC595">INDEX($H595:$K595,0,MATCH(AC$524,$H$524:$K$524,0))*HLOOKUP(AC$523,$J$520:$R$521,2)</f>
        <v>32.608695652173914</v>
      </c>
      <c r="AD595" s="768" cm="1">
        <f t="array" ref="AD595">INDEX($H595:$K595,0,MATCH(AD$524,$H$524:$K$524,0))*HLOOKUP(AD$523,$J$520:$R$521,2)</f>
        <v>32.608695652173914</v>
      </c>
      <c r="AE595" s="768" cm="1">
        <f t="array" ref="AE595">INDEX($H595:$K595,0,MATCH(AE$524,$H$524:$K$524,0))*HLOOKUP(AE$523,$J$520:$R$521,2)</f>
        <v>0</v>
      </c>
      <c r="AF595" s="768" cm="1">
        <f t="array" ref="AF595">INDEX($H595:$K595,0,MATCH(AF$524,$H$524:$K$524,0))*HLOOKUP(AF$523,$J$520:$R$521,2)</f>
        <v>78.94736842105263</v>
      </c>
      <c r="AG595" s="768" cm="1">
        <f t="array" ref="AG595">INDEX($H595:$K595,0,MATCH(AG$524,$H$524:$K$524,0))*HLOOKUP(AG$523,$J$520:$R$521,2)</f>
        <v>32.608695652173914</v>
      </c>
      <c r="AH595" s="768" cm="1">
        <f t="array" ref="AH595">INDEX($H595:$K595,0,MATCH(AH$524,$H$524:$K$524,0))*HLOOKUP(AH$523,$J$520:$R$521,2)</f>
        <v>32.608695652173914</v>
      </c>
      <c r="AI595" s="768" cm="1">
        <f t="array" ref="AI595">INDEX($H595:$K595,0,MATCH(AI$524,$H$524:$K$524,0))*HLOOKUP(AI$523,$J$520:$R$521,2)</f>
        <v>0</v>
      </c>
      <c r="AJ595" s="768" cm="1">
        <f t="array" ref="AJ595">INDEX($H595:$K595,0,MATCH(AJ$524,$H$524:$K$524,0))*HLOOKUP(AJ$523,$J$520:$R$521,2)</f>
        <v>78.94736842105263</v>
      </c>
      <c r="AK595" s="768" cm="1">
        <f t="array" ref="AK595">INDEX($H595:$K595,0,MATCH(AK$524,$H$524:$K$524,0))*HLOOKUP(AK$523,$J$520:$R$521,2)</f>
        <v>32.608695652173914</v>
      </c>
      <c r="AL595" s="768" cm="1">
        <f t="array" ref="AL595">INDEX($H595:$K595,0,MATCH(AL$524,$H$524:$K$524,0))*HLOOKUP(AL$523,$J$520:$R$521,2)</f>
        <v>32.608695652173914</v>
      </c>
      <c r="AM595" s="768" cm="1">
        <f t="array" ref="AM595">INDEX($H595:$K595,0,MATCH(AM$524,$H$524:$K$524,0))*HLOOKUP(AM$523,$J$520:$R$521,2)</f>
        <v>0</v>
      </c>
      <c r="AN595" s="768" cm="1">
        <f t="array" ref="AN595">INDEX($H595:$K595,0,MATCH(AN$524,$H$524:$K$524,0))*HLOOKUP(AN$523,$J$520:$R$521,2)</f>
        <v>78.94736842105263</v>
      </c>
      <c r="AO595" s="768" cm="1">
        <f t="array" ref="AO595">INDEX($H595:$K595,0,MATCH(AO$524,$H$524:$K$524,0))*HLOOKUP(AO$523,$J$520:$R$521,2)</f>
        <v>32.608695652173914</v>
      </c>
      <c r="AP595" s="768" cm="1">
        <f t="array" ref="AP595">INDEX($H595:$K595,0,MATCH(AP$524,$H$524:$K$524,0))*HLOOKUP(AP$523,$J$520:$R$521,2)</f>
        <v>32.608695652173914</v>
      </c>
      <c r="AQ595" s="768" cm="1">
        <f t="array" ref="AQ595">INDEX($H595:$K595,0,MATCH(AQ$524,$H$524:$K$524,0))*HLOOKUP(AQ$523,$J$520:$R$521,2)</f>
        <v>0</v>
      </c>
      <c r="AR595" s="768" cm="1">
        <f t="array" ref="AR595">INDEX($H595:$K595,0,MATCH(AR$524,$H$524:$K$524,0))*HLOOKUP(AR$523,$J$520:$R$521,2)</f>
        <v>78.94736842105263</v>
      </c>
      <c r="AS595" s="768" cm="1">
        <f t="array" ref="AS595">INDEX($H595:$K595,0,MATCH(AS$524,$H$524:$K$524,0))*HLOOKUP(AS$523,$J$520:$R$521,2)</f>
        <v>32.608695652173914</v>
      </c>
      <c r="AT595" s="768" cm="1">
        <f t="array" ref="AT595">INDEX($H595:$K595,0,MATCH(AT$524,$H$524:$K$524,0))*HLOOKUP(AT$523,$J$520:$R$521,2)</f>
        <v>32.608695652173914</v>
      </c>
      <c r="AU595" s="768" cm="1">
        <f t="array" ref="AU595">INDEX($H595:$K595,0,MATCH(AU$524,$H$524:$K$524,0))*HLOOKUP(AU$523,$J$520:$R$521,2)</f>
        <v>0</v>
      </c>
      <c r="AV595" s="189"/>
      <c r="AW595" s="189"/>
      <c r="AX595" s="16"/>
      <c r="AY595" s="8"/>
      <c r="AZ595" s="8"/>
      <c r="BA595" s="8"/>
    </row>
    <row r="596" spans="1:53" ht="14.5" outlineLevel="1" x14ac:dyDescent="0.35">
      <c r="A596" s="6"/>
      <c r="B596" s="7"/>
      <c r="C596" s="17"/>
      <c r="D596" s="17"/>
      <c r="E596" s="17"/>
      <c r="F596" s="26"/>
      <c r="G596" s="26" t="str">
        <f t="shared" si="126"/>
        <v>YYFNWbd</v>
      </c>
      <c r="H596" s="225">
        <v>78.94736842105263</v>
      </c>
      <c r="I596" s="225">
        <v>32.608695652173914</v>
      </c>
      <c r="J596" s="225">
        <v>32.608695652173914</v>
      </c>
      <c r="K596" s="225">
        <v>0</v>
      </c>
      <c r="L596" s="768" cm="1">
        <f t="array" ref="L596">INDEX($H596:$K596,0,MATCH(L$524,$H$524:$K$524,0))*HLOOKUP(L$523,$J$520:$R$521,2)</f>
        <v>78.94736842105263</v>
      </c>
      <c r="M596" s="768" cm="1">
        <f t="array" ref="M596">INDEX($H596:$K596,0,MATCH(M$524,$H$524:$K$524,0))*HLOOKUP(M$523,$J$520:$R$521,2)</f>
        <v>32.608695652173914</v>
      </c>
      <c r="N596" s="768" cm="1">
        <f t="array" ref="N596">INDEX($H596:$K596,0,MATCH(N$524,$H$524:$K$524,0))*HLOOKUP(N$523,$J$520:$R$521,2)</f>
        <v>32.608695652173914</v>
      </c>
      <c r="O596" s="768" cm="1">
        <f t="array" ref="O596">INDEX($H596:$K596,0,MATCH(O$524,$H$524:$K$524,0))*HLOOKUP(O$523,$J$520:$R$521,2)</f>
        <v>0</v>
      </c>
      <c r="P596" s="768" cm="1">
        <f t="array" ref="P596">INDEX($H596:$K596,0,MATCH(P$524,$H$524:$K$524,0))*HLOOKUP(P$523,$J$520:$R$521,2)</f>
        <v>78.94736842105263</v>
      </c>
      <c r="Q596" s="768" cm="1">
        <f t="array" ref="Q596">INDEX($H596:$K596,0,MATCH(Q$524,$H$524:$K$524,0))*HLOOKUP(Q$523,$J$520:$R$521,2)</f>
        <v>32.608695652173914</v>
      </c>
      <c r="R596" s="768" cm="1">
        <f t="array" ref="R596">INDEX($H596:$K596,0,MATCH(R$524,$H$524:$K$524,0))*HLOOKUP(R$523,$J$520:$R$521,2)</f>
        <v>32.608695652173914</v>
      </c>
      <c r="S596" s="768" cm="1">
        <f t="array" ref="S596">INDEX($H596:$K596,0,MATCH(S$524,$H$524:$K$524,0))*HLOOKUP(S$523,$J$520:$R$521,2)</f>
        <v>0</v>
      </c>
      <c r="T596" s="768" cm="1">
        <f t="array" ref="T596">INDEX($H596:$K596,0,MATCH(T$524,$H$524:$K$524,0))*HLOOKUP(T$523,$J$520:$R$521,2)</f>
        <v>78.94736842105263</v>
      </c>
      <c r="U596" s="768" cm="1">
        <f t="array" ref="U596">INDEX($H596:$K596,0,MATCH(U$524,$H$524:$K$524,0))*HLOOKUP(U$523,$J$520:$R$521,2)</f>
        <v>32.608695652173914</v>
      </c>
      <c r="V596" s="768" cm="1">
        <f t="array" ref="V596">INDEX($H596:$K596,0,MATCH(V$524,$H$524:$K$524,0))*HLOOKUP(V$523,$J$520:$R$521,2)</f>
        <v>32.608695652173914</v>
      </c>
      <c r="W596" s="768" cm="1">
        <f t="array" ref="W596">INDEX($H596:$K596,0,MATCH(W$524,$H$524:$K$524,0))*HLOOKUP(W$523,$J$520:$R$521,2)</f>
        <v>0</v>
      </c>
      <c r="X596" s="768" cm="1">
        <f t="array" ref="X596">INDEX($H596:$K596,0,MATCH(X$524,$H$524:$K$524,0))*HLOOKUP(X$523,$J$520:$R$521,2)</f>
        <v>78.94736842105263</v>
      </c>
      <c r="Y596" s="768" cm="1">
        <f t="array" ref="Y596">INDEX($H596:$K596,0,MATCH(Y$524,$H$524:$K$524,0))*HLOOKUP(Y$523,$J$520:$R$521,2)</f>
        <v>32.608695652173914</v>
      </c>
      <c r="Z596" s="768" cm="1">
        <f t="array" ref="Z596">INDEX($H596:$K596,0,MATCH(Z$524,$H$524:$K$524,0))*HLOOKUP(Z$523,$J$520:$R$521,2)</f>
        <v>32.608695652173914</v>
      </c>
      <c r="AA596" s="768" cm="1">
        <f t="array" ref="AA596">INDEX($H596:$K596,0,MATCH(AA$524,$H$524:$K$524,0))*HLOOKUP(AA$523,$J$520:$R$521,2)</f>
        <v>0</v>
      </c>
      <c r="AB596" s="768" cm="1">
        <f t="array" ref="AB596">INDEX($H596:$K596,0,MATCH(AB$524,$H$524:$K$524,0))*HLOOKUP(AB$523,$J$520:$R$521,2)</f>
        <v>78.94736842105263</v>
      </c>
      <c r="AC596" s="768" cm="1">
        <f t="array" ref="AC596">INDEX($H596:$K596,0,MATCH(AC$524,$H$524:$K$524,0))*HLOOKUP(AC$523,$J$520:$R$521,2)</f>
        <v>32.608695652173914</v>
      </c>
      <c r="AD596" s="768" cm="1">
        <f t="array" ref="AD596">INDEX($H596:$K596,0,MATCH(AD$524,$H$524:$K$524,0))*HLOOKUP(AD$523,$J$520:$R$521,2)</f>
        <v>32.608695652173914</v>
      </c>
      <c r="AE596" s="768" cm="1">
        <f t="array" ref="AE596">INDEX($H596:$K596,0,MATCH(AE$524,$H$524:$K$524,0))*HLOOKUP(AE$523,$J$520:$R$521,2)</f>
        <v>0</v>
      </c>
      <c r="AF596" s="768" cm="1">
        <f t="array" ref="AF596">INDEX($H596:$K596,0,MATCH(AF$524,$H$524:$K$524,0))*HLOOKUP(AF$523,$J$520:$R$521,2)</f>
        <v>78.94736842105263</v>
      </c>
      <c r="AG596" s="768" cm="1">
        <f t="array" ref="AG596">INDEX($H596:$K596,0,MATCH(AG$524,$H$524:$K$524,0))*HLOOKUP(AG$523,$J$520:$R$521,2)</f>
        <v>32.608695652173914</v>
      </c>
      <c r="AH596" s="768" cm="1">
        <f t="array" ref="AH596">INDEX($H596:$K596,0,MATCH(AH$524,$H$524:$K$524,0))*HLOOKUP(AH$523,$J$520:$R$521,2)</f>
        <v>32.608695652173914</v>
      </c>
      <c r="AI596" s="768" cm="1">
        <f t="array" ref="AI596">INDEX($H596:$K596,0,MATCH(AI$524,$H$524:$K$524,0))*HLOOKUP(AI$523,$J$520:$R$521,2)</f>
        <v>0</v>
      </c>
      <c r="AJ596" s="768" cm="1">
        <f t="array" ref="AJ596">INDEX($H596:$K596,0,MATCH(AJ$524,$H$524:$K$524,0))*HLOOKUP(AJ$523,$J$520:$R$521,2)</f>
        <v>78.94736842105263</v>
      </c>
      <c r="AK596" s="768" cm="1">
        <f t="array" ref="AK596">INDEX($H596:$K596,0,MATCH(AK$524,$H$524:$K$524,0))*HLOOKUP(AK$523,$J$520:$R$521,2)</f>
        <v>32.608695652173914</v>
      </c>
      <c r="AL596" s="768" cm="1">
        <f t="array" ref="AL596">INDEX($H596:$K596,0,MATCH(AL$524,$H$524:$K$524,0))*HLOOKUP(AL$523,$J$520:$R$521,2)</f>
        <v>32.608695652173914</v>
      </c>
      <c r="AM596" s="768" cm="1">
        <f t="array" ref="AM596">INDEX($H596:$K596,0,MATCH(AM$524,$H$524:$K$524,0))*HLOOKUP(AM$523,$J$520:$R$521,2)</f>
        <v>0</v>
      </c>
      <c r="AN596" s="768" cm="1">
        <f t="array" ref="AN596">INDEX($H596:$K596,0,MATCH(AN$524,$H$524:$K$524,0))*HLOOKUP(AN$523,$J$520:$R$521,2)</f>
        <v>78.94736842105263</v>
      </c>
      <c r="AO596" s="768" cm="1">
        <f t="array" ref="AO596">INDEX($H596:$K596,0,MATCH(AO$524,$H$524:$K$524,0))*HLOOKUP(AO$523,$J$520:$R$521,2)</f>
        <v>32.608695652173914</v>
      </c>
      <c r="AP596" s="768" cm="1">
        <f t="array" ref="AP596">INDEX($H596:$K596,0,MATCH(AP$524,$H$524:$K$524,0))*HLOOKUP(AP$523,$J$520:$R$521,2)</f>
        <v>32.608695652173914</v>
      </c>
      <c r="AQ596" s="768" cm="1">
        <f t="array" ref="AQ596">INDEX($H596:$K596,0,MATCH(AQ$524,$H$524:$K$524,0))*HLOOKUP(AQ$523,$J$520:$R$521,2)</f>
        <v>0</v>
      </c>
      <c r="AR596" s="768" cm="1">
        <f t="array" ref="AR596">INDEX($H596:$K596,0,MATCH(AR$524,$H$524:$K$524,0))*HLOOKUP(AR$523,$J$520:$R$521,2)</f>
        <v>78.94736842105263</v>
      </c>
      <c r="AS596" s="768" cm="1">
        <f t="array" ref="AS596">INDEX($H596:$K596,0,MATCH(AS$524,$H$524:$K$524,0))*HLOOKUP(AS$523,$J$520:$R$521,2)</f>
        <v>32.608695652173914</v>
      </c>
      <c r="AT596" s="768" cm="1">
        <f t="array" ref="AT596">INDEX($H596:$K596,0,MATCH(AT$524,$H$524:$K$524,0))*HLOOKUP(AT$523,$J$520:$R$521,2)</f>
        <v>32.608695652173914</v>
      </c>
      <c r="AU596" s="768" cm="1">
        <f t="array" ref="AU596">INDEX($H596:$K596,0,MATCH(AU$524,$H$524:$K$524,0))*HLOOKUP(AU$523,$J$520:$R$521,2)</f>
        <v>0</v>
      </c>
      <c r="AV596" s="189"/>
      <c r="AW596" s="189"/>
      <c r="AX596" s="16"/>
      <c r="AY596" s="8"/>
      <c r="AZ596" s="8"/>
      <c r="BA596" s="8"/>
    </row>
    <row r="597" spans="1:53" ht="14.5" outlineLevel="1" x14ac:dyDescent="0.35">
      <c r="A597" s="6"/>
      <c r="B597" s="7"/>
      <c r="C597" s="17"/>
      <c r="D597" s="17"/>
      <c r="E597" s="17"/>
      <c r="F597" s="26"/>
      <c r="G597" s="26" t="str">
        <f t="shared" si="126"/>
        <v>YYBFNw</v>
      </c>
      <c r="H597" s="225">
        <v>78.94736842105263</v>
      </c>
      <c r="I597" s="225">
        <v>43.478260869565219</v>
      </c>
      <c r="J597" s="225">
        <v>43.478260869565219</v>
      </c>
      <c r="K597" s="225">
        <v>0</v>
      </c>
      <c r="L597" s="768" cm="1">
        <f t="array" ref="L597">INDEX($H597:$K597,0,MATCH(L$524,$H$524:$K$524,0))*HLOOKUP(L$523,$J$520:$R$521,2)</f>
        <v>78.94736842105263</v>
      </c>
      <c r="M597" s="768" cm="1">
        <f t="array" ref="M597">INDEX($H597:$K597,0,MATCH(M$524,$H$524:$K$524,0))*HLOOKUP(M$523,$J$520:$R$521,2)</f>
        <v>43.478260869565219</v>
      </c>
      <c r="N597" s="768" cm="1">
        <f t="array" ref="N597">INDEX($H597:$K597,0,MATCH(N$524,$H$524:$K$524,0))*HLOOKUP(N$523,$J$520:$R$521,2)</f>
        <v>43.478260869565219</v>
      </c>
      <c r="O597" s="768" cm="1">
        <f t="array" ref="O597">INDEX($H597:$K597,0,MATCH(O$524,$H$524:$K$524,0))*HLOOKUP(O$523,$J$520:$R$521,2)</f>
        <v>0</v>
      </c>
      <c r="P597" s="768" cm="1">
        <f t="array" ref="P597">INDEX($H597:$K597,0,MATCH(P$524,$H$524:$K$524,0))*HLOOKUP(P$523,$J$520:$R$521,2)</f>
        <v>78.94736842105263</v>
      </c>
      <c r="Q597" s="768" cm="1">
        <f t="array" ref="Q597">INDEX($H597:$K597,0,MATCH(Q$524,$H$524:$K$524,0))*HLOOKUP(Q$523,$J$520:$R$521,2)</f>
        <v>43.478260869565219</v>
      </c>
      <c r="R597" s="768" cm="1">
        <f t="array" ref="R597">INDEX($H597:$K597,0,MATCH(R$524,$H$524:$K$524,0))*HLOOKUP(R$523,$J$520:$R$521,2)</f>
        <v>43.478260869565219</v>
      </c>
      <c r="S597" s="768" cm="1">
        <f t="array" ref="S597">INDEX($H597:$K597,0,MATCH(S$524,$H$524:$K$524,0))*HLOOKUP(S$523,$J$520:$R$521,2)</f>
        <v>0</v>
      </c>
      <c r="T597" s="768" cm="1">
        <f t="array" ref="T597">INDEX($H597:$K597,0,MATCH(T$524,$H$524:$K$524,0))*HLOOKUP(T$523,$J$520:$R$521,2)</f>
        <v>78.94736842105263</v>
      </c>
      <c r="U597" s="768" cm="1">
        <f t="array" ref="U597">INDEX($H597:$K597,0,MATCH(U$524,$H$524:$K$524,0))*HLOOKUP(U$523,$J$520:$R$521,2)</f>
        <v>43.478260869565219</v>
      </c>
      <c r="V597" s="768" cm="1">
        <f t="array" ref="V597">INDEX($H597:$K597,0,MATCH(V$524,$H$524:$K$524,0))*HLOOKUP(V$523,$J$520:$R$521,2)</f>
        <v>43.478260869565219</v>
      </c>
      <c r="W597" s="768" cm="1">
        <f t="array" ref="W597">INDEX($H597:$K597,0,MATCH(W$524,$H$524:$K$524,0))*HLOOKUP(W$523,$J$520:$R$521,2)</f>
        <v>0</v>
      </c>
      <c r="X597" s="768" cm="1">
        <f t="array" ref="X597">INDEX($H597:$K597,0,MATCH(X$524,$H$524:$K$524,0))*HLOOKUP(X$523,$J$520:$R$521,2)</f>
        <v>78.94736842105263</v>
      </c>
      <c r="Y597" s="768" cm="1">
        <f t="array" ref="Y597">INDEX($H597:$K597,0,MATCH(Y$524,$H$524:$K$524,0))*HLOOKUP(Y$523,$J$520:$R$521,2)</f>
        <v>43.478260869565219</v>
      </c>
      <c r="Z597" s="768" cm="1">
        <f t="array" ref="Z597">INDEX($H597:$K597,0,MATCH(Z$524,$H$524:$K$524,0))*HLOOKUP(Z$523,$J$520:$R$521,2)</f>
        <v>43.478260869565219</v>
      </c>
      <c r="AA597" s="768" cm="1">
        <f t="array" ref="AA597">INDEX($H597:$K597,0,MATCH(AA$524,$H$524:$K$524,0))*HLOOKUP(AA$523,$J$520:$R$521,2)</f>
        <v>0</v>
      </c>
      <c r="AB597" s="768" cm="1">
        <f t="array" ref="AB597">INDEX($H597:$K597,0,MATCH(AB$524,$H$524:$K$524,0))*HLOOKUP(AB$523,$J$520:$R$521,2)</f>
        <v>78.94736842105263</v>
      </c>
      <c r="AC597" s="768" cm="1">
        <f t="array" ref="AC597">INDEX($H597:$K597,0,MATCH(AC$524,$H$524:$K$524,0))*HLOOKUP(AC$523,$J$520:$R$521,2)</f>
        <v>43.478260869565219</v>
      </c>
      <c r="AD597" s="768" cm="1">
        <f t="array" ref="AD597">INDEX($H597:$K597,0,MATCH(AD$524,$H$524:$K$524,0))*HLOOKUP(AD$523,$J$520:$R$521,2)</f>
        <v>43.478260869565219</v>
      </c>
      <c r="AE597" s="768" cm="1">
        <f t="array" ref="AE597">INDEX($H597:$K597,0,MATCH(AE$524,$H$524:$K$524,0))*HLOOKUP(AE$523,$J$520:$R$521,2)</f>
        <v>0</v>
      </c>
      <c r="AF597" s="768" cm="1">
        <f t="array" ref="AF597">INDEX($H597:$K597,0,MATCH(AF$524,$H$524:$K$524,0))*HLOOKUP(AF$523,$J$520:$R$521,2)</f>
        <v>78.94736842105263</v>
      </c>
      <c r="AG597" s="768" cm="1">
        <f t="array" ref="AG597">INDEX($H597:$K597,0,MATCH(AG$524,$H$524:$K$524,0))*HLOOKUP(AG$523,$J$520:$R$521,2)</f>
        <v>43.478260869565219</v>
      </c>
      <c r="AH597" s="768" cm="1">
        <f t="array" ref="AH597">INDEX($H597:$K597,0,MATCH(AH$524,$H$524:$K$524,0))*HLOOKUP(AH$523,$J$520:$R$521,2)</f>
        <v>43.478260869565219</v>
      </c>
      <c r="AI597" s="768" cm="1">
        <f t="array" ref="AI597">INDEX($H597:$K597,0,MATCH(AI$524,$H$524:$K$524,0))*HLOOKUP(AI$523,$J$520:$R$521,2)</f>
        <v>0</v>
      </c>
      <c r="AJ597" s="768" cm="1">
        <f t="array" ref="AJ597">INDEX($H597:$K597,0,MATCH(AJ$524,$H$524:$K$524,0))*HLOOKUP(AJ$523,$J$520:$R$521,2)</f>
        <v>78.94736842105263</v>
      </c>
      <c r="AK597" s="768" cm="1">
        <f t="array" ref="AK597">INDEX($H597:$K597,0,MATCH(AK$524,$H$524:$K$524,0))*HLOOKUP(AK$523,$J$520:$R$521,2)</f>
        <v>43.478260869565219</v>
      </c>
      <c r="AL597" s="768" cm="1">
        <f t="array" ref="AL597">INDEX($H597:$K597,0,MATCH(AL$524,$H$524:$K$524,0))*HLOOKUP(AL$523,$J$520:$R$521,2)</f>
        <v>43.478260869565219</v>
      </c>
      <c r="AM597" s="768" cm="1">
        <f t="array" ref="AM597">INDEX($H597:$K597,0,MATCH(AM$524,$H$524:$K$524,0))*HLOOKUP(AM$523,$J$520:$R$521,2)</f>
        <v>0</v>
      </c>
      <c r="AN597" s="768" cm="1">
        <f t="array" ref="AN597">INDEX($H597:$K597,0,MATCH(AN$524,$H$524:$K$524,0))*HLOOKUP(AN$523,$J$520:$R$521,2)</f>
        <v>78.94736842105263</v>
      </c>
      <c r="AO597" s="768" cm="1">
        <f t="array" ref="AO597">INDEX($H597:$K597,0,MATCH(AO$524,$H$524:$K$524,0))*HLOOKUP(AO$523,$J$520:$R$521,2)</f>
        <v>43.478260869565219</v>
      </c>
      <c r="AP597" s="768" cm="1">
        <f t="array" ref="AP597">INDEX($H597:$K597,0,MATCH(AP$524,$H$524:$K$524,0))*HLOOKUP(AP$523,$J$520:$R$521,2)</f>
        <v>43.478260869565219</v>
      </c>
      <c r="AQ597" s="768" cm="1">
        <f t="array" ref="AQ597">INDEX($H597:$K597,0,MATCH(AQ$524,$H$524:$K$524,0))*HLOOKUP(AQ$523,$J$520:$R$521,2)</f>
        <v>0</v>
      </c>
      <c r="AR597" s="768" cm="1">
        <f t="array" ref="AR597">INDEX($H597:$K597,0,MATCH(AR$524,$H$524:$K$524,0))*HLOOKUP(AR$523,$J$520:$R$521,2)</f>
        <v>78.94736842105263</v>
      </c>
      <c r="AS597" s="768" cm="1">
        <f t="array" ref="AS597">INDEX($H597:$K597,0,MATCH(AS$524,$H$524:$K$524,0))*HLOOKUP(AS$523,$J$520:$R$521,2)</f>
        <v>43.478260869565219</v>
      </c>
      <c r="AT597" s="768" cm="1">
        <f t="array" ref="AT597">INDEX($H597:$K597,0,MATCH(AT$524,$H$524:$K$524,0))*HLOOKUP(AT$523,$J$520:$R$521,2)</f>
        <v>43.478260869565219</v>
      </c>
      <c r="AU597" s="768" cm="1">
        <f t="array" ref="AU597">INDEX($H597:$K597,0,MATCH(AU$524,$H$524:$K$524,0))*HLOOKUP(AU$523,$J$520:$R$521,2)</f>
        <v>0</v>
      </c>
      <c r="AV597" s="189"/>
      <c r="AW597" s="189"/>
      <c r="AX597" s="16"/>
      <c r="AY597" s="8"/>
      <c r="AZ597" s="8"/>
      <c r="BA597" s="8"/>
    </row>
    <row r="598" spans="1:53" ht="14.5" outlineLevel="1" x14ac:dyDescent="0.35">
      <c r="A598" s="6"/>
      <c r="B598" s="7"/>
      <c r="C598" s="17"/>
      <c r="D598" s="17"/>
      <c r="E598" s="17"/>
      <c r="F598" s="26"/>
      <c r="G598" s="26" t="str">
        <f t="shared" si="126"/>
        <v>YYBFNwd</v>
      </c>
      <c r="H598" s="225">
        <v>78.94736842105263</v>
      </c>
      <c r="I598" s="225">
        <v>43.478260869565219</v>
      </c>
      <c r="J598" s="225">
        <v>43.478260869565219</v>
      </c>
      <c r="K598" s="225">
        <v>0</v>
      </c>
      <c r="L598" s="768" cm="1">
        <f t="array" ref="L598">INDEX($H598:$K598,0,MATCH(L$524,$H$524:$K$524,0))*HLOOKUP(L$523,$J$520:$R$521,2)</f>
        <v>78.94736842105263</v>
      </c>
      <c r="M598" s="768" cm="1">
        <f t="array" ref="M598">INDEX($H598:$K598,0,MATCH(M$524,$H$524:$K$524,0))*HLOOKUP(M$523,$J$520:$R$521,2)</f>
        <v>43.478260869565219</v>
      </c>
      <c r="N598" s="768" cm="1">
        <f t="array" ref="N598">INDEX($H598:$K598,0,MATCH(N$524,$H$524:$K$524,0))*HLOOKUP(N$523,$J$520:$R$521,2)</f>
        <v>43.478260869565219</v>
      </c>
      <c r="O598" s="768" cm="1">
        <f t="array" ref="O598">INDEX($H598:$K598,0,MATCH(O$524,$H$524:$K$524,0))*HLOOKUP(O$523,$J$520:$R$521,2)</f>
        <v>0</v>
      </c>
      <c r="P598" s="768" cm="1">
        <f t="array" ref="P598">INDEX($H598:$K598,0,MATCH(P$524,$H$524:$K$524,0))*HLOOKUP(P$523,$J$520:$R$521,2)</f>
        <v>78.94736842105263</v>
      </c>
      <c r="Q598" s="768" cm="1">
        <f t="array" ref="Q598">INDEX($H598:$K598,0,MATCH(Q$524,$H$524:$K$524,0))*HLOOKUP(Q$523,$J$520:$R$521,2)</f>
        <v>43.478260869565219</v>
      </c>
      <c r="R598" s="768" cm="1">
        <f t="array" ref="R598">INDEX($H598:$K598,0,MATCH(R$524,$H$524:$K$524,0))*HLOOKUP(R$523,$J$520:$R$521,2)</f>
        <v>43.478260869565219</v>
      </c>
      <c r="S598" s="768" cm="1">
        <f t="array" ref="S598">INDEX($H598:$K598,0,MATCH(S$524,$H$524:$K$524,0))*HLOOKUP(S$523,$J$520:$R$521,2)</f>
        <v>0</v>
      </c>
      <c r="T598" s="768" cm="1">
        <f t="array" ref="T598">INDEX($H598:$K598,0,MATCH(T$524,$H$524:$K$524,0))*HLOOKUP(T$523,$J$520:$R$521,2)</f>
        <v>78.94736842105263</v>
      </c>
      <c r="U598" s="768" cm="1">
        <f t="array" ref="U598">INDEX($H598:$K598,0,MATCH(U$524,$H$524:$K$524,0))*HLOOKUP(U$523,$J$520:$R$521,2)</f>
        <v>43.478260869565219</v>
      </c>
      <c r="V598" s="768" cm="1">
        <f t="array" ref="V598">INDEX($H598:$K598,0,MATCH(V$524,$H$524:$K$524,0))*HLOOKUP(V$523,$J$520:$R$521,2)</f>
        <v>43.478260869565219</v>
      </c>
      <c r="W598" s="768" cm="1">
        <f t="array" ref="W598">INDEX($H598:$K598,0,MATCH(W$524,$H$524:$K$524,0))*HLOOKUP(W$523,$J$520:$R$521,2)</f>
        <v>0</v>
      </c>
      <c r="X598" s="768" cm="1">
        <f t="array" ref="X598">INDEX($H598:$K598,0,MATCH(X$524,$H$524:$K$524,0))*HLOOKUP(X$523,$J$520:$R$521,2)</f>
        <v>78.94736842105263</v>
      </c>
      <c r="Y598" s="768" cm="1">
        <f t="array" ref="Y598">INDEX($H598:$K598,0,MATCH(Y$524,$H$524:$K$524,0))*HLOOKUP(Y$523,$J$520:$R$521,2)</f>
        <v>43.478260869565219</v>
      </c>
      <c r="Z598" s="768" cm="1">
        <f t="array" ref="Z598">INDEX($H598:$K598,0,MATCH(Z$524,$H$524:$K$524,0))*HLOOKUP(Z$523,$J$520:$R$521,2)</f>
        <v>43.478260869565219</v>
      </c>
      <c r="AA598" s="768" cm="1">
        <f t="array" ref="AA598">INDEX($H598:$K598,0,MATCH(AA$524,$H$524:$K$524,0))*HLOOKUP(AA$523,$J$520:$R$521,2)</f>
        <v>0</v>
      </c>
      <c r="AB598" s="768" cm="1">
        <f t="array" ref="AB598">INDEX($H598:$K598,0,MATCH(AB$524,$H$524:$K$524,0))*HLOOKUP(AB$523,$J$520:$R$521,2)</f>
        <v>78.94736842105263</v>
      </c>
      <c r="AC598" s="768" cm="1">
        <f t="array" ref="AC598">INDEX($H598:$K598,0,MATCH(AC$524,$H$524:$K$524,0))*HLOOKUP(AC$523,$J$520:$R$521,2)</f>
        <v>43.478260869565219</v>
      </c>
      <c r="AD598" s="768" cm="1">
        <f t="array" ref="AD598">INDEX($H598:$K598,0,MATCH(AD$524,$H$524:$K$524,0))*HLOOKUP(AD$523,$J$520:$R$521,2)</f>
        <v>43.478260869565219</v>
      </c>
      <c r="AE598" s="768" cm="1">
        <f t="array" ref="AE598">INDEX($H598:$K598,0,MATCH(AE$524,$H$524:$K$524,0))*HLOOKUP(AE$523,$J$520:$R$521,2)</f>
        <v>0</v>
      </c>
      <c r="AF598" s="768" cm="1">
        <f t="array" ref="AF598">INDEX($H598:$K598,0,MATCH(AF$524,$H$524:$K$524,0))*HLOOKUP(AF$523,$J$520:$R$521,2)</f>
        <v>78.94736842105263</v>
      </c>
      <c r="AG598" s="768" cm="1">
        <f t="array" ref="AG598">INDEX($H598:$K598,0,MATCH(AG$524,$H$524:$K$524,0))*HLOOKUP(AG$523,$J$520:$R$521,2)</f>
        <v>43.478260869565219</v>
      </c>
      <c r="AH598" s="768" cm="1">
        <f t="array" ref="AH598">INDEX($H598:$K598,0,MATCH(AH$524,$H$524:$K$524,0))*HLOOKUP(AH$523,$J$520:$R$521,2)</f>
        <v>43.478260869565219</v>
      </c>
      <c r="AI598" s="768" cm="1">
        <f t="array" ref="AI598">INDEX($H598:$K598,0,MATCH(AI$524,$H$524:$K$524,0))*HLOOKUP(AI$523,$J$520:$R$521,2)</f>
        <v>0</v>
      </c>
      <c r="AJ598" s="768" cm="1">
        <f t="array" ref="AJ598">INDEX($H598:$K598,0,MATCH(AJ$524,$H$524:$K$524,0))*HLOOKUP(AJ$523,$J$520:$R$521,2)</f>
        <v>78.94736842105263</v>
      </c>
      <c r="AK598" s="768" cm="1">
        <f t="array" ref="AK598">INDEX($H598:$K598,0,MATCH(AK$524,$H$524:$K$524,0))*HLOOKUP(AK$523,$J$520:$R$521,2)</f>
        <v>43.478260869565219</v>
      </c>
      <c r="AL598" s="768" cm="1">
        <f t="array" ref="AL598">INDEX($H598:$K598,0,MATCH(AL$524,$H$524:$K$524,0))*HLOOKUP(AL$523,$J$520:$R$521,2)</f>
        <v>43.478260869565219</v>
      </c>
      <c r="AM598" s="768" cm="1">
        <f t="array" ref="AM598">INDEX($H598:$K598,0,MATCH(AM$524,$H$524:$K$524,0))*HLOOKUP(AM$523,$J$520:$R$521,2)</f>
        <v>0</v>
      </c>
      <c r="AN598" s="768" cm="1">
        <f t="array" ref="AN598">INDEX($H598:$K598,0,MATCH(AN$524,$H$524:$K$524,0))*HLOOKUP(AN$523,$J$520:$R$521,2)</f>
        <v>78.94736842105263</v>
      </c>
      <c r="AO598" s="768" cm="1">
        <f t="array" ref="AO598">INDEX($H598:$K598,0,MATCH(AO$524,$H$524:$K$524,0))*HLOOKUP(AO$523,$J$520:$R$521,2)</f>
        <v>43.478260869565219</v>
      </c>
      <c r="AP598" s="768" cm="1">
        <f t="array" ref="AP598">INDEX($H598:$K598,0,MATCH(AP$524,$H$524:$K$524,0))*HLOOKUP(AP$523,$J$520:$R$521,2)</f>
        <v>43.478260869565219</v>
      </c>
      <c r="AQ598" s="768" cm="1">
        <f t="array" ref="AQ598">INDEX($H598:$K598,0,MATCH(AQ$524,$H$524:$K$524,0))*HLOOKUP(AQ$523,$J$520:$R$521,2)</f>
        <v>0</v>
      </c>
      <c r="AR598" s="768" cm="1">
        <f t="array" ref="AR598">INDEX($H598:$K598,0,MATCH(AR$524,$H$524:$K$524,0))*HLOOKUP(AR$523,$J$520:$R$521,2)</f>
        <v>78.94736842105263</v>
      </c>
      <c r="AS598" s="768" cm="1">
        <f t="array" ref="AS598">INDEX($H598:$K598,0,MATCH(AS$524,$H$524:$K$524,0))*HLOOKUP(AS$523,$J$520:$R$521,2)</f>
        <v>43.478260869565219</v>
      </c>
      <c r="AT598" s="768" cm="1">
        <f t="array" ref="AT598">INDEX($H598:$K598,0,MATCH(AT$524,$H$524:$K$524,0))*HLOOKUP(AT$523,$J$520:$R$521,2)</f>
        <v>43.478260869565219</v>
      </c>
      <c r="AU598" s="768" cm="1">
        <f t="array" ref="AU598">INDEX($H598:$K598,0,MATCH(AU$524,$H$524:$K$524,0))*HLOOKUP(AU$523,$J$520:$R$521,2)</f>
        <v>0</v>
      </c>
      <c r="AV598" s="189"/>
      <c r="AW598" s="189"/>
      <c r="AX598" s="16"/>
      <c r="AY598" s="8"/>
      <c r="AZ598" s="8"/>
      <c r="BA598" s="8"/>
    </row>
    <row r="599" spans="1:53" ht="14.5" outlineLevel="1" x14ac:dyDescent="0.35">
      <c r="A599" s="6"/>
      <c r="B599" s="7"/>
      <c r="C599" s="17"/>
      <c r="D599" s="17"/>
      <c r="E599" s="17"/>
      <c r="F599" s="26"/>
      <c r="G599" s="26" t="str">
        <f t="shared" si="126"/>
        <v>YYWBFz</v>
      </c>
      <c r="H599" s="225">
        <v>39.473684210526315</v>
      </c>
      <c r="I599" s="225">
        <v>16.304347826086957</v>
      </c>
      <c r="J599" s="225">
        <v>0</v>
      </c>
      <c r="K599" s="225">
        <v>16.304347826086957</v>
      </c>
      <c r="L599" s="768" cm="1">
        <f t="array" ref="L599">INDEX($H599:$K599,0,MATCH(L$524,$H$524:$K$524,0))*HLOOKUP(L$523,$J$520:$R$521,2)</f>
        <v>39.473684210526315</v>
      </c>
      <c r="M599" s="768" cm="1">
        <f t="array" ref="M599">INDEX($H599:$K599,0,MATCH(M$524,$H$524:$K$524,0))*HLOOKUP(M$523,$J$520:$R$521,2)</f>
        <v>16.304347826086957</v>
      </c>
      <c r="N599" s="768" cm="1">
        <f t="array" ref="N599">INDEX($H599:$K599,0,MATCH(N$524,$H$524:$K$524,0))*HLOOKUP(N$523,$J$520:$R$521,2)</f>
        <v>0</v>
      </c>
      <c r="O599" s="768" cm="1">
        <f t="array" ref="O599">INDEX($H599:$K599,0,MATCH(O$524,$H$524:$K$524,0))*HLOOKUP(O$523,$J$520:$R$521,2)</f>
        <v>16.304347826086957</v>
      </c>
      <c r="P599" s="768" cm="1">
        <f t="array" ref="P599">INDEX($H599:$K599,0,MATCH(P$524,$H$524:$K$524,0))*HLOOKUP(P$523,$J$520:$R$521,2)</f>
        <v>39.473684210526315</v>
      </c>
      <c r="Q599" s="768" cm="1">
        <f t="array" ref="Q599">INDEX($H599:$K599,0,MATCH(Q$524,$H$524:$K$524,0))*HLOOKUP(Q$523,$J$520:$R$521,2)</f>
        <v>16.304347826086957</v>
      </c>
      <c r="R599" s="768" cm="1">
        <f t="array" ref="R599">INDEX($H599:$K599,0,MATCH(R$524,$H$524:$K$524,0))*HLOOKUP(R$523,$J$520:$R$521,2)</f>
        <v>0</v>
      </c>
      <c r="S599" s="768" cm="1">
        <f t="array" ref="S599">INDEX($H599:$K599,0,MATCH(S$524,$H$524:$K$524,0))*HLOOKUP(S$523,$J$520:$R$521,2)</f>
        <v>16.304347826086957</v>
      </c>
      <c r="T599" s="768" cm="1">
        <f t="array" ref="T599">INDEX($H599:$K599,0,MATCH(T$524,$H$524:$K$524,0))*HLOOKUP(T$523,$J$520:$R$521,2)</f>
        <v>39.473684210526315</v>
      </c>
      <c r="U599" s="768" cm="1">
        <f t="array" ref="U599">INDEX($H599:$K599,0,MATCH(U$524,$H$524:$K$524,0))*HLOOKUP(U$523,$J$520:$R$521,2)</f>
        <v>16.304347826086957</v>
      </c>
      <c r="V599" s="768" cm="1">
        <f t="array" ref="V599">INDEX($H599:$K599,0,MATCH(V$524,$H$524:$K$524,0))*HLOOKUP(V$523,$J$520:$R$521,2)</f>
        <v>0</v>
      </c>
      <c r="W599" s="768" cm="1">
        <f t="array" ref="W599">INDEX($H599:$K599,0,MATCH(W$524,$H$524:$K$524,0))*HLOOKUP(W$523,$J$520:$R$521,2)</f>
        <v>16.304347826086957</v>
      </c>
      <c r="X599" s="768" cm="1">
        <f t="array" ref="X599">INDEX($H599:$K599,0,MATCH(X$524,$H$524:$K$524,0))*HLOOKUP(X$523,$J$520:$R$521,2)</f>
        <v>39.473684210526315</v>
      </c>
      <c r="Y599" s="768" cm="1">
        <f t="array" ref="Y599">INDEX($H599:$K599,0,MATCH(Y$524,$H$524:$K$524,0))*HLOOKUP(Y$523,$J$520:$R$521,2)</f>
        <v>16.304347826086957</v>
      </c>
      <c r="Z599" s="768" cm="1">
        <f t="array" ref="Z599">INDEX($H599:$K599,0,MATCH(Z$524,$H$524:$K$524,0))*HLOOKUP(Z$523,$J$520:$R$521,2)</f>
        <v>0</v>
      </c>
      <c r="AA599" s="768" cm="1">
        <f t="array" ref="AA599">INDEX($H599:$K599,0,MATCH(AA$524,$H$524:$K$524,0))*HLOOKUP(AA$523,$J$520:$R$521,2)</f>
        <v>16.304347826086957</v>
      </c>
      <c r="AB599" s="768" cm="1">
        <f t="array" ref="AB599">INDEX($H599:$K599,0,MATCH(AB$524,$H$524:$K$524,0))*HLOOKUP(AB$523,$J$520:$R$521,2)</f>
        <v>39.473684210526315</v>
      </c>
      <c r="AC599" s="768" cm="1">
        <f t="array" ref="AC599">INDEX($H599:$K599,0,MATCH(AC$524,$H$524:$K$524,0))*HLOOKUP(AC$523,$J$520:$R$521,2)</f>
        <v>16.304347826086957</v>
      </c>
      <c r="AD599" s="768" cm="1">
        <f t="array" ref="AD599">INDEX($H599:$K599,0,MATCH(AD$524,$H$524:$K$524,0))*HLOOKUP(AD$523,$J$520:$R$521,2)</f>
        <v>0</v>
      </c>
      <c r="AE599" s="768" cm="1">
        <f t="array" ref="AE599">INDEX($H599:$K599,0,MATCH(AE$524,$H$524:$K$524,0))*HLOOKUP(AE$523,$J$520:$R$521,2)</f>
        <v>16.304347826086957</v>
      </c>
      <c r="AF599" s="768" cm="1">
        <f t="array" ref="AF599">INDEX($H599:$K599,0,MATCH(AF$524,$H$524:$K$524,0))*HLOOKUP(AF$523,$J$520:$R$521,2)</f>
        <v>39.473684210526315</v>
      </c>
      <c r="AG599" s="768" cm="1">
        <f t="array" ref="AG599">INDEX($H599:$K599,0,MATCH(AG$524,$H$524:$K$524,0))*HLOOKUP(AG$523,$J$520:$R$521,2)</f>
        <v>16.304347826086957</v>
      </c>
      <c r="AH599" s="768" cm="1">
        <f t="array" ref="AH599">INDEX($H599:$K599,0,MATCH(AH$524,$H$524:$K$524,0))*HLOOKUP(AH$523,$J$520:$R$521,2)</f>
        <v>0</v>
      </c>
      <c r="AI599" s="768" cm="1">
        <f t="array" ref="AI599">INDEX($H599:$K599,0,MATCH(AI$524,$H$524:$K$524,0))*HLOOKUP(AI$523,$J$520:$R$521,2)</f>
        <v>16.304347826086957</v>
      </c>
      <c r="AJ599" s="768" cm="1">
        <f t="array" ref="AJ599">INDEX($H599:$K599,0,MATCH(AJ$524,$H$524:$K$524,0))*HLOOKUP(AJ$523,$J$520:$R$521,2)</f>
        <v>39.473684210526315</v>
      </c>
      <c r="AK599" s="768" cm="1">
        <f t="array" ref="AK599">INDEX($H599:$K599,0,MATCH(AK$524,$H$524:$K$524,0))*HLOOKUP(AK$523,$J$520:$R$521,2)</f>
        <v>16.304347826086957</v>
      </c>
      <c r="AL599" s="768" cm="1">
        <f t="array" ref="AL599">INDEX($H599:$K599,0,MATCH(AL$524,$H$524:$K$524,0))*HLOOKUP(AL$523,$J$520:$R$521,2)</f>
        <v>0</v>
      </c>
      <c r="AM599" s="768" cm="1">
        <f t="array" ref="AM599">INDEX($H599:$K599,0,MATCH(AM$524,$H$524:$K$524,0))*HLOOKUP(AM$523,$J$520:$R$521,2)</f>
        <v>16.304347826086957</v>
      </c>
      <c r="AN599" s="768" cm="1">
        <f t="array" ref="AN599">INDEX($H599:$K599,0,MATCH(AN$524,$H$524:$K$524,0))*HLOOKUP(AN$523,$J$520:$R$521,2)</f>
        <v>39.473684210526315</v>
      </c>
      <c r="AO599" s="768" cm="1">
        <f t="array" ref="AO599">INDEX($H599:$K599,0,MATCH(AO$524,$H$524:$K$524,0))*HLOOKUP(AO$523,$J$520:$R$521,2)</f>
        <v>16.304347826086957</v>
      </c>
      <c r="AP599" s="768" cm="1">
        <f t="array" ref="AP599">INDEX($H599:$K599,0,MATCH(AP$524,$H$524:$K$524,0))*HLOOKUP(AP$523,$J$520:$R$521,2)</f>
        <v>0</v>
      </c>
      <c r="AQ599" s="768" cm="1">
        <f t="array" ref="AQ599">INDEX($H599:$K599,0,MATCH(AQ$524,$H$524:$K$524,0))*HLOOKUP(AQ$523,$J$520:$R$521,2)</f>
        <v>16.304347826086957</v>
      </c>
      <c r="AR599" s="768" cm="1">
        <f t="array" ref="AR599">INDEX($H599:$K599,0,MATCH(AR$524,$H$524:$K$524,0))*HLOOKUP(AR$523,$J$520:$R$521,2)</f>
        <v>39.473684210526315</v>
      </c>
      <c r="AS599" s="768" cm="1">
        <f t="array" ref="AS599">INDEX($H599:$K599,0,MATCH(AS$524,$H$524:$K$524,0))*HLOOKUP(AS$523,$J$520:$R$521,2)</f>
        <v>16.304347826086957</v>
      </c>
      <c r="AT599" s="768" cm="1">
        <f t="array" ref="AT599">INDEX($H599:$K599,0,MATCH(AT$524,$H$524:$K$524,0))*HLOOKUP(AT$523,$J$520:$R$521,2)</f>
        <v>0</v>
      </c>
      <c r="AU599" s="768" cm="1">
        <f t="array" ref="AU599">INDEX($H599:$K599,0,MATCH(AU$524,$H$524:$K$524,0))*HLOOKUP(AU$523,$J$520:$R$521,2)</f>
        <v>16.304347826086957</v>
      </c>
      <c r="AV599" s="189"/>
      <c r="AW599" s="189"/>
      <c r="AX599" s="16"/>
      <c r="AY599" s="8"/>
      <c r="AZ599" s="8"/>
      <c r="BA599" s="8"/>
    </row>
    <row r="600" spans="1:53" ht="14.5" outlineLevel="1" x14ac:dyDescent="0.35">
      <c r="A600" s="6"/>
      <c r="B600" s="7"/>
      <c r="C600" s="17"/>
      <c r="D600" s="17"/>
      <c r="E600" s="17"/>
      <c r="F600" s="26"/>
      <c r="G600" s="26" t="str">
        <f t="shared" si="126"/>
        <v>YYWBFzd</v>
      </c>
      <c r="H600" s="225">
        <v>39.473684210526315</v>
      </c>
      <c r="I600" s="225">
        <v>16.304347826086957</v>
      </c>
      <c r="J600" s="225">
        <v>0</v>
      </c>
      <c r="K600" s="225">
        <v>16.304347826086957</v>
      </c>
      <c r="L600" s="768" cm="1">
        <f t="array" ref="L600">INDEX($H600:$K600,0,MATCH(L$524,$H$524:$K$524,0))*HLOOKUP(L$523,$J$520:$R$521,2)</f>
        <v>39.473684210526315</v>
      </c>
      <c r="M600" s="768" cm="1">
        <f t="array" ref="M600">INDEX($H600:$K600,0,MATCH(M$524,$H$524:$K$524,0))*HLOOKUP(M$523,$J$520:$R$521,2)</f>
        <v>16.304347826086957</v>
      </c>
      <c r="N600" s="768" cm="1">
        <f t="array" ref="N600">INDEX($H600:$K600,0,MATCH(N$524,$H$524:$K$524,0))*HLOOKUP(N$523,$J$520:$R$521,2)</f>
        <v>0</v>
      </c>
      <c r="O600" s="768" cm="1">
        <f t="array" ref="O600">INDEX($H600:$K600,0,MATCH(O$524,$H$524:$K$524,0))*HLOOKUP(O$523,$J$520:$R$521,2)</f>
        <v>16.304347826086957</v>
      </c>
      <c r="P600" s="768" cm="1">
        <f t="array" ref="P600">INDEX($H600:$K600,0,MATCH(P$524,$H$524:$K$524,0))*HLOOKUP(P$523,$J$520:$R$521,2)</f>
        <v>39.473684210526315</v>
      </c>
      <c r="Q600" s="768" cm="1">
        <f t="array" ref="Q600">INDEX($H600:$K600,0,MATCH(Q$524,$H$524:$K$524,0))*HLOOKUP(Q$523,$J$520:$R$521,2)</f>
        <v>16.304347826086957</v>
      </c>
      <c r="R600" s="768" cm="1">
        <f t="array" ref="R600">INDEX($H600:$K600,0,MATCH(R$524,$H$524:$K$524,0))*HLOOKUP(R$523,$J$520:$R$521,2)</f>
        <v>0</v>
      </c>
      <c r="S600" s="768" cm="1">
        <f t="array" ref="S600">INDEX($H600:$K600,0,MATCH(S$524,$H$524:$K$524,0))*HLOOKUP(S$523,$J$520:$R$521,2)</f>
        <v>16.304347826086957</v>
      </c>
      <c r="T600" s="768" cm="1">
        <f t="array" ref="T600">INDEX($H600:$K600,0,MATCH(T$524,$H$524:$K$524,0))*HLOOKUP(T$523,$J$520:$R$521,2)</f>
        <v>39.473684210526315</v>
      </c>
      <c r="U600" s="768" cm="1">
        <f t="array" ref="U600">INDEX($H600:$K600,0,MATCH(U$524,$H$524:$K$524,0))*HLOOKUP(U$523,$J$520:$R$521,2)</f>
        <v>16.304347826086957</v>
      </c>
      <c r="V600" s="768" cm="1">
        <f t="array" ref="V600">INDEX($H600:$K600,0,MATCH(V$524,$H$524:$K$524,0))*HLOOKUP(V$523,$J$520:$R$521,2)</f>
        <v>0</v>
      </c>
      <c r="W600" s="768" cm="1">
        <f t="array" ref="W600">INDEX($H600:$K600,0,MATCH(W$524,$H$524:$K$524,0))*HLOOKUP(W$523,$J$520:$R$521,2)</f>
        <v>16.304347826086957</v>
      </c>
      <c r="X600" s="768" cm="1">
        <f t="array" ref="X600">INDEX($H600:$K600,0,MATCH(X$524,$H$524:$K$524,0))*HLOOKUP(X$523,$J$520:$R$521,2)</f>
        <v>39.473684210526315</v>
      </c>
      <c r="Y600" s="768" cm="1">
        <f t="array" ref="Y600">INDEX($H600:$K600,0,MATCH(Y$524,$H$524:$K$524,0))*HLOOKUP(Y$523,$J$520:$R$521,2)</f>
        <v>16.304347826086957</v>
      </c>
      <c r="Z600" s="768" cm="1">
        <f t="array" ref="Z600">INDEX($H600:$K600,0,MATCH(Z$524,$H$524:$K$524,0))*HLOOKUP(Z$523,$J$520:$R$521,2)</f>
        <v>0</v>
      </c>
      <c r="AA600" s="768" cm="1">
        <f t="array" ref="AA600">INDEX($H600:$K600,0,MATCH(AA$524,$H$524:$K$524,0))*HLOOKUP(AA$523,$J$520:$R$521,2)</f>
        <v>16.304347826086957</v>
      </c>
      <c r="AB600" s="768" cm="1">
        <f t="array" ref="AB600">INDEX($H600:$K600,0,MATCH(AB$524,$H$524:$K$524,0))*HLOOKUP(AB$523,$J$520:$R$521,2)</f>
        <v>39.473684210526315</v>
      </c>
      <c r="AC600" s="768" cm="1">
        <f t="array" ref="AC600">INDEX($H600:$K600,0,MATCH(AC$524,$H$524:$K$524,0))*HLOOKUP(AC$523,$J$520:$R$521,2)</f>
        <v>16.304347826086957</v>
      </c>
      <c r="AD600" s="768" cm="1">
        <f t="array" ref="AD600">INDEX($H600:$K600,0,MATCH(AD$524,$H$524:$K$524,0))*HLOOKUP(AD$523,$J$520:$R$521,2)</f>
        <v>0</v>
      </c>
      <c r="AE600" s="768" cm="1">
        <f t="array" ref="AE600">INDEX($H600:$K600,0,MATCH(AE$524,$H$524:$K$524,0))*HLOOKUP(AE$523,$J$520:$R$521,2)</f>
        <v>16.304347826086957</v>
      </c>
      <c r="AF600" s="768" cm="1">
        <f t="array" ref="AF600">INDEX($H600:$K600,0,MATCH(AF$524,$H$524:$K$524,0))*HLOOKUP(AF$523,$J$520:$R$521,2)</f>
        <v>39.473684210526315</v>
      </c>
      <c r="AG600" s="768" cm="1">
        <f t="array" ref="AG600">INDEX($H600:$K600,0,MATCH(AG$524,$H$524:$K$524,0))*HLOOKUP(AG$523,$J$520:$R$521,2)</f>
        <v>16.304347826086957</v>
      </c>
      <c r="AH600" s="768" cm="1">
        <f t="array" ref="AH600">INDEX($H600:$K600,0,MATCH(AH$524,$H$524:$K$524,0))*HLOOKUP(AH$523,$J$520:$R$521,2)</f>
        <v>0</v>
      </c>
      <c r="AI600" s="768" cm="1">
        <f t="array" ref="AI600">INDEX($H600:$K600,0,MATCH(AI$524,$H$524:$K$524,0))*HLOOKUP(AI$523,$J$520:$R$521,2)</f>
        <v>16.304347826086957</v>
      </c>
      <c r="AJ600" s="768" cm="1">
        <f t="array" ref="AJ600">INDEX($H600:$K600,0,MATCH(AJ$524,$H$524:$K$524,0))*HLOOKUP(AJ$523,$J$520:$R$521,2)</f>
        <v>39.473684210526315</v>
      </c>
      <c r="AK600" s="768" cm="1">
        <f t="array" ref="AK600">INDEX($H600:$K600,0,MATCH(AK$524,$H$524:$K$524,0))*HLOOKUP(AK$523,$J$520:$R$521,2)</f>
        <v>16.304347826086957</v>
      </c>
      <c r="AL600" s="768" cm="1">
        <f t="array" ref="AL600">INDEX($H600:$K600,0,MATCH(AL$524,$H$524:$K$524,0))*HLOOKUP(AL$523,$J$520:$R$521,2)</f>
        <v>0</v>
      </c>
      <c r="AM600" s="768" cm="1">
        <f t="array" ref="AM600">INDEX($H600:$K600,0,MATCH(AM$524,$H$524:$K$524,0))*HLOOKUP(AM$523,$J$520:$R$521,2)</f>
        <v>16.304347826086957</v>
      </c>
      <c r="AN600" s="768" cm="1">
        <f t="array" ref="AN600">INDEX($H600:$K600,0,MATCH(AN$524,$H$524:$K$524,0))*HLOOKUP(AN$523,$J$520:$R$521,2)</f>
        <v>39.473684210526315</v>
      </c>
      <c r="AO600" s="768" cm="1">
        <f t="array" ref="AO600">INDEX($H600:$K600,0,MATCH(AO$524,$H$524:$K$524,0))*HLOOKUP(AO$523,$J$520:$R$521,2)</f>
        <v>16.304347826086957</v>
      </c>
      <c r="AP600" s="768" cm="1">
        <f t="array" ref="AP600">INDEX($H600:$K600,0,MATCH(AP$524,$H$524:$K$524,0))*HLOOKUP(AP$523,$J$520:$R$521,2)</f>
        <v>0</v>
      </c>
      <c r="AQ600" s="768" cm="1">
        <f t="array" ref="AQ600">INDEX($H600:$K600,0,MATCH(AQ$524,$H$524:$K$524,0))*HLOOKUP(AQ$523,$J$520:$R$521,2)</f>
        <v>16.304347826086957</v>
      </c>
      <c r="AR600" s="768" cm="1">
        <f t="array" ref="AR600">INDEX($H600:$K600,0,MATCH(AR$524,$H$524:$K$524,0))*HLOOKUP(AR$523,$J$520:$R$521,2)</f>
        <v>39.473684210526315</v>
      </c>
      <c r="AS600" s="768" cm="1">
        <f t="array" ref="AS600">INDEX($H600:$K600,0,MATCH(AS$524,$H$524:$K$524,0))*HLOOKUP(AS$523,$J$520:$R$521,2)</f>
        <v>16.304347826086957</v>
      </c>
      <c r="AT600" s="768" cm="1">
        <f t="array" ref="AT600">INDEX($H600:$K600,0,MATCH(AT$524,$H$524:$K$524,0))*HLOOKUP(AT$523,$J$520:$R$521,2)</f>
        <v>0</v>
      </c>
      <c r="AU600" s="768" cm="1">
        <f t="array" ref="AU600">INDEX($H600:$K600,0,MATCH(AU$524,$H$524:$K$524,0))*HLOOKUP(AU$523,$J$520:$R$521,2)</f>
        <v>16.304347826086957</v>
      </c>
      <c r="AV600" s="189"/>
      <c r="AW600" s="189"/>
      <c r="AX600" s="16"/>
      <c r="AY600" s="8"/>
      <c r="AZ600" s="8"/>
      <c r="BA600" s="8"/>
    </row>
    <row r="601" spans="1:53" ht="14.5" outlineLevel="1" x14ac:dyDescent="0.35">
      <c r="A601" s="6"/>
      <c r="B601" s="7"/>
      <c r="C601" s="17"/>
      <c r="D601" s="17"/>
      <c r="E601" s="17"/>
      <c r="F601" s="26"/>
      <c r="G601" s="26" t="str">
        <f t="shared" si="126"/>
        <v>YAAA2Nw</v>
      </c>
      <c r="H601" s="225">
        <v>78.94736842105263</v>
      </c>
      <c r="I601" s="225">
        <v>54.347826086956516</v>
      </c>
      <c r="J601" s="225">
        <v>54.347826086956516</v>
      </c>
      <c r="K601" s="225">
        <v>0</v>
      </c>
      <c r="L601" s="768" cm="1">
        <f t="array" ref="L601">INDEX($H601:$K601,0,MATCH(L$524,$H$524:$K$524,0))*HLOOKUP(L$523,$J$520:$R$521,2)</f>
        <v>78.94736842105263</v>
      </c>
      <c r="M601" s="768" cm="1">
        <f t="array" ref="M601">INDEX($H601:$K601,0,MATCH(M$524,$H$524:$K$524,0))*HLOOKUP(M$523,$J$520:$R$521,2)</f>
        <v>54.347826086956516</v>
      </c>
      <c r="N601" s="768" cm="1">
        <f t="array" ref="N601">INDEX($H601:$K601,0,MATCH(N$524,$H$524:$K$524,0))*HLOOKUP(N$523,$J$520:$R$521,2)</f>
        <v>54.347826086956516</v>
      </c>
      <c r="O601" s="768" cm="1">
        <f t="array" ref="O601">INDEX($H601:$K601,0,MATCH(O$524,$H$524:$K$524,0))*HLOOKUP(O$523,$J$520:$R$521,2)</f>
        <v>0</v>
      </c>
      <c r="P601" s="768" cm="1">
        <f t="array" ref="P601">INDEX($H601:$K601,0,MATCH(P$524,$H$524:$K$524,0))*HLOOKUP(P$523,$J$520:$R$521,2)</f>
        <v>78.94736842105263</v>
      </c>
      <c r="Q601" s="768" cm="1">
        <f t="array" ref="Q601">INDEX($H601:$K601,0,MATCH(Q$524,$H$524:$K$524,0))*HLOOKUP(Q$523,$J$520:$R$521,2)</f>
        <v>54.347826086956516</v>
      </c>
      <c r="R601" s="768" cm="1">
        <f t="array" ref="R601">INDEX($H601:$K601,0,MATCH(R$524,$H$524:$K$524,0))*HLOOKUP(R$523,$J$520:$R$521,2)</f>
        <v>54.347826086956516</v>
      </c>
      <c r="S601" s="768" cm="1">
        <f t="array" ref="S601">INDEX($H601:$K601,0,MATCH(S$524,$H$524:$K$524,0))*HLOOKUP(S$523,$J$520:$R$521,2)</f>
        <v>0</v>
      </c>
      <c r="T601" s="768" cm="1">
        <f t="array" ref="T601">INDEX($H601:$K601,0,MATCH(T$524,$H$524:$K$524,0))*HLOOKUP(T$523,$J$520:$R$521,2)</f>
        <v>78.94736842105263</v>
      </c>
      <c r="U601" s="768" cm="1">
        <f t="array" ref="U601">INDEX($H601:$K601,0,MATCH(U$524,$H$524:$K$524,0))*HLOOKUP(U$523,$J$520:$R$521,2)</f>
        <v>54.347826086956516</v>
      </c>
      <c r="V601" s="768" cm="1">
        <f t="array" ref="V601">INDEX($H601:$K601,0,MATCH(V$524,$H$524:$K$524,0))*HLOOKUP(V$523,$J$520:$R$521,2)</f>
        <v>54.347826086956516</v>
      </c>
      <c r="W601" s="768" cm="1">
        <f t="array" ref="W601">INDEX($H601:$K601,0,MATCH(W$524,$H$524:$K$524,0))*HLOOKUP(W$523,$J$520:$R$521,2)</f>
        <v>0</v>
      </c>
      <c r="X601" s="768" cm="1">
        <f t="array" ref="X601">INDEX($H601:$K601,0,MATCH(X$524,$H$524:$K$524,0))*HLOOKUP(X$523,$J$520:$R$521,2)</f>
        <v>78.94736842105263</v>
      </c>
      <c r="Y601" s="768" cm="1">
        <f t="array" ref="Y601">INDEX($H601:$K601,0,MATCH(Y$524,$H$524:$K$524,0))*HLOOKUP(Y$523,$J$520:$R$521,2)</f>
        <v>54.347826086956516</v>
      </c>
      <c r="Z601" s="768" cm="1">
        <f t="array" ref="Z601">INDEX($H601:$K601,0,MATCH(Z$524,$H$524:$K$524,0))*HLOOKUP(Z$523,$J$520:$R$521,2)</f>
        <v>54.347826086956516</v>
      </c>
      <c r="AA601" s="768" cm="1">
        <f t="array" ref="AA601">INDEX($H601:$K601,0,MATCH(AA$524,$H$524:$K$524,0))*HLOOKUP(AA$523,$J$520:$R$521,2)</f>
        <v>0</v>
      </c>
      <c r="AB601" s="768" cm="1">
        <f t="array" ref="AB601">INDEX($H601:$K601,0,MATCH(AB$524,$H$524:$K$524,0))*HLOOKUP(AB$523,$J$520:$R$521,2)</f>
        <v>78.94736842105263</v>
      </c>
      <c r="AC601" s="768" cm="1">
        <f t="array" ref="AC601">INDEX($H601:$K601,0,MATCH(AC$524,$H$524:$K$524,0))*HLOOKUP(AC$523,$J$520:$R$521,2)</f>
        <v>54.347826086956516</v>
      </c>
      <c r="AD601" s="768" cm="1">
        <f t="array" ref="AD601">INDEX($H601:$K601,0,MATCH(AD$524,$H$524:$K$524,0))*HLOOKUP(AD$523,$J$520:$R$521,2)</f>
        <v>54.347826086956516</v>
      </c>
      <c r="AE601" s="768" cm="1">
        <f t="array" ref="AE601">INDEX($H601:$K601,0,MATCH(AE$524,$H$524:$K$524,0))*HLOOKUP(AE$523,$J$520:$R$521,2)</f>
        <v>0</v>
      </c>
      <c r="AF601" s="768" cm="1">
        <f t="array" ref="AF601">INDEX($H601:$K601,0,MATCH(AF$524,$H$524:$K$524,0))*HLOOKUP(AF$523,$J$520:$R$521,2)</f>
        <v>78.94736842105263</v>
      </c>
      <c r="AG601" s="768" cm="1">
        <f t="array" ref="AG601">INDEX($H601:$K601,0,MATCH(AG$524,$H$524:$K$524,0))*HLOOKUP(AG$523,$J$520:$R$521,2)</f>
        <v>54.347826086956516</v>
      </c>
      <c r="AH601" s="768" cm="1">
        <f t="array" ref="AH601">INDEX($H601:$K601,0,MATCH(AH$524,$H$524:$K$524,0))*HLOOKUP(AH$523,$J$520:$R$521,2)</f>
        <v>54.347826086956516</v>
      </c>
      <c r="AI601" s="768" cm="1">
        <f t="array" ref="AI601">INDEX($H601:$K601,0,MATCH(AI$524,$H$524:$K$524,0))*HLOOKUP(AI$523,$J$520:$R$521,2)</f>
        <v>0</v>
      </c>
      <c r="AJ601" s="768" cm="1">
        <f t="array" ref="AJ601">INDEX($H601:$K601,0,MATCH(AJ$524,$H$524:$K$524,0))*HLOOKUP(AJ$523,$J$520:$R$521,2)</f>
        <v>78.94736842105263</v>
      </c>
      <c r="AK601" s="768" cm="1">
        <f t="array" ref="AK601">INDEX($H601:$K601,0,MATCH(AK$524,$H$524:$K$524,0))*HLOOKUP(AK$523,$J$520:$R$521,2)</f>
        <v>54.347826086956516</v>
      </c>
      <c r="AL601" s="768" cm="1">
        <f t="array" ref="AL601">INDEX($H601:$K601,0,MATCH(AL$524,$H$524:$K$524,0))*HLOOKUP(AL$523,$J$520:$R$521,2)</f>
        <v>54.347826086956516</v>
      </c>
      <c r="AM601" s="768" cm="1">
        <f t="array" ref="AM601">INDEX($H601:$K601,0,MATCH(AM$524,$H$524:$K$524,0))*HLOOKUP(AM$523,$J$520:$R$521,2)</f>
        <v>0</v>
      </c>
      <c r="AN601" s="768" cm="1">
        <f t="array" ref="AN601">INDEX($H601:$K601,0,MATCH(AN$524,$H$524:$K$524,0))*HLOOKUP(AN$523,$J$520:$R$521,2)</f>
        <v>78.94736842105263</v>
      </c>
      <c r="AO601" s="768" cm="1">
        <f t="array" ref="AO601">INDEX($H601:$K601,0,MATCH(AO$524,$H$524:$K$524,0))*HLOOKUP(AO$523,$J$520:$R$521,2)</f>
        <v>54.347826086956516</v>
      </c>
      <c r="AP601" s="768" cm="1">
        <f t="array" ref="AP601">INDEX($H601:$K601,0,MATCH(AP$524,$H$524:$K$524,0))*HLOOKUP(AP$523,$J$520:$R$521,2)</f>
        <v>54.347826086956516</v>
      </c>
      <c r="AQ601" s="768" cm="1">
        <f t="array" ref="AQ601">INDEX($H601:$K601,0,MATCH(AQ$524,$H$524:$K$524,0))*HLOOKUP(AQ$523,$J$520:$R$521,2)</f>
        <v>0</v>
      </c>
      <c r="AR601" s="768" cm="1">
        <f t="array" ref="AR601">INDEX($H601:$K601,0,MATCH(AR$524,$H$524:$K$524,0))*HLOOKUP(AR$523,$J$520:$R$521,2)</f>
        <v>78.94736842105263</v>
      </c>
      <c r="AS601" s="768" cm="1">
        <f t="array" ref="AS601">INDEX($H601:$K601,0,MATCH(AS$524,$H$524:$K$524,0))*HLOOKUP(AS$523,$J$520:$R$521,2)</f>
        <v>54.347826086956516</v>
      </c>
      <c r="AT601" s="768" cm="1">
        <f t="array" ref="AT601">INDEX($H601:$K601,0,MATCH(AT$524,$H$524:$K$524,0))*HLOOKUP(AT$523,$J$520:$R$521,2)</f>
        <v>54.347826086956516</v>
      </c>
      <c r="AU601" s="768" cm="1">
        <f t="array" ref="AU601">INDEX($H601:$K601,0,MATCH(AU$524,$H$524:$K$524,0))*HLOOKUP(AU$523,$J$520:$R$521,2)</f>
        <v>0</v>
      </c>
      <c r="AV601" s="189"/>
      <c r="AW601" s="189"/>
      <c r="AX601" s="16"/>
      <c r="AY601" s="8"/>
      <c r="AZ601" s="8"/>
      <c r="BA601" s="8"/>
    </row>
    <row r="602" spans="1:53" ht="14.5" outlineLevel="1" x14ac:dyDescent="0.35">
      <c r="A602" s="6"/>
      <c r="B602" s="7"/>
      <c r="C602" s="17"/>
      <c r="D602" s="17"/>
      <c r="E602" s="17"/>
      <c r="F602" s="26"/>
      <c r="G602" s="26" t="str">
        <f t="shared" si="126"/>
        <v>YAAA2Nwd</v>
      </c>
      <c r="H602" s="225">
        <v>78.94736842105263</v>
      </c>
      <c r="I602" s="225">
        <v>54.347826086956516</v>
      </c>
      <c r="J602" s="225">
        <v>54.347826086956516</v>
      </c>
      <c r="K602" s="225">
        <v>0</v>
      </c>
      <c r="L602" s="768" cm="1">
        <f t="array" ref="L602">INDEX($H602:$K602,0,MATCH(L$524,$H$524:$K$524,0))*HLOOKUP(L$523,$J$520:$R$521,2)</f>
        <v>78.94736842105263</v>
      </c>
      <c r="M602" s="768" cm="1">
        <f t="array" ref="M602">INDEX($H602:$K602,0,MATCH(M$524,$H$524:$K$524,0))*HLOOKUP(M$523,$J$520:$R$521,2)</f>
        <v>54.347826086956516</v>
      </c>
      <c r="N602" s="768" cm="1">
        <f t="array" ref="N602">INDEX($H602:$K602,0,MATCH(N$524,$H$524:$K$524,0))*HLOOKUP(N$523,$J$520:$R$521,2)</f>
        <v>54.347826086956516</v>
      </c>
      <c r="O602" s="768" cm="1">
        <f t="array" ref="O602">INDEX($H602:$K602,0,MATCH(O$524,$H$524:$K$524,0))*HLOOKUP(O$523,$J$520:$R$521,2)</f>
        <v>0</v>
      </c>
      <c r="P602" s="768" cm="1">
        <f t="array" ref="P602">INDEX($H602:$K602,0,MATCH(P$524,$H$524:$K$524,0))*HLOOKUP(P$523,$J$520:$R$521,2)</f>
        <v>78.94736842105263</v>
      </c>
      <c r="Q602" s="768" cm="1">
        <f t="array" ref="Q602">INDEX($H602:$K602,0,MATCH(Q$524,$H$524:$K$524,0))*HLOOKUP(Q$523,$J$520:$R$521,2)</f>
        <v>54.347826086956516</v>
      </c>
      <c r="R602" s="768" cm="1">
        <f t="array" ref="R602">INDEX($H602:$K602,0,MATCH(R$524,$H$524:$K$524,0))*HLOOKUP(R$523,$J$520:$R$521,2)</f>
        <v>54.347826086956516</v>
      </c>
      <c r="S602" s="768" cm="1">
        <f t="array" ref="S602">INDEX($H602:$K602,0,MATCH(S$524,$H$524:$K$524,0))*HLOOKUP(S$523,$J$520:$R$521,2)</f>
        <v>0</v>
      </c>
      <c r="T602" s="768" cm="1">
        <f t="array" ref="T602">INDEX($H602:$K602,0,MATCH(T$524,$H$524:$K$524,0))*HLOOKUP(T$523,$J$520:$R$521,2)</f>
        <v>78.94736842105263</v>
      </c>
      <c r="U602" s="768" cm="1">
        <f t="array" ref="U602">INDEX($H602:$K602,0,MATCH(U$524,$H$524:$K$524,0))*HLOOKUP(U$523,$J$520:$R$521,2)</f>
        <v>54.347826086956516</v>
      </c>
      <c r="V602" s="768" cm="1">
        <f t="array" ref="V602">INDEX($H602:$K602,0,MATCH(V$524,$H$524:$K$524,0))*HLOOKUP(V$523,$J$520:$R$521,2)</f>
        <v>54.347826086956516</v>
      </c>
      <c r="W602" s="768" cm="1">
        <f t="array" ref="W602">INDEX($H602:$K602,0,MATCH(W$524,$H$524:$K$524,0))*HLOOKUP(W$523,$J$520:$R$521,2)</f>
        <v>0</v>
      </c>
      <c r="X602" s="768" cm="1">
        <f t="array" ref="X602">INDEX($H602:$K602,0,MATCH(X$524,$H$524:$K$524,0))*HLOOKUP(X$523,$J$520:$R$521,2)</f>
        <v>78.94736842105263</v>
      </c>
      <c r="Y602" s="768" cm="1">
        <f t="array" ref="Y602">INDEX($H602:$K602,0,MATCH(Y$524,$H$524:$K$524,0))*HLOOKUP(Y$523,$J$520:$R$521,2)</f>
        <v>54.347826086956516</v>
      </c>
      <c r="Z602" s="768" cm="1">
        <f t="array" ref="Z602">INDEX($H602:$K602,0,MATCH(Z$524,$H$524:$K$524,0))*HLOOKUP(Z$523,$J$520:$R$521,2)</f>
        <v>54.347826086956516</v>
      </c>
      <c r="AA602" s="768" cm="1">
        <f t="array" ref="AA602">INDEX($H602:$K602,0,MATCH(AA$524,$H$524:$K$524,0))*HLOOKUP(AA$523,$J$520:$R$521,2)</f>
        <v>0</v>
      </c>
      <c r="AB602" s="768" cm="1">
        <f t="array" ref="AB602">INDEX($H602:$K602,0,MATCH(AB$524,$H$524:$K$524,0))*HLOOKUP(AB$523,$J$520:$R$521,2)</f>
        <v>78.94736842105263</v>
      </c>
      <c r="AC602" s="768" cm="1">
        <f t="array" ref="AC602">INDEX($H602:$K602,0,MATCH(AC$524,$H$524:$K$524,0))*HLOOKUP(AC$523,$J$520:$R$521,2)</f>
        <v>54.347826086956516</v>
      </c>
      <c r="AD602" s="768" cm="1">
        <f t="array" ref="AD602">INDEX($H602:$K602,0,MATCH(AD$524,$H$524:$K$524,0))*HLOOKUP(AD$523,$J$520:$R$521,2)</f>
        <v>54.347826086956516</v>
      </c>
      <c r="AE602" s="768" cm="1">
        <f t="array" ref="AE602">INDEX($H602:$K602,0,MATCH(AE$524,$H$524:$K$524,0))*HLOOKUP(AE$523,$J$520:$R$521,2)</f>
        <v>0</v>
      </c>
      <c r="AF602" s="768" cm="1">
        <f t="array" ref="AF602">INDEX($H602:$K602,0,MATCH(AF$524,$H$524:$K$524,0))*HLOOKUP(AF$523,$J$520:$R$521,2)</f>
        <v>78.94736842105263</v>
      </c>
      <c r="AG602" s="768" cm="1">
        <f t="array" ref="AG602">INDEX($H602:$K602,0,MATCH(AG$524,$H$524:$K$524,0))*HLOOKUP(AG$523,$J$520:$R$521,2)</f>
        <v>54.347826086956516</v>
      </c>
      <c r="AH602" s="768" cm="1">
        <f t="array" ref="AH602">INDEX($H602:$K602,0,MATCH(AH$524,$H$524:$K$524,0))*HLOOKUP(AH$523,$J$520:$R$521,2)</f>
        <v>54.347826086956516</v>
      </c>
      <c r="AI602" s="768" cm="1">
        <f t="array" ref="AI602">INDEX($H602:$K602,0,MATCH(AI$524,$H$524:$K$524,0))*HLOOKUP(AI$523,$J$520:$R$521,2)</f>
        <v>0</v>
      </c>
      <c r="AJ602" s="768" cm="1">
        <f t="array" ref="AJ602">INDEX($H602:$K602,0,MATCH(AJ$524,$H$524:$K$524,0))*HLOOKUP(AJ$523,$J$520:$R$521,2)</f>
        <v>78.94736842105263</v>
      </c>
      <c r="AK602" s="768" cm="1">
        <f t="array" ref="AK602">INDEX($H602:$K602,0,MATCH(AK$524,$H$524:$K$524,0))*HLOOKUP(AK$523,$J$520:$R$521,2)</f>
        <v>54.347826086956516</v>
      </c>
      <c r="AL602" s="768" cm="1">
        <f t="array" ref="AL602">INDEX($H602:$K602,0,MATCH(AL$524,$H$524:$K$524,0))*HLOOKUP(AL$523,$J$520:$R$521,2)</f>
        <v>54.347826086956516</v>
      </c>
      <c r="AM602" s="768" cm="1">
        <f t="array" ref="AM602">INDEX($H602:$K602,0,MATCH(AM$524,$H$524:$K$524,0))*HLOOKUP(AM$523,$J$520:$R$521,2)</f>
        <v>0</v>
      </c>
      <c r="AN602" s="768" cm="1">
        <f t="array" ref="AN602">INDEX($H602:$K602,0,MATCH(AN$524,$H$524:$K$524,0))*HLOOKUP(AN$523,$J$520:$R$521,2)</f>
        <v>78.94736842105263</v>
      </c>
      <c r="AO602" s="768" cm="1">
        <f t="array" ref="AO602">INDEX($H602:$K602,0,MATCH(AO$524,$H$524:$K$524,0))*HLOOKUP(AO$523,$J$520:$R$521,2)</f>
        <v>54.347826086956516</v>
      </c>
      <c r="AP602" s="768" cm="1">
        <f t="array" ref="AP602">INDEX($H602:$K602,0,MATCH(AP$524,$H$524:$K$524,0))*HLOOKUP(AP$523,$J$520:$R$521,2)</f>
        <v>54.347826086956516</v>
      </c>
      <c r="AQ602" s="768" cm="1">
        <f t="array" ref="AQ602">INDEX($H602:$K602,0,MATCH(AQ$524,$H$524:$K$524,0))*HLOOKUP(AQ$523,$J$520:$R$521,2)</f>
        <v>0</v>
      </c>
      <c r="AR602" s="768" cm="1">
        <f t="array" ref="AR602">INDEX($H602:$K602,0,MATCH(AR$524,$H$524:$K$524,0))*HLOOKUP(AR$523,$J$520:$R$521,2)</f>
        <v>78.94736842105263</v>
      </c>
      <c r="AS602" s="768" cm="1">
        <f t="array" ref="AS602">INDEX($H602:$K602,0,MATCH(AS$524,$H$524:$K$524,0))*HLOOKUP(AS$523,$J$520:$R$521,2)</f>
        <v>54.347826086956516</v>
      </c>
      <c r="AT602" s="768" cm="1">
        <f t="array" ref="AT602">INDEX($H602:$K602,0,MATCH(AT$524,$H$524:$K$524,0))*HLOOKUP(AT$523,$J$520:$R$521,2)</f>
        <v>54.347826086956516</v>
      </c>
      <c r="AU602" s="768" cm="1">
        <f t="array" ref="AU602">INDEX($H602:$K602,0,MATCH(AU$524,$H$524:$K$524,0))*HLOOKUP(AU$523,$J$520:$R$521,2)</f>
        <v>0</v>
      </c>
      <c r="AV602" s="189"/>
      <c r="AW602" s="189"/>
      <c r="AX602" s="16"/>
      <c r="AY602" s="8"/>
      <c r="AZ602" s="8"/>
      <c r="BA602" s="8"/>
    </row>
    <row r="603" spans="1:53" ht="14.5" outlineLevel="1" x14ac:dyDescent="0.35">
      <c r="A603" s="6"/>
      <c r="B603" s="7"/>
      <c r="C603" s="17"/>
      <c r="D603" s="17"/>
      <c r="E603" s="17"/>
      <c r="F603" s="26"/>
      <c r="G603" s="26" t="str">
        <f t="shared" si="126"/>
        <v>YYAA2A1z</v>
      </c>
      <c r="H603" s="225">
        <v>39.473684210526315</v>
      </c>
      <c r="I603" s="225">
        <v>0</v>
      </c>
      <c r="J603" s="225">
        <v>0</v>
      </c>
      <c r="K603" s="225">
        <v>0</v>
      </c>
      <c r="L603" s="768" cm="1">
        <f t="array" ref="L603">INDEX($H603:$K603,0,MATCH(L$524,$H$524:$K$524,0))*HLOOKUP(L$523,$J$520:$R$521,2)</f>
        <v>39.473684210526315</v>
      </c>
      <c r="M603" s="768" cm="1">
        <f t="array" ref="M603">INDEX($H603:$K603,0,MATCH(M$524,$H$524:$K$524,0))*HLOOKUP(M$523,$J$520:$R$521,2)</f>
        <v>0</v>
      </c>
      <c r="N603" s="768" cm="1">
        <f t="array" ref="N603">INDEX($H603:$K603,0,MATCH(N$524,$H$524:$K$524,0))*HLOOKUP(N$523,$J$520:$R$521,2)</f>
        <v>0</v>
      </c>
      <c r="O603" s="768" cm="1">
        <f t="array" ref="O603">INDEX($H603:$K603,0,MATCH(O$524,$H$524:$K$524,0))*HLOOKUP(O$523,$J$520:$R$521,2)</f>
        <v>0</v>
      </c>
      <c r="P603" s="768" cm="1">
        <f t="array" ref="P603">INDEX($H603:$K603,0,MATCH(P$524,$H$524:$K$524,0))*HLOOKUP(P$523,$J$520:$R$521,2)</f>
        <v>39.473684210526315</v>
      </c>
      <c r="Q603" s="768" cm="1">
        <f t="array" ref="Q603">INDEX($H603:$K603,0,MATCH(Q$524,$H$524:$K$524,0))*HLOOKUP(Q$523,$J$520:$R$521,2)</f>
        <v>0</v>
      </c>
      <c r="R603" s="768" cm="1">
        <f t="array" ref="R603">INDEX($H603:$K603,0,MATCH(R$524,$H$524:$K$524,0))*HLOOKUP(R$523,$J$520:$R$521,2)</f>
        <v>0</v>
      </c>
      <c r="S603" s="768" cm="1">
        <f t="array" ref="S603">INDEX($H603:$K603,0,MATCH(S$524,$H$524:$K$524,0))*HLOOKUP(S$523,$J$520:$R$521,2)</f>
        <v>0</v>
      </c>
      <c r="T603" s="768" cm="1">
        <f t="array" ref="T603">INDEX($H603:$K603,0,MATCH(T$524,$H$524:$K$524,0))*HLOOKUP(T$523,$J$520:$R$521,2)</f>
        <v>39.473684210526315</v>
      </c>
      <c r="U603" s="768" cm="1">
        <f t="array" ref="U603">INDEX($H603:$K603,0,MATCH(U$524,$H$524:$K$524,0))*HLOOKUP(U$523,$J$520:$R$521,2)</f>
        <v>0</v>
      </c>
      <c r="V603" s="768" cm="1">
        <f t="array" ref="V603">INDEX($H603:$K603,0,MATCH(V$524,$H$524:$K$524,0))*HLOOKUP(V$523,$J$520:$R$521,2)</f>
        <v>0</v>
      </c>
      <c r="W603" s="768" cm="1">
        <f t="array" ref="W603">INDEX($H603:$K603,0,MATCH(W$524,$H$524:$K$524,0))*HLOOKUP(W$523,$J$520:$R$521,2)</f>
        <v>0</v>
      </c>
      <c r="X603" s="768" cm="1">
        <f t="array" ref="X603">INDEX($H603:$K603,0,MATCH(X$524,$H$524:$K$524,0))*HLOOKUP(X$523,$J$520:$R$521,2)</f>
        <v>39.473684210526315</v>
      </c>
      <c r="Y603" s="768" cm="1">
        <f t="array" ref="Y603">INDEX($H603:$K603,0,MATCH(Y$524,$H$524:$K$524,0))*HLOOKUP(Y$523,$J$520:$R$521,2)</f>
        <v>0</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39.473684210526315</v>
      </c>
      <c r="AC603" s="768" cm="1">
        <f t="array" ref="AC603">INDEX($H603:$K603,0,MATCH(AC$524,$H$524:$K$524,0))*HLOOKUP(AC$523,$J$520:$R$521,2)</f>
        <v>0</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39.473684210526315</v>
      </c>
      <c r="AG603" s="768" cm="1">
        <f t="array" ref="AG603">INDEX($H603:$K603,0,MATCH(AG$524,$H$524:$K$524,0))*HLOOKUP(AG$523,$J$520:$R$521,2)</f>
        <v>0</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39.473684210526315</v>
      </c>
      <c r="AK603" s="768" cm="1">
        <f t="array" ref="AK603">INDEX($H603:$K603,0,MATCH(AK$524,$H$524:$K$524,0))*HLOOKUP(AK$523,$J$520:$R$521,2)</f>
        <v>0</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39.473684210526315</v>
      </c>
      <c r="AO603" s="768" cm="1">
        <f t="array" ref="AO603">INDEX($H603:$K603,0,MATCH(AO$524,$H$524:$K$524,0))*HLOOKUP(AO$523,$J$520:$R$521,2)</f>
        <v>0</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39.473684210526315</v>
      </c>
      <c r="AS603" s="768" cm="1">
        <f t="array" ref="AS603">INDEX($H603:$K603,0,MATCH(AS$524,$H$524:$K$524,0))*HLOOKUP(AS$523,$J$520:$R$521,2)</f>
        <v>0</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39.473684210526315</v>
      </c>
      <c r="I604" s="225">
        <v>0</v>
      </c>
      <c r="J604" s="225">
        <v>0</v>
      </c>
      <c r="K604" s="225">
        <v>0</v>
      </c>
      <c r="L604" s="768" cm="1">
        <f t="array" ref="L604">INDEX($H604:$K604,0,MATCH(L$524,$H$524:$K$524,0))*HLOOKUP(L$523,$J$520:$R$521,2)</f>
        <v>39.473684210526315</v>
      </c>
      <c r="M604" s="768" cm="1">
        <f t="array" ref="M604">INDEX($H604:$K604,0,MATCH(M$524,$H$524:$K$524,0))*HLOOKUP(M$523,$J$520:$R$521,2)</f>
        <v>0</v>
      </c>
      <c r="N604" s="768" cm="1">
        <f t="array" ref="N604">INDEX($H604:$K604,0,MATCH(N$524,$H$524:$K$524,0))*HLOOKUP(N$523,$J$520:$R$521,2)</f>
        <v>0</v>
      </c>
      <c r="O604" s="768" cm="1">
        <f t="array" ref="O604">INDEX($H604:$K604,0,MATCH(O$524,$H$524:$K$524,0))*HLOOKUP(O$523,$J$520:$R$521,2)</f>
        <v>0</v>
      </c>
      <c r="P604" s="768" cm="1">
        <f t="array" ref="P604">INDEX($H604:$K604,0,MATCH(P$524,$H$524:$K$524,0))*HLOOKUP(P$523,$J$520:$R$521,2)</f>
        <v>39.473684210526315</v>
      </c>
      <c r="Q604" s="768" cm="1">
        <f t="array" ref="Q604">INDEX($H604:$K604,0,MATCH(Q$524,$H$524:$K$524,0))*HLOOKUP(Q$523,$J$520:$R$521,2)</f>
        <v>0</v>
      </c>
      <c r="R604" s="768" cm="1">
        <f t="array" ref="R604">INDEX($H604:$K604,0,MATCH(R$524,$H$524:$K$524,0))*HLOOKUP(R$523,$J$520:$R$521,2)</f>
        <v>0</v>
      </c>
      <c r="S604" s="768" cm="1">
        <f t="array" ref="S604">INDEX($H604:$K604,0,MATCH(S$524,$H$524:$K$524,0))*HLOOKUP(S$523,$J$520:$R$521,2)</f>
        <v>0</v>
      </c>
      <c r="T604" s="768" cm="1">
        <f t="array" ref="T604">INDEX($H604:$K604,0,MATCH(T$524,$H$524:$K$524,0))*HLOOKUP(T$523,$J$520:$R$521,2)</f>
        <v>39.473684210526315</v>
      </c>
      <c r="U604" s="768" cm="1">
        <f t="array" ref="U604">INDEX($H604:$K604,0,MATCH(U$524,$H$524:$K$524,0))*HLOOKUP(U$523,$J$520:$R$521,2)</f>
        <v>0</v>
      </c>
      <c r="V604" s="768" cm="1">
        <f t="array" ref="V604">INDEX($H604:$K604,0,MATCH(V$524,$H$524:$K$524,0))*HLOOKUP(V$523,$J$520:$R$521,2)</f>
        <v>0</v>
      </c>
      <c r="W604" s="768" cm="1">
        <f t="array" ref="W604">INDEX($H604:$K604,0,MATCH(W$524,$H$524:$K$524,0))*HLOOKUP(W$523,$J$520:$R$521,2)</f>
        <v>0</v>
      </c>
      <c r="X604" s="768" cm="1">
        <f t="array" ref="X604">INDEX($H604:$K604,0,MATCH(X$524,$H$524:$K$524,0))*HLOOKUP(X$523,$J$520:$R$521,2)</f>
        <v>39.473684210526315</v>
      </c>
      <c r="Y604" s="768" cm="1">
        <f t="array" ref="Y604">INDEX($H604:$K604,0,MATCH(Y$524,$H$524:$K$524,0))*HLOOKUP(Y$523,$J$520:$R$521,2)</f>
        <v>0</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39.473684210526315</v>
      </c>
      <c r="AC604" s="768" cm="1">
        <f t="array" ref="AC604">INDEX($H604:$K604,0,MATCH(AC$524,$H$524:$K$524,0))*HLOOKUP(AC$523,$J$520:$R$521,2)</f>
        <v>0</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39.473684210526315</v>
      </c>
      <c r="AG604" s="768" cm="1">
        <f t="array" ref="AG604">INDEX($H604:$K604,0,MATCH(AG$524,$H$524:$K$524,0))*HLOOKUP(AG$523,$J$520:$R$521,2)</f>
        <v>0</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39.473684210526315</v>
      </c>
      <c r="AK604" s="768" cm="1">
        <f t="array" ref="AK604">INDEX($H604:$K604,0,MATCH(AK$524,$H$524:$K$524,0))*HLOOKUP(AK$523,$J$520:$R$521,2)</f>
        <v>0</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39.473684210526315</v>
      </c>
      <c r="AO604" s="768" cm="1">
        <f t="array" ref="AO604">INDEX($H604:$K604,0,MATCH(AO$524,$H$524:$K$524,0))*HLOOKUP(AO$523,$J$520:$R$521,2)</f>
        <v>0</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39.473684210526315</v>
      </c>
      <c r="AS604" s="768" cm="1">
        <f t="array" ref="AS604">INDEX($H604:$K604,0,MATCH(AS$524,$H$524:$K$524,0))*HLOOKUP(AS$523,$J$520:$R$521,2)</f>
        <v>0</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815</v>
      </c>
      <c r="J610" s="766" t="s">
        <v>405</v>
      </c>
      <c r="K610" s="766" t="s">
        <v>803</v>
      </c>
      <c r="L610" s="766" t="s">
        <v>804</v>
      </c>
      <c r="M610" s="766" t="s">
        <v>805</v>
      </c>
      <c r="N610" s="766" t="s">
        <v>806</v>
      </c>
      <c r="O610" s="766" t="s">
        <v>807</v>
      </c>
      <c r="P610" s="766" t="s">
        <v>808</v>
      </c>
      <c r="Q610" s="766" t="s">
        <v>809</v>
      </c>
      <c r="R610" s="766" t="s">
        <v>810</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1107</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817</v>
      </c>
      <c r="H613" t="s">
        <v>833</v>
      </c>
      <c r="I613" t="s">
        <v>833</v>
      </c>
      <c r="J613" t="s">
        <v>833</v>
      </c>
      <c r="K613" t="s">
        <v>833</v>
      </c>
      <c r="L613" t="s">
        <v>405</v>
      </c>
      <c r="M613" t="s">
        <v>405</v>
      </c>
      <c r="N613" t="s">
        <v>405</v>
      </c>
      <c r="O613" t="s">
        <v>405</v>
      </c>
      <c r="P613" t="s">
        <v>803</v>
      </c>
      <c r="Q613" t="s">
        <v>803</v>
      </c>
      <c r="R613" t="s">
        <v>803</v>
      </c>
      <c r="S613" t="s">
        <v>803</v>
      </c>
      <c r="T613" t="s">
        <v>804</v>
      </c>
      <c r="U613" t="s">
        <v>804</v>
      </c>
      <c r="V613" t="s">
        <v>804</v>
      </c>
      <c r="W613" t="s">
        <v>804</v>
      </c>
      <c r="X613" t="s">
        <v>805</v>
      </c>
      <c r="Y613" t="s">
        <v>805</v>
      </c>
      <c r="Z613" t="s">
        <v>805</v>
      </c>
      <c r="AA613" t="s">
        <v>805</v>
      </c>
      <c r="AB613" t="s">
        <v>806</v>
      </c>
      <c r="AC613" t="s">
        <v>806</v>
      </c>
      <c r="AD613" t="s">
        <v>806</v>
      </c>
      <c r="AE613" t="s">
        <v>806</v>
      </c>
      <c r="AF613" t="s">
        <v>807</v>
      </c>
      <c r="AG613" t="s">
        <v>807</v>
      </c>
      <c r="AH613" t="s">
        <v>807</v>
      </c>
      <c r="AI613" t="s">
        <v>807</v>
      </c>
      <c r="AJ613" t="s">
        <v>808</v>
      </c>
      <c r="AK613" t="s">
        <v>808</v>
      </c>
      <c r="AL613" t="s">
        <v>808</v>
      </c>
      <c r="AM613" t="s">
        <v>808</v>
      </c>
      <c r="AN613" t="s">
        <v>809</v>
      </c>
      <c r="AO613" t="s">
        <v>809</v>
      </c>
      <c r="AP613" t="s">
        <v>809</v>
      </c>
      <c r="AQ613" t="s">
        <v>809</v>
      </c>
      <c r="AR613" t="s">
        <v>810</v>
      </c>
      <c r="AS613" t="s">
        <v>810</v>
      </c>
      <c r="AT613" t="s">
        <v>810</v>
      </c>
      <c r="AU613" t="s">
        <v>810</v>
      </c>
      <c r="AV613" s="189"/>
      <c r="AW613" s="189"/>
      <c r="AX613" s="16"/>
      <c r="AY613" s="8"/>
      <c r="AZ613" s="8"/>
      <c r="BA613" s="8"/>
    </row>
    <row r="614" spans="1:53" ht="14.5" outlineLevel="1" x14ac:dyDescent="0.35">
      <c r="A614" s="6"/>
      <c r="B614" s="7"/>
      <c r="C614" s="17"/>
      <c r="D614" s="17"/>
      <c r="E614" s="17"/>
      <c r="F614" s="26"/>
      <c r="G614" s="26" t="s">
        <v>818</v>
      </c>
      <c r="H614" t="s">
        <v>1233</v>
      </c>
      <c r="I614" t="s">
        <v>1234</v>
      </c>
      <c r="J614" t="s">
        <v>1235</v>
      </c>
      <c r="K614" t="s">
        <v>1236</v>
      </c>
      <c r="L614" t="str">
        <f>H614</f>
        <v>at_seeding</v>
      </c>
      <c r="M614" t="str">
        <f t="shared" ref="M614" si="127">I614</f>
        <v>mid</v>
      </c>
      <c r="N614" t="str">
        <f t="shared" ref="N614" si="128">J614</f>
        <v>late_cereal</v>
      </c>
      <c r="O614" t="str">
        <f t="shared" ref="O614" si="129">K614</f>
        <v>late_oilseed</v>
      </c>
      <c r="P614" t="str">
        <f t="shared" ref="P614" si="130">L614</f>
        <v>at_seeding</v>
      </c>
      <c r="Q614" t="str">
        <f t="shared" ref="Q614" si="131">M614</f>
        <v>mid</v>
      </c>
      <c r="R614" t="str">
        <f t="shared" ref="R614" si="132">N614</f>
        <v>late_cereal</v>
      </c>
      <c r="S614" t="str">
        <f t="shared" ref="S614" si="133">O614</f>
        <v>late_oilseed</v>
      </c>
      <c r="T614" t="str">
        <f t="shared" ref="T614" si="134">P614</f>
        <v>at_seeding</v>
      </c>
      <c r="U614" t="str">
        <f t="shared" ref="U614" si="135">Q614</f>
        <v>mid</v>
      </c>
      <c r="V614" t="str">
        <f t="shared" ref="V614" si="136">R614</f>
        <v>late_cereal</v>
      </c>
      <c r="W614" t="str">
        <f t="shared" ref="W614" si="137">S614</f>
        <v>late_oilseed</v>
      </c>
      <c r="X614" t="str">
        <f t="shared" ref="X614" si="138">T614</f>
        <v>at_seeding</v>
      </c>
      <c r="Y614" t="str">
        <f t="shared" ref="Y614" si="139">U614</f>
        <v>mid</v>
      </c>
      <c r="Z614" t="str">
        <f t="shared" ref="Z614" si="140">V614</f>
        <v>late_cereal</v>
      </c>
      <c r="AA614" t="str">
        <f t="shared" ref="AA614" si="141">W614</f>
        <v>late_oilseed</v>
      </c>
      <c r="AB614" t="str">
        <f t="shared" ref="AB614" si="142">X614</f>
        <v>at_seeding</v>
      </c>
      <c r="AC614" t="str">
        <f t="shared" ref="AC614" si="143">Y614</f>
        <v>mid</v>
      </c>
      <c r="AD614" t="str">
        <f t="shared" ref="AD614" si="144">Z614</f>
        <v>late_cereal</v>
      </c>
      <c r="AE614" t="str">
        <f t="shared" ref="AE614" si="145">AA614</f>
        <v>late_oilseed</v>
      </c>
      <c r="AF614" t="str">
        <f t="shared" ref="AF614" si="146">AB614</f>
        <v>at_seeding</v>
      </c>
      <c r="AG614" t="str">
        <f t="shared" ref="AG614" si="147">AC614</f>
        <v>mid</v>
      </c>
      <c r="AH614" t="str">
        <f t="shared" ref="AH614" si="148">AD614</f>
        <v>late_cereal</v>
      </c>
      <c r="AI614" t="str">
        <f t="shared" ref="AI614" si="149">AE614</f>
        <v>late_oilseed</v>
      </c>
      <c r="AJ614" t="str">
        <f t="shared" ref="AJ614" si="150">AF614</f>
        <v>at_seeding</v>
      </c>
      <c r="AK614" t="str">
        <f t="shared" ref="AK614" si="151">AG614</f>
        <v>mid</v>
      </c>
      <c r="AL614" t="str">
        <f t="shared" ref="AL614" si="152">AH614</f>
        <v>late_cereal</v>
      </c>
      <c r="AM614" t="str">
        <f t="shared" ref="AM614" si="153">AI614</f>
        <v>late_oilseed</v>
      </c>
      <c r="AN614" t="str">
        <f t="shared" ref="AN614" si="154">AJ614</f>
        <v>at_seeding</v>
      </c>
      <c r="AO614" t="str">
        <f t="shared" ref="AO614" si="155">AK614</f>
        <v>mid</v>
      </c>
      <c r="AP614" t="str">
        <f t="shared" ref="AP614" si="156">AL614</f>
        <v>late_cereal</v>
      </c>
      <c r="AQ614" t="str">
        <f t="shared" ref="AQ614" si="157">AM614</f>
        <v>late_oilseed</v>
      </c>
      <c r="AR614" t="str">
        <f t="shared" ref="AR614" si="158">AN614</f>
        <v>at_seeding</v>
      </c>
      <c r="AS614" t="str">
        <f t="shared" ref="AS614" si="159">AO614</f>
        <v>mid</v>
      </c>
      <c r="AT614" t="str">
        <f t="shared" ref="AT614" si="160">AP614</f>
        <v>late_cereal</v>
      </c>
      <c r="AU614" t="str">
        <f t="shared" ref="AU614" si="161">AQ614</f>
        <v>late_oilseed</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1</v>
      </c>
      <c r="I627" s="225">
        <f t="shared" si="163"/>
        <v>1</v>
      </c>
      <c r="J627" s="225">
        <f t="shared" si="163"/>
        <v>1</v>
      </c>
      <c r="K627" s="225">
        <f t="shared" si="163"/>
        <v>0</v>
      </c>
      <c r="L627" s="768" cm="1">
        <f t="array" ref="L627">INDEX($H627:$K627,0,MATCH(L$614,$H$614:$K$614,0))*HLOOKUP(L$613,$J$610:$R$611,2)</f>
        <v>1</v>
      </c>
      <c r="M627" s="768" cm="1">
        <f t="array" ref="M627">INDEX($H627:$K627,0,MATCH(M$614,$H$614:$K$614,0))*HLOOKUP(M$613,$J$610:$R$611,2)</f>
        <v>1</v>
      </c>
      <c r="N627" s="768" cm="1">
        <f t="array" ref="N627">INDEX($H627:$K627,0,MATCH(N$614,$H$614:$K$614,0))*HLOOKUP(N$613,$J$610:$R$611,2)</f>
        <v>1</v>
      </c>
      <c r="O627" s="768" cm="1">
        <f t="array" ref="O627">INDEX($H627:$K627,0,MATCH(O$614,$H$614:$K$614,0))*HLOOKUP(O$613,$J$610:$R$611,2)</f>
        <v>0</v>
      </c>
      <c r="P627" s="768" cm="1">
        <f t="array" ref="P627">INDEX($H627:$K627,0,MATCH(P$614,$H$614:$K$614,0))*HLOOKUP(P$613,$J$610:$R$611,2)</f>
        <v>1</v>
      </c>
      <c r="Q627" s="768" cm="1">
        <f t="array" ref="Q627">INDEX($H627:$K627,0,MATCH(Q$614,$H$614:$K$614,0))*HLOOKUP(Q$613,$J$610:$R$611,2)</f>
        <v>1</v>
      </c>
      <c r="R627" s="768" cm="1">
        <f t="array" ref="R627">INDEX($H627:$K627,0,MATCH(R$614,$H$614:$K$614,0))*HLOOKUP(R$613,$J$610:$R$611,2)</f>
        <v>1</v>
      </c>
      <c r="S627" s="768" cm="1">
        <f t="array" ref="S627">INDEX($H627:$K627,0,MATCH(S$614,$H$614:$K$614,0))*HLOOKUP(S$613,$J$610:$R$611,2)</f>
        <v>0</v>
      </c>
      <c r="T627" s="768" cm="1">
        <f t="array" ref="T627">INDEX($H627:$K627,0,MATCH(T$614,$H$614:$K$614,0))*HLOOKUP(T$613,$J$610:$R$611,2)</f>
        <v>1</v>
      </c>
      <c r="U627" s="768" cm="1">
        <f t="array" ref="U627">INDEX($H627:$K627,0,MATCH(U$614,$H$614:$K$614,0))*HLOOKUP(U$613,$J$610:$R$611,2)</f>
        <v>1</v>
      </c>
      <c r="V627" s="768" cm="1">
        <f t="array" ref="V627">INDEX($H627:$K627,0,MATCH(V$614,$H$614:$K$614,0))*HLOOKUP(V$613,$J$610:$R$611,2)</f>
        <v>1</v>
      </c>
      <c r="W627" s="768" cm="1">
        <f t="array" ref="W627">INDEX($H627:$K627,0,MATCH(W$614,$H$614:$K$614,0))*HLOOKUP(W$613,$J$610:$R$611,2)</f>
        <v>0</v>
      </c>
      <c r="X627" s="768" cm="1">
        <f t="array" ref="X627">INDEX($H627:$K627,0,MATCH(X$614,$H$614:$K$614,0))*HLOOKUP(X$613,$J$610:$R$611,2)</f>
        <v>1</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0</v>
      </c>
      <c r="AB627" s="768" cm="1">
        <f t="array" ref="AB627">INDEX($H627:$K627,0,MATCH(AB$614,$H$614:$K$614,0))*HLOOKUP(AB$613,$J$610:$R$611,2)</f>
        <v>1</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0</v>
      </c>
      <c r="AF627" s="768" cm="1">
        <f t="array" ref="AF627">INDEX($H627:$K627,0,MATCH(AF$614,$H$614:$K$614,0))*HLOOKUP(AF$613,$J$610:$R$611,2)</f>
        <v>1</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0</v>
      </c>
      <c r="AJ627" s="768" cm="1">
        <f t="array" ref="AJ627">INDEX($H627:$K627,0,MATCH(AJ$614,$H$614:$K$614,0))*HLOOKUP(AJ$613,$J$610:$R$611,2)</f>
        <v>1</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0</v>
      </c>
      <c r="AN627" s="768" cm="1">
        <f t="array" ref="AN627">INDEX($H627:$K627,0,MATCH(AN$614,$H$614:$K$614,0))*HLOOKUP(AN$613,$J$610:$R$611,2)</f>
        <v>1</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0</v>
      </c>
      <c r="AR627" s="768" cm="1">
        <f t="array" ref="AR627">INDEX($H627:$K627,0,MATCH(AR$614,$H$614:$K$614,0))*HLOOKUP(AR$613,$J$610:$R$611,2)</f>
        <v>1</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0</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1</v>
      </c>
      <c r="I628" s="225">
        <f t="shared" si="163"/>
        <v>1</v>
      </c>
      <c r="J628" s="225">
        <f t="shared" si="163"/>
        <v>1</v>
      </c>
      <c r="K628" s="225">
        <f t="shared" si="163"/>
        <v>0</v>
      </c>
      <c r="L628" s="768" cm="1">
        <f t="array" ref="L628">INDEX($H628:$K628,0,MATCH(L$614,$H$614:$K$614,0))*HLOOKUP(L$613,$J$610:$R$611,2)</f>
        <v>1</v>
      </c>
      <c r="M628" s="768" cm="1">
        <f t="array" ref="M628">INDEX($H628:$K628,0,MATCH(M$614,$H$614:$K$614,0))*HLOOKUP(M$613,$J$610:$R$611,2)</f>
        <v>1</v>
      </c>
      <c r="N628" s="768" cm="1">
        <f t="array" ref="N628">INDEX($H628:$K628,0,MATCH(N$614,$H$614:$K$614,0))*HLOOKUP(N$613,$J$610:$R$611,2)</f>
        <v>1</v>
      </c>
      <c r="O628" s="768" cm="1">
        <f t="array" ref="O628">INDEX($H628:$K628,0,MATCH(O$614,$H$614:$K$614,0))*HLOOKUP(O$613,$J$610:$R$611,2)</f>
        <v>0</v>
      </c>
      <c r="P628" s="768" cm="1">
        <f t="array" ref="P628">INDEX($H628:$K628,0,MATCH(P$614,$H$614:$K$614,0))*HLOOKUP(P$613,$J$610:$R$611,2)</f>
        <v>1</v>
      </c>
      <c r="Q628" s="768" cm="1">
        <f t="array" ref="Q628">INDEX($H628:$K628,0,MATCH(Q$614,$H$614:$K$614,0))*HLOOKUP(Q$613,$J$610:$R$611,2)</f>
        <v>1</v>
      </c>
      <c r="R628" s="768" cm="1">
        <f t="array" ref="R628">INDEX($H628:$K628,0,MATCH(R$614,$H$614:$K$614,0))*HLOOKUP(R$613,$J$610:$R$611,2)</f>
        <v>1</v>
      </c>
      <c r="S628" s="768" cm="1">
        <f t="array" ref="S628">INDEX($H628:$K628,0,MATCH(S$614,$H$614:$K$614,0))*HLOOKUP(S$613,$J$610:$R$611,2)</f>
        <v>0</v>
      </c>
      <c r="T628" s="768" cm="1">
        <f t="array" ref="T628">INDEX($H628:$K628,0,MATCH(T$614,$H$614:$K$614,0))*HLOOKUP(T$613,$J$610:$R$611,2)</f>
        <v>1</v>
      </c>
      <c r="U628" s="768" cm="1">
        <f t="array" ref="U628">INDEX($H628:$K628,0,MATCH(U$614,$H$614:$K$614,0))*HLOOKUP(U$613,$J$610:$R$611,2)</f>
        <v>1</v>
      </c>
      <c r="V628" s="768" cm="1">
        <f t="array" ref="V628">INDEX($H628:$K628,0,MATCH(V$614,$H$614:$K$614,0))*HLOOKUP(V$613,$J$610:$R$611,2)</f>
        <v>1</v>
      </c>
      <c r="W628" s="768" cm="1">
        <f t="array" ref="W628">INDEX($H628:$K628,0,MATCH(W$614,$H$614:$K$614,0))*HLOOKUP(W$613,$J$610:$R$611,2)</f>
        <v>0</v>
      </c>
      <c r="X628" s="768" cm="1">
        <f t="array" ref="X628">INDEX($H628:$K628,0,MATCH(X$614,$H$614:$K$614,0))*HLOOKUP(X$613,$J$610:$R$611,2)</f>
        <v>1</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0</v>
      </c>
      <c r="AB628" s="768" cm="1">
        <f t="array" ref="AB628">INDEX($H628:$K628,0,MATCH(AB$614,$H$614:$K$614,0))*HLOOKUP(AB$613,$J$610:$R$611,2)</f>
        <v>1</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0</v>
      </c>
      <c r="AF628" s="768" cm="1">
        <f t="array" ref="AF628">INDEX($H628:$K628,0,MATCH(AF$614,$H$614:$K$614,0))*HLOOKUP(AF$613,$J$610:$R$611,2)</f>
        <v>1</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0</v>
      </c>
      <c r="AJ628" s="768" cm="1">
        <f t="array" ref="AJ628">INDEX($H628:$K628,0,MATCH(AJ$614,$H$614:$K$614,0))*HLOOKUP(AJ$613,$J$610:$R$611,2)</f>
        <v>1</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0</v>
      </c>
      <c r="AN628" s="768" cm="1">
        <f t="array" ref="AN628">INDEX($H628:$K628,0,MATCH(AN$614,$H$614:$K$614,0))*HLOOKUP(AN$613,$J$610:$R$611,2)</f>
        <v>1</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0</v>
      </c>
      <c r="AR628" s="768" cm="1">
        <f t="array" ref="AR628">INDEX($H628:$K628,0,MATCH(AR$614,$H$614:$K$614,0))*HLOOKUP(AR$613,$J$610:$R$611,2)</f>
        <v>1</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0</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1</v>
      </c>
      <c r="I629" s="225">
        <f t="shared" si="164"/>
        <v>1</v>
      </c>
      <c r="J629" s="225">
        <f t="shared" si="164"/>
        <v>0</v>
      </c>
      <c r="K629" s="225">
        <f t="shared" si="164"/>
        <v>1</v>
      </c>
      <c r="L629" s="768" cm="1">
        <f t="array" ref="L629">INDEX($H629:$K629,0,MATCH(L$614,$H$614:$K$614,0))*HLOOKUP(L$613,$J$610:$R$611,2)</f>
        <v>1</v>
      </c>
      <c r="M629" s="768" cm="1">
        <f t="array" ref="M629">INDEX($H629:$K629,0,MATCH(M$614,$H$614:$K$614,0))*HLOOKUP(M$613,$J$610:$R$611,2)</f>
        <v>1</v>
      </c>
      <c r="N629" s="768" cm="1">
        <f t="array" ref="N629">INDEX($H629:$K629,0,MATCH(N$614,$H$614:$K$614,0))*HLOOKUP(N$613,$J$610:$R$611,2)</f>
        <v>0</v>
      </c>
      <c r="O629" s="768" cm="1">
        <f t="array" ref="O629">INDEX($H629:$K629,0,MATCH(O$614,$H$614:$K$614,0))*HLOOKUP(O$613,$J$610:$R$611,2)</f>
        <v>1</v>
      </c>
      <c r="P629" s="768" cm="1">
        <f t="array" ref="P629">INDEX($H629:$K629,0,MATCH(P$614,$H$614:$K$614,0))*HLOOKUP(P$613,$J$610:$R$611,2)</f>
        <v>1</v>
      </c>
      <c r="Q629" s="768" cm="1">
        <f t="array" ref="Q629">INDEX($H629:$K629,0,MATCH(Q$614,$H$614:$K$614,0))*HLOOKUP(Q$613,$J$610:$R$611,2)</f>
        <v>1</v>
      </c>
      <c r="R629" s="768" cm="1">
        <f t="array" ref="R629">INDEX($H629:$K629,0,MATCH(R$614,$H$614:$K$614,0))*HLOOKUP(R$613,$J$610:$R$611,2)</f>
        <v>0</v>
      </c>
      <c r="S629" s="768" cm="1">
        <f t="array" ref="S629">INDEX($H629:$K629,0,MATCH(S$614,$H$614:$K$614,0))*HLOOKUP(S$613,$J$610:$R$611,2)</f>
        <v>1</v>
      </c>
      <c r="T629" s="768" cm="1">
        <f t="array" ref="T629">INDEX($H629:$K629,0,MATCH(T$614,$H$614:$K$614,0))*HLOOKUP(T$613,$J$610:$R$611,2)</f>
        <v>1</v>
      </c>
      <c r="U629" s="768" cm="1">
        <f t="array" ref="U629">INDEX($H629:$K629,0,MATCH(U$614,$H$614:$K$614,0))*HLOOKUP(U$613,$J$610:$R$611,2)</f>
        <v>1</v>
      </c>
      <c r="V629" s="768" cm="1">
        <f t="array" ref="V629">INDEX($H629:$K629,0,MATCH(V$614,$H$614:$K$614,0))*HLOOKUP(V$613,$J$610:$R$611,2)</f>
        <v>0</v>
      </c>
      <c r="W629" s="768" cm="1">
        <f t="array" ref="W629">INDEX($H629:$K629,0,MATCH(W$614,$H$614:$K$614,0))*HLOOKUP(W$613,$J$610:$R$611,2)</f>
        <v>1</v>
      </c>
      <c r="X629" s="768" cm="1">
        <f t="array" ref="X629">INDEX($H629:$K629,0,MATCH(X$614,$H$614:$K$614,0))*HLOOKUP(X$613,$J$610:$R$611,2)</f>
        <v>1</v>
      </c>
      <c r="Y629" s="768" cm="1">
        <f t="array" ref="Y629">INDEX($H629:$K629,0,MATCH(Y$614,$H$614:$K$614,0))*HLOOKUP(Y$613,$J$610:$R$611,2)</f>
        <v>1</v>
      </c>
      <c r="Z629" s="768" cm="1">
        <f t="array" ref="Z629">INDEX($H629:$K629,0,MATCH(Z$614,$H$614:$K$614,0))*HLOOKUP(Z$613,$J$610:$R$611,2)</f>
        <v>0</v>
      </c>
      <c r="AA629" s="768" cm="1">
        <f t="array" ref="AA629">INDEX($H629:$K629,0,MATCH(AA$614,$H$614:$K$614,0))*HLOOKUP(AA$613,$J$610:$R$611,2)</f>
        <v>1</v>
      </c>
      <c r="AB629" s="768" cm="1">
        <f t="array" ref="AB629">INDEX($H629:$K629,0,MATCH(AB$614,$H$614:$K$614,0))*HLOOKUP(AB$613,$J$610:$R$611,2)</f>
        <v>1</v>
      </c>
      <c r="AC629" s="768" cm="1">
        <f t="array" ref="AC629">INDEX($H629:$K629,0,MATCH(AC$614,$H$614:$K$614,0))*HLOOKUP(AC$613,$J$610:$R$611,2)</f>
        <v>1</v>
      </c>
      <c r="AD629" s="768" cm="1">
        <f t="array" ref="AD629">INDEX($H629:$K629,0,MATCH(AD$614,$H$614:$K$614,0))*HLOOKUP(AD$613,$J$610:$R$611,2)</f>
        <v>0</v>
      </c>
      <c r="AE629" s="768" cm="1">
        <f t="array" ref="AE629">INDEX($H629:$K629,0,MATCH(AE$614,$H$614:$K$614,0))*HLOOKUP(AE$613,$J$610:$R$611,2)</f>
        <v>1</v>
      </c>
      <c r="AF629" s="768" cm="1">
        <f t="array" ref="AF629">INDEX($H629:$K629,0,MATCH(AF$614,$H$614:$K$614,0))*HLOOKUP(AF$613,$J$610:$R$611,2)</f>
        <v>1</v>
      </c>
      <c r="AG629" s="768" cm="1">
        <f t="array" ref="AG629">INDEX($H629:$K629,0,MATCH(AG$614,$H$614:$K$614,0))*HLOOKUP(AG$613,$J$610:$R$611,2)</f>
        <v>1</v>
      </c>
      <c r="AH629" s="768" cm="1">
        <f t="array" ref="AH629">INDEX($H629:$K629,0,MATCH(AH$614,$H$614:$K$614,0))*HLOOKUP(AH$613,$J$610:$R$611,2)</f>
        <v>0</v>
      </c>
      <c r="AI629" s="768" cm="1">
        <f t="array" ref="AI629">INDEX($H629:$K629,0,MATCH(AI$614,$H$614:$K$614,0))*HLOOKUP(AI$613,$J$610:$R$611,2)</f>
        <v>1</v>
      </c>
      <c r="AJ629" s="768" cm="1">
        <f t="array" ref="AJ629">INDEX($H629:$K629,0,MATCH(AJ$614,$H$614:$K$614,0))*HLOOKUP(AJ$613,$J$610:$R$611,2)</f>
        <v>1</v>
      </c>
      <c r="AK629" s="768" cm="1">
        <f t="array" ref="AK629">INDEX($H629:$K629,0,MATCH(AK$614,$H$614:$K$614,0))*HLOOKUP(AK$613,$J$610:$R$611,2)</f>
        <v>1</v>
      </c>
      <c r="AL629" s="768" cm="1">
        <f t="array" ref="AL629">INDEX($H629:$K629,0,MATCH(AL$614,$H$614:$K$614,0))*HLOOKUP(AL$613,$J$610:$R$611,2)</f>
        <v>0</v>
      </c>
      <c r="AM629" s="768" cm="1">
        <f t="array" ref="AM629">INDEX($H629:$K629,0,MATCH(AM$614,$H$614:$K$614,0))*HLOOKUP(AM$613,$J$610:$R$611,2)</f>
        <v>1</v>
      </c>
      <c r="AN629" s="768" cm="1">
        <f t="array" ref="AN629">INDEX($H629:$K629,0,MATCH(AN$614,$H$614:$K$614,0))*HLOOKUP(AN$613,$J$610:$R$611,2)</f>
        <v>1</v>
      </c>
      <c r="AO629" s="768" cm="1">
        <f t="array" ref="AO629">INDEX($H629:$K629,0,MATCH(AO$614,$H$614:$K$614,0))*HLOOKUP(AO$613,$J$610:$R$611,2)</f>
        <v>1</v>
      </c>
      <c r="AP629" s="768" cm="1">
        <f t="array" ref="AP629">INDEX($H629:$K629,0,MATCH(AP$614,$H$614:$K$614,0))*HLOOKUP(AP$613,$J$610:$R$611,2)</f>
        <v>0</v>
      </c>
      <c r="AQ629" s="768" cm="1">
        <f t="array" ref="AQ629">INDEX($H629:$K629,0,MATCH(AQ$614,$H$614:$K$614,0))*HLOOKUP(AQ$613,$J$610:$R$611,2)</f>
        <v>1</v>
      </c>
      <c r="AR629" s="768" cm="1">
        <f t="array" ref="AR629">INDEX($H629:$K629,0,MATCH(AR$614,$H$614:$K$614,0))*HLOOKUP(AR$613,$J$610:$R$611,2)</f>
        <v>1</v>
      </c>
      <c r="AS629" s="768" cm="1">
        <f t="array" ref="AS629">INDEX($H629:$K629,0,MATCH(AS$614,$H$614:$K$614,0))*HLOOKUP(AS$613,$J$610:$R$611,2)</f>
        <v>1</v>
      </c>
      <c r="AT629" s="768" cm="1">
        <f t="array" ref="AT629">INDEX($H629:$K629,0,MATCH(AT$614,$H$614:$K$614,0))*HLOOKUP(AT$613,$J$610:$R$611,2)</f>
        <v>0</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1</v>
      </c>
      <c r="I630" s="225">
        <f t="shared" si="164"/>
        <v>1</v>
      </c>
      <c r="J630" s="225">
        <f t="shared" si="164"/>
        <v>0</v>
      </c>
      <c r="K630" s="225">
        <f t="shared" si="164"/>
        <v>1</v>
      </c>
      <c r="L630" s="768" cm="1">
        <f t="array" ref="L630">INDEX($H630:$K630,0,MATCH(L$614,$H$614:$K$614,0))*HLOOKUP(L$613,$J$610:$R$611,2)</f>
        <v>1</v>
      </c>
      <c r="M630" s="768" cm="1">
        <f t="array" ref="M630">INDEX($H630:$K630,0,MATCH(M$614,$H$614:$K$614,0))*HLOOKUP(M$613,$J$610:$R$611,2)</f>
        <v>1</v>
      </c>
      <c r="N630" s="768" cm="1">
        <f t="array" ref="N630">INDEX($H630:$K630,0,MATCH(N$614,$H$614:$K$614,0))*HLOOKUP(N$613,$J$610:$R$611,2)</f>
        <v>0</v>
      </c>
      <c r="O630" s="768" cm="1">
        <f t="array" ref="O630">INDEX($H630:$K630,0,MATCH(O$614,$H$614:$K$614,0))*HLOOKUP(O$613,$J$610:$R$611,2)</f>
        <v>1</v>
      </c>
      <c r="P630" s="768" cm="1">
        <f t="array" ref="P630">INDEX($H630:$K630,0,MATCH(P$614,$H$614:$K$614,0))*HLOOKUP(P$613,$J$610:$R$611,2)</f>
        <v>1</v>
      </c>
      <c r="Q630" s="768" cm="1">
        <f t="array" ref="Q630">INDEX($H630:$K630,0,MATCH(Q$614,$H$614:$K$614,0))*HLOOKUP(Q$613,$J$610:$R$611,2)</f>
        <v>1</v>
      </c>
      <c r="R630" s="768" cm="1">
        <f t="array" ref="R630">INDEX($H630:$K630,0,MATCH(R$614,$H$614:$K$614,0))*HLOOKUP(R$613,$J$610:$R$611,2)</f>
        <v>0</v>
      </c>
      <c r="S630" s="768" cm="1">
        <f t="array" ref="S630">INDEX($H630:$K630,0,MATCH(S$614,$H$614:$K$614,0))*HLOOKUP(S$613,$J$610:$R$611,2)</f>
        <v>1</v>
      </c>
      <c r="T630" s="768" cm="1">
        <f t="array" ref="T630">INDEX($H630:$K630,0,MATCH(T$614,$H$614:$K$614,0))*HLOOKUP(T$613,$J$610:$R$611,2)</f>
        <v>1</v>
      </c>
      <c r="U630" s="768" cm="1">
        <f t="array" ref="U630">INDEX($H630:$K630,0,MATCH(U$614,$H$614:$K$614,0))*HLOOKUP(U$613,$J$610:$R$611,2)</f>
        <v>1</v>
      </c>
      <c r="V630" s="768" cm="1">
        <f t="array" ref="V630">INDEX($H630:$K630,0,MATCH(V$614,$H$614:$K$614,0))*HLOOKUP(V$613,$J$610:$R$611,2)</f>
        <v>0</v>
      </c>
      <c r="W630" s="768" cm="1">
        <f t="array" ref="W630">INDEX($H630:$K630,0,MATCH(W$614,$H$614:$K$614,0))*HLOOKUP(W$613,$J$610:$R$611,2)</f>
        <v>1</v>
      </c>
      <c r="X630" s="768" cm="1">
        <f t="array" ref="X630">INDEX($H630:$K630,0,MATCH(X$614,$H$614:$K$614,0))*HLOOKUP(X$613,$J$610:$R$611,2)</f>
        <v>1</v>
      </c>
      <c r="Y630" s="768" cm="1">
        <f t="array" ref="Y630">INDEX($H630:$K630,0,MATCH(Y$614,$H$614:$K$614,0))*HLOOKUP(Y$613,$J$610:$R$611,2)</f>
        <v>1</v>
      </c>
      <c r="Z630" s="768" cm="1">
        <f t="array" ref="Z630">INDEX($H630:$K630,0,MATCH(Z$614,$H$614:$K$614,0))*HLOOKUP(Z$613,$J$610:$R$611,2)</f>
        <v>0</v>
      </c>
      <c r="AA630" s="768" cm="1">
        <f t="array" ref="AA630">INDEX($H630:$K630,0,MATCH(AA$614,$H$614:$K$614,0))*HLOOKUP(AA$613,$J$610:$R$611,2)</f>
        <v>1</v>
      </c>
      <c r="AB630" s="768" cm="1">
        <f t="array" ref="AB630">INDEX($H630:$K630,0,MATCH(AB$614,$H$614:$K$614,0))*HLOOKUP(AB$613,$J$610:$R$611,2)</f>
        <v>1</v>
      </c>
      <c r="AC630" s="768" cm="1">
        <f t="array" ref="AC630">INDEX($H630:$K630,0,MATCH(AC$614,$H$614:$K$614,0))*HLOOKUP(AC$613,$J$610:$R$611,2)</f>
        <v>1</v>
      </c>
      <c r="AD630" s="768" cm="1">
        <f t="array" ref="AD630">INDEX($H630:$K630,0,MATCH(AD$614,$H$614:$K$614,0))*HLOOKUP(AD$613,$J$610:$R$611,2)</f>
        <v>0</v>
      </c>
      <c r="AE630" s="768" cm="1">
        <f t="array" ref="AE630">INDEX($H630:$K630,0,MATCH(AE$614,$H$614:$K$614,0))*HLOOKUP(AE$613,$J$610:$R$611,2)</f>
        <v>1</v>
      </c>
      <c r="AF630" s="768" cm="1">
        <f t="array" ref="AF630">INDEX($H630:$K630,0,MATCH(AF$614,$H$614:$K$614,0))*HLOOKUP(AF$613,$J$610:$R$611,2)</f>
        <v>1</v>
      </c>
      <c r="AG630" s="768" cm="1">
        <f t="array" ref="AG630">INDEX($H630:$K630,0,MATCH(AG$614,$H$614:$K$614,0))*HLOOKUP(AG$613,$J$610:$R$611,2)</f>
        <v>1</v>
      </c>
      <c r="AH630" s="768" cm="1">
        <f t="array" ref="AH630">INDEX($H630:$K630,0,MATCH(AH$614,$H$614:$K$614,0))*HLOOKUP(AH$613,$J$610:$R$611,2)</f>
        <v>0</v>
      </c>
      <c r="AI630" s="768" cm="1">
        <f t="array" ref="AI630">INDEX($H630:$K630,0,MATCH(AI$614,$H$614:$K$614,0))*HLOOKUP(AI$613,$J$610:$R$611,2)</f>
        <v>1</v>
      </c>
      <c r="AJ630" s="768" cm="1">
        <f t="array" ref="AJ630">INDEX($H630:$K630,0,MATCH(AJ$614,$H$614:$K$614,0))*HLOOKUP(AJ$613,$J$610:$R$611,2)</f>
        <v>1</v>
      </c>
      <c r="AK630" s="768" cm="1">
        <f t="array" ref="AK630">INDEX($H630:$K630,0,MATCH(AK$614,$H$614:$K$614,0))*HLOOKUP(AK$613,$J$610:$R$611,2)</f>
        <v>1</v>
      </c>
      <c r="AL630" s="768" cm="1">
        <f t="array" ref="AL630">INDEX($H630:$K630,0,MATCH(AL$614,$H$614:$K$614,0))*HLOOKUP(AL$613,$J$610:$R$611,2)</f>
        <v>0</v>
      </c>
      <c r="AM630" s="768" cm="1">
        <f t="array" ref="AM630">INDEX($H630:$K630,0,MATCH(AM$614,$H$614:$K$614,0))*HLOOKUP(AM$613,$J$610:$R$611,2)</f>
        <v>1</v>
      </c>
      <c r="AN630" s="768" cm="1">
        <f t="array" ref="AN630">INDEX($H630:$K630,0,MATCH(AN$614,$H$614:$K$614,0))*HLOOKUP(AN$613,$J$610:$R$611,2)</f>
        <v>1</v>
      </c>
      <c r="AO630" s="768" cm="1">
        <f t="array" ref="AO630">INDEX($H630:$K630,0,MATCH(AO$614,$H$614:$K$614,0))*HLOOKUP(AO$613,$J$610:$R$611,2)</f>
        <v>1</v>
      </c>
      <c r="AP630" s="768" cm="1">
        <f t="array" ref="AP630">INDEX($H630:$K630,0,MATCH(AP$614,$H$614:$K$614,0))*HLOOKUP(AP$613,$J$610:$R$611,2)</f>
        <v>0</v>
      </c>
      <c r="AQ630" s="768" cm="1">
        <f t="array" ref="AQ630">INDEX($H630:$K630,0,MATCH(AQ$614,$H$614:$K$614,0))*HLOOKUP(AQ$613,$J$610:$R$611,2)</f>
        <v>1</v>
      </c>
      <c r="AR630" s="768" cm="1">
        <f t="array" ref="AR630">INDEX($H630:$K630,0,MATCH(AR$614,$H$614:$K$614,0))*HLOOKUP(AR$613,$J$610:$R$611,2)</f>
        <v>1</v>
      </c>
      <c r="AS630" s="768" cm="1">
        <f t="array" ref="AS630">INDEX($H630:$K630,0,MATCH(AS$614,$H$614:$K$614,0))*HLOOKUP(AS$613,$J$610:$R$611,2)</f>
        <v>1</v>
      </c>
      <c r="AT630" s="768" cm="1">
        <f t="array" ref="AT630">INDEX($H630:$K630,0,MATCH(AT$614,$H$614:$K$614,0))*HLOOKUP(AT$613,$J$610:$R$611,2)</f>
        <v>0</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1</v>
      </c>
      <c r="I631" s="225">
        <f t="shared" si="165"/>
        <v>1</v>
      </c>
      <c r="J631" s="225">
        <f t="shared" si="165"/>
        <v>1</v>
      </c>
      <c r="K631" s="225">
        <f t="shared" si="165"/>
        <v>0</v>
      </c>
      <c r="L631" s="768" cm="1">
        <f t="array" ref="L631">INDEX($H631:$K631,0,MATCH(L$614,$H$614:$K$614,0))*HLOOKUP(L$613,$J$610:$R$611,2)</f>
        <v>1</v>
      </c>
      <c r="M631" s="768" cm="1">
        <f t="array" ref="M631">INDEX($H631:$K631,0,MATCH(M$614,$H$614:$K$614,0))*HLOOKUP(M$613,$J$610:$R$611,2)</f>
        <v>1</v>
      </c>
      <c r="N631" s="768" cm="1">
        <f t="array" ref="N631">INDEX($H631:$K631,0,MATCH(N$614,$H$614:$K$614,0))*HLOOKUP(N$613,$J$610:$R$611,2)</f>
        <v>1</v>
      </c>
      <c r="O631" s="768" cm="1">
        <f t="array" ref="O631">INDEX($H631:$K631,0,MATCH(O$614,$H$614:$K$614,0))*HLOOKUP(O$613,$J$610:$R$611,2)</f>
        <v>0</v>
      </c>
      <c r="P631" s="768" cm="1">
        <f t="array" ref="P631">INDEX($H631:$K631,0,MATCH(P$614,$H$614:$K$614,0))*HLOOKUP(P$613,$J$610:$R$611,2)</f>
        <v>1</v>
      </c>
      <c r="Q631" s="768" cm="1">
        <f t="array" ref="Q631">INDEX($H631:$K631,0,MATCH(Q$614,$H$614:$K$614,0))*HLOOKUP(Q$613,$J$610:$R$611,2)</f>
        <v>1</v>
      </c>
      <c r="R631" s="768" cm="1">
        <f t="array" ref="R631">INDEX($H631:$K631,0,MATCH(R$614,$H$614:$K$614,0))*HLOOKUP(R$613,$J$610:$R$611,2)</f>
        <v>1</v>
      </c>
      <c r="S631" s="768" cm="1">
        <f t="array" ref="S631">INDEX($H631:$K631,0,MATCH(S$614,$H$614:$K$614,0))*HLOOKUP(S$613,$J$610:$R$611,2)</f>
        <v>0</v>
      </c>
      <c r="T631" s="768" cm="1">
        <f t="array" ref="T631">INDEX($H631:$K631,0,MATCH(T$614,$H$614:$K$614,0))*HLOOKUP(T$613,$J$610:$R$611,2)</f>
        <v>1</v>
      </c>
      <c r="U631" s="768" cm="1">
        <f t="array" ref="U631">INDEX($H631:$K631,0,MATCH(U$614,$H$614:$K$614,0))*HLOOKUP(U$613,$J$610:$R$611,2)</f>
        <v>1</v>
      </c>
      <c r="V631" s="768" cm="1">
        <f t="array" ref="V631">INDEX($H631:$K631,0,MATCH(V$614,$H$614:$K$614,0))*HLOOKUP(V$613,$J$610:$R$611,2)</f>
        <v>1</v>
      </c>
      <c r="W631" s="768" cm="1">
        <f t="array" ref="W631">INDEX($H631:$K631,0,MATCH(W$614,$H$614:$K$614,0))*HLOOKUP(W$613,$J$610:$R$611,2)</f>
        <v>0</v>
      </c>
      <c r="X631" s="768" cm="1">
        <f t="array" ref="X631">INDEX($H631:$K631,0,MATCH(X$614,$H$614:$K$614,0))*HLOOKUP(X$613,$J$610:$R$611,2)</f>
        <v>1</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0</v>
      </c>
      <c r="AB631" s="768" cm="1">
        <f t="array" ref="AB631">INDEX($H631:$K631,0,MATCH(AB$614,$H$614:$K$614,0))*HLOOKUP(AB$613,$J$610:$R$611,2)</f>
        <v>1</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0</v>
      </c>
      <c r="AF631" s="768" cm="1">
        <f t="array" ref="AF631">INDEX($H631:$K631,0,MATCH(AF$614,$H$614:$K$614,0))*HLOOKUP(AF$613,$J$610:$R$611,2)</f>
        <v>1</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0</v>
      </c>
      <c r="AJ631" s="768" cm="1">
        <f t="array" ref="AJ631">INDEX($H631:$K631,0,MATCH(AJ$614,$H$614:$K$614,0))*HLOOKUP(AJ$613,$J$610:$R$611,2)</f>
        <v>1</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0</v>
      </c>
      <c r="AN631" s="768" cm="1">
        <f t="array" ref="AN631">INDEX($H631:$K631,0,MATCH(AN$614,$H$614:$K$614,0))*HLOOKUP(AN$613,$J$610:$R$611,2)</f>
        <v>1</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0</v>
      </c>
      <c r="AR631" s="768" cm="1">
        <f t="array" ref="AR631">INDEX($H631:$K631,0,MATCH(AR$614,$H$614:$K$614,0))*HLOOKUP(AR$613,$J$610:$R$611,2)</f>
        <v>1</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0</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1</v>
      </c>
      <c r="I632" s="225">
        <f t="shared" si="165"/>
        <v>1</v>
      </c>
      <c r="J632" s="225">
        <f t="shared" si="165"/>
        <v>1</v>
      </c>
      <c r="K632" s="225">
        <f t="shared" si="165"/>
        <v>0</v>
      </c>
      <c r="L632" s="768" cm="1">
        <f t="array" ref="L632">INDEX($H632:$K632,0,MATCH(L$614,$H$614:$K$614,0))*HLOOKUP(L$613,$J$610:$R$611,2)</f>
        <v>1</v>
      </c>
      <c r="M632" s="768" cm="1">
        <f t="array" ref="M632">INDEX($H632:$K632,0,MATCH(M$614,$H$614:$K$614,0))*HLOOKUP(M$613,$J$610:$R$611,2)</f>
        <v>1</v>
      </c>
      <c r="N632" s="768" cm="1">
        <f t="array" ref="N632">INDEX($H632:$K632,0,MATCH(N$614,$H$614:$K$614,0))*HLOOKUP(N$613,$J$610:$R$611,2)</f>
        <v>1</v>
      </c>
      <c r="O632" s="768" cm="1">
        <f t="array" ref="O632">INDEX($H632:$K632,0,MATCH(O$614,$H$614:$K$614,0))*HLOOKUP(O$613,$J$610:$R$611,2)</f>
        <v>0</v>
      </c>
      <c r="P632" s="768" cm="1">
        <f t="array" ref="P632">INDEX($H632:$K632,0,MATCH(P$614,$H$614:$K$614,0))*HLOOKUP(P$613,$J$610:$R$611,2)</f>
        <v>1</v>
      </c>
      <c r="Q632" s="768" cm="1">
        <f t="array" ref="Q632">INDEX($H632:$K632,0,MATCH(Q$614,$H$614:$K$614,0))*HLOOKUP(Q$613,$J$610:$R$611,2)</f>
        <v>1</v>
      </c>
      <c r="R632" s="768" cm="1">
        <f t="array" ref="R632">INDEX($H632:$K632,0,MATCH(R$614,$H$614:$K$614,0))*HLOOKUP(R$613,$J$610:$R$611,2)</f>
        <v>1</v>
      </c>
      <c r="S632" s="768" cm="1">
        <f t="array" ref="S632">INDEX($H632:$K632,0,MATCH(S$614,$H$614:$K$614,0))*HLOOKUP(S$613,$J$610:$R$611,2)</f>
        <v>0</v>
      </c>
      <c r="T632" s="768" cm="1">
        <f t="array" ref="T632">INDEX($H632:$K632,0,MATCH(T$614,$H$614:$K$614,0))*HLOOKUP(T$613,$J$610:$R$611,2)</f>
        <v>1</v>
      </c>
      <c r="U632" s="768" cm="1">
        <f t="array" ref="U632">INDEX($H632:$K632,0,MATCH(U$614,$H$614:$K$614,0))*HLOOKUP(U$613,$J$610:$R$611,2)</f>
        <v>1</v>
      </c>
      <c r="V632" s="768" cm="1">
        <f t="array" ref="V632">INDEX($H632:$K632,0,MATCH(V$614,$H$614:$K$614,0))*HLOOKUP(V$613,$J$610:$R$611,2)</f>
        <v>1</v>
      </c>
      <c r="W632" s="768" cm="1">
        <f t="array" ref="W632">INDEX($H632:$K632,0,MATCH(W$614,$H$614:$K$614,0))*HLOOKUP(W$613,$J$610:$R$611,2)</f>
        <v>0</v>
      </c>
      <c r="X632" s="768" cm="1">
        <f t="array" ref="X632">INDEX($H632:$K632,0,MATCH(X$614,$H$614:$K$614,0))*HLOOKUP(X$613,$J$610:$R$611,2)</f>
        <v>1</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0</v>
      </c>
      <c r="AB632" s="768" cm="1">
        <f t="array" ref="AB632">INDEX($H632:$K632,0,MATCH(AB$614,$H$614:$K$614,0))*HLOOKUP(AB$613,$J$610:$R$611,2)</f>
        <v>1</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0</v>
      </c>
      <c r="AF632" s="768" cm="1">
        <f t="array" ref="AF632">INDEX($H632:$K632,0,MATCH(AF$614,$H$614:$K$614,0))*HLOOKUP(AF$613,$J$610:$R$611,2)</f>
        <v>1</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0</v>
      </c>
      <c r="AJ632" s="768" cm="1">
        <f t="array" ref="AJ632">INDEX($H632:$K632,0,MATCH(AJ$614,$H$614:$K$614,0))*HLOOKUP(AJ$613,$J$610:$R$611,2)</f>
        <v>1</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0</v>
      </c>
      <c r="AN632" s="768" cm="1">
        <f t="array" ref="AN632">INDEX($H632:$K632,0,MATCH(AN$614,$H$614:$K$614,0))*HLOOKUP(AN$613,$J$610:$R$611,2)</f>
        <v>1</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0</v>
      </c>
      <c r="AR632" s="768" cm="1">
        <f t="array" ref="AR632">INDEX($H632:$K632,0,MATCH(AR$614,$H$614:$K$614,0))*HLOOKUP(AR$613,$J$610:$R$611,2)</f>
        <v>1</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0</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1</v>
      </c>
      <c r="I633" s="225">
        <f t="shared" si="166"/>
        <v>1</v>
      </c>
      <c r="J633" s="225">
        <f t="shared" si="166"/>
        <v>1</v>
      </c>
      <c r="K633" s="225">
        <f t="shared" si="166"/>
        <v>0</v>
      </c>
      <c r="L633" s="768" cm="1">
        <f t="array" ref="L633">INDEX($H633:$K633,0,MATCH(L$614,$H$614:$K$614,0))*HLOOKUP(L$613,$J$610:$R$611,2)</f>
        <v>1</v>
      </c>
      <c r="M633" s="768" cm="1">
        <f t="array" ref="M633">INDEX($H633:$K633,0,MATCH(M$614,$H$614:$K$614,0))*HLOOKUP(M$613,$J$610:$R$611,2)</f>
        <v>1</v>
      </c>
      <c r="N633" s="768" cm="1">
        <f t="array" ref="N633">INDEX($H633:$K633,0,MATCH(N$614,$H$614:$K$614,0))*HLOOKUP(N$613,$J$610:$R$611,2)</f>
        <v>1</v>
      </c>
      <c r="O633" s="768" cm="1">
        <f t="array" ref="O633">INDEX($H633:$K633,0,MATCH(O$614,$H$614:$K$614,0))*HLOOKUP(O$613,$J$610:$R$611,2)</f>
        <v>0</v>
      </c>
      <c r="P633" s="768" cm="1">
        <f t="array" ref="P633">INDEX($H633:$K633,0,MATCH(P$614,$H$614:$K$614,0))*HLOOKUP(P$613,$J$610:$R$611,2)</f>
        <v>1</v>
      </c>
      <c r="Q633" s="768" cm="1">
        <f t="array" ref="Q633">INDEX($H633:$K633,0,MATCH(Q$614,$H$614:$K$614,0))*HLOOKUP(Q$613,$J$610:$R$611,2)</f>
        <v>1</v>
      </c>
      <c r="R633" s="768" cm="1">
        <f t="array" ref="R633">INDEX($H633:$K633,0,MATCH(R$614,$H$614:$K$614,0))*HLOOKUP(R$613,$J$610:$R$611,2)</f>
        <v>1</v>
      </c>
      <c r="S633" s="768" cm="1">
        <f t="array" ref="S633">INDEX($H633:$K633,0,MATCH(S$614,$H$614:$K$614,0))*HLOOKUP(S$613,$J$610:$R$611,2)</f>
        <v>0</v>
      </c>
      <c r="T633" s="768" cm="1">
        <f t="array" ref="T633">INDEX($H633:$K633,0,MATCH(T$614,$H$614:$K$614,0))*HLOOKUP(T$613,$J$610:$R$611,2)</f>
        <v>1</v>
      </c>
      <c r="U633" s="768" cm="1">
        <f t="array" ref="U633">INDEX($H633:$K633,0,MATCH(U$614,$H$614:$K$614,0))*HLOOKUP(U$613,$J$610:$R$611,2)</f>
        <v>1</v>
      </c>
      <c r="V633" s="768" cm="1">
        <f t="array" ref="V633">INDEX($H633:$K633,0,MATCH(V$614,$H$614:$K$614,0))*HLOOKUP(V$613,$J$610:$R$611,2)</f>
        <v>1</v>
      </c>
      <c r="W633" s="768" cm="1">
        <f t="array" ref="W633">INDEX($H633:$K633,0,MATCH(W$614,$H$614:$K$614,0))*HLOOKUP(W$613,$J$610:$R$611,2)</f>
        <v>0</v>
      </c>
      <c r="X633" s="768" cm="1">
        <f t="array" ref="X633">INDEX($H633:$K633,0,MATCH(X$614,$H$614:$K$614,0))*HLOOKUP(X$613,$J$610:$R$611,2)</f>
        <v>1</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0</v>
      </c>
      <c r="AB633" s="768" cm="1">
        <f t="array" ref="AB633">INDEX($H633:$K633,0,MATCH(AB$614,$H$614:$K$614,0))*HLOOKUP(AB$613,$J$610:$R$611,2)</f>
        <v>1</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0</v>
      </c>
      <c r="AF633" s="768" cm="1">
        <f t="array" ref="AF633">INDEX($H633:$K633,0,MATCH(AF$614,$H$614:$K$614,0))*HLOOKUP(AF$613,$J$610:$R$611,2)</f>
        <v>1</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0</v>
      </c>
      <c r="AJ633" s="768" cm="1">
        <f t="array" ref="AJ633">INDEX($H633:$K633,0,MATCH(AJ$614,$H$614:$K$614,0))*HLOOKUP(AJ$613,$J$610:$R$611,2)</f>
        <v>1</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0</v>
      </c>
      <c r="AN633" s="768" cm="1">
        <f t="array" ref="AN633">INDEX($H633:$K633,0,MATCH(AN$614,$H$614:$K$614,0))*HLOOKUP(AN$613,$J$610:$R$611,2)</f>
        <v>1</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0</v>
      </c>
      <c r="AR633" s="768" cm="1">
        <f t="array" ref="AR633">INDEX($H633:$K633,0,MATCH(AR$614,$H$614:$K$614,0))*HLOOKUP(AR$613,$J$610:$R$611,2)</f>
        <v>1</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0</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1</v>
      </c>
      <c r="I634" s="225">
        <f t="shared" si="166"/>
        <v>1</v>
      </c>
      <c r="J634" s="225">
        <f t="shared" si="166"/>
        <v>1</v>
      </c>
      <c r="K634" s="225">
        <f t="shared" si="166"/>
        <v>0</v>
      </c>
      <c r="L634" s="768" cm="1">
        <f t="array" ref="L634">INDEX($H634:$K634,0,MATCH(L$614,$H$614:$K$614,0))*HLOOKUP(L$613,$J$610:$R$611,2)</f>
        <v>1</v>
      </c>
      <c r="M634" s="768" cm="1">
        <f t="array" ref="M634">INDEX($H634:$K634,0,MATCH(M$614,$H$614:$K$614,0))*HLOOKUP(M$613,$J$610:$R$611,2)</f>
        <v>1</v>
      </c>
      <c r="N634" s="768" cm="1">
        <f t="array" ref="N634">INDEX($H634:$K634,0,MATCH(N$614,$H$614:$K$614,0))*HLOOKUP(N$613,$J$610:$R$611,2)</f>
        <v>1</v>
      </c>
      <c r="O634" s="768" cm="1">
        <f t="array" ref="O634">INDEX($H634:$K634,0,MATCH(O$614,$H$614:$K$614,0))*HLOOKUP(O$613,$J$610:$R$611,2)</f>
        <v>0</v>
      </c>
      <c r="P634" s="768" cm="1">
        <f t="array" ref="P634">INDEX($H634:$K634,0,MATCH(P$614,$H$614:$K$614,0))*HLOOKUP(P$613,$J$610:$R$611,2)</f>
        <v>1</v>
      </c>
      <c r="Q634" s="768" cm="1">
        <f t="array" ref="Q634">INDEX($H634:$K634,0,MATCH(Q$614,$H$614:$K$614,0))*HLOOKUP(Q$613,$J$610:$R$611,2)</f>
        <v>1</v>
      </c>
      <c r="R634" s="768" cm="1">
        <f t="array" ref="R634">INDEX($H634:$K634,0,MATCH(R$614,$H$614:$K$614,0))*HLOOKUP(R$613,$J$610:$R$611,2)</f>
        <v>1</v>
      </c>
      <c r="S634" s="768" cm="1">
        <f t="array" ref="S634">INDEX($H634:$K634,0,MATCH(S$614,$H$614:$K$614,0))*HLOOKUP(S$613,$J$610:$R$611,2)</f>
        <v>0</v>
      </c>
      <c r="T634" s="768" cm="1">
        <f t="array" ref="T634">INDEX($H634:$K634,0,MATCH(T$614,$H$614:$K$614,0))*HLOOKUP(T$613,$J$610:$R$611,2)</f>
        <v>1</v>
      </c>
      <c r="U634" s="768" cm="1">
        <f t="array" ref="U634">INDEX($H634:$K634,0,MATCH(U$614,$H$614:$K$614,0))*HLOOKUP(U$613,$J$610:$R$611,2)</f>
        <v>1</v>
      </c>
      <c r="V634" s="768" cm="1">
        <f t="array" ref="V634">INDEX($H634:$K634,0,MATCH(V$614,$H$614:$K$614,0))*HLOOKUP(V$613,$J$610:$R$611,2)</f>
        <v>1</v>
      </c>
      <c r="W634" s="768" cm="1">
        <f t="array" ref="W634">INDEX($H634:$K634,0,MATCH(W$614,$H$614:$K$614,0))*HLOOKUP(W$613,$J$610:$R$611,2)</f>
        <v>0</v>
      </c>
      <c r="X634" s="768" cm="1">
        <f t="array" ref="X634">INDEX($H634:$K634,0,MATCH(X$614,$H$614:$K$614,0))*HLOOKUP(X$613,$J$610:$R$611,2)</f>
        <v>1</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0</v>
      </c>
      <c r="AB634" s="768" cm="1">
        <f t="array" ref="AB634">INDEX($H634:$K634,0,MATCH(AB$614,$H$614:$K$614,0))*HLOOKUP(AB$613,$J$610:$R$611,2)</f>
        <v>1</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0</v>
      </c>
      <c r="AF634" s="768" cm="1">
        <f t="array" ref="AF634">INDEX($H634:$K634,0,MATCH(AF$614,$H$614:$K$614,0))*HLOOKUP(AF$613,$J$610:$R$611,2)</f>
        <v>1</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0</v>
      </c>
      <c r="AJ634" s="768" cm="1">
        <f t="array" ref="AJ634">INDEX($H634:$K634,0,MATCH(AJ$614,$H$614:$K$614,0))*HLOOKUP(AJ$613,$J$610:$R$611,2)</f>
        <v>1</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0</v>
      </c>
      <c r="AN634" s="768" cm="1">
        <f t="array" ref="AN634">INDEX($H634:$K634,0,MATCH(AN$614,$H$614:$K$614,0))*HLOOKUP(AN$613,$J$610:$R$611,2)</f>
        <v>1</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0</v>
      </c>
      <c r="AR634" s="768" cm="1">
        <f t="array" ref="AR634">INDEX($H634:$K634,0,MATCH(AR$614,$H$614:$K$614,0))*HLOOKUP(AR$613,$J$610:$R$611,2)</f>
        <v>1</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0</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1</v>
      </c>
      <c r="I638" s="225">
        <f t="shared" si="170"/>
        <v>1</v>
      </c>
      <c r="J638" s="225">
        <f t="shared" si="170"/>
        <v>1</v>
      </c>
      <c r="K638" s="225">
        <f t="shared" si="170"/>
        <v>0</v>
      </c>
      <c r="L638" s="768" cm="1">
        <f t="array" ref="L638">INDEX($H638:$K638,0,MATCH(L$614,$H$614:$K$614,0))*HLOOKUP(L$613,$J$610:$R$611,2)</f>
        <v>1</v>
      </c>
      <c r="M638" s="768" cm="1">
        <f t="array" ref="M638">INDEX($H638:$K638,0,MATCH(M$614,$H$614:$K$614,0))*HLOOKUP(M$613,$J$610:$R$611,2)</f>
        <v>1</v>
      </c>
      <c r="N638" s="768" cm="1">
        <f t="array" ref="N638">INDEX($H638:$K638,0,MATCH(N$614,$H$614:$K$614,0))*HLOOKUP(N$613,$J$610:$R$611,2)</f>
        <v>1</v>
      </c>
      <c r="O638" s="768" cm="1">
        <f t="array" ref="O638">INDEX($H638:$K638,0,MATCH(O$614,$H$614:$K$614,0))*HLOOKUP(O$613,$J$610:$R$611,2)</f>
        <v>0</v>
      </c>
      <c r="P638" s="768" cm="1">
        <f t="array" ref="P638">INDEX($H638:$K638,0,MATCH(P$614,$H$614:$K$614,0))*HLOOKUP(P$613,$J$610:$R$611,2)</f>
        <v>1</v>
      </c>
      <c r="Q638" s="768" cm="1">
        <f t="array" ref="Q638">INDEX($H638:$K638,0,MATCH(Q$614,$H$614:$K$614,0))*HLOOKUP(Q$613,$J$610:$R$611,2)</f>
        <v>1</v>
      </c>
      <c r="R638" s="768" cm="1">
        <f t="array" ref="R638">INDEX($H638:$K638,0,MATCH(R$614,$H$614:$K$614,0))*HLOOKUP(R$613,$J$610:$R$611,2)</f>
        <v>1</v>
      </c>
      <c r="S638" s="768" cm="1">
        <f t="array" ref="S638">INDEX($H638:$K638,0,MATCH(S$614,$H$614:$K$614,0))*HLOOKUP(S$613,$J$610:$R$611,2)</f>
        <v>0</v>
      </c>
      <c r="T638" s="768" cm="1">
        <f t="array" ref="T638">INDEX($H638:$K638,0,MATCH(T$614,$H$614:$K$614,0))*HLOOKUP(T$613,$J$610:$R$611,2)</f>
        <v>1</v>
      </c>
      <c r="U638" s="768" cm="1">
        <f t="array" ref="U638">INDEX($H638:$K638,0,MATCH(U$614,$H$614:$K$614,0))*HLOOKUP(U$613,$J$610:$R$611,2)</f>
        <v>1</v>
      </c>
      <c r="V638" s="768" cm="1">
        <f t="array" ref="V638">INDEX($H638:$K638,0,MATCH(V$614,$H$614:$K$614,0))*HLOOKUP(V$613,$J$610:$R$611,2)</f>
        <v>1</v>
      </c>
      <c r="W638" s="768" cm="1">
        <f t="array" ref="W638">INDEX($H638:$K638,0,MATCH(W$614,$H$614:$K$614,0))*HLOOKUP(W$613,$J$610:$R$611,2)</f>
        <v>0</v>
      </c>
      <c r="X638" s="768" cm="1">
        <f t="array" ref="X638">INDEX($H638:$K638,0,MATCH(X$614,$H$614:$K$614,0))*HLOOKUP(X$613,$J$610:$R$611,2)</f>
        <v>1</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0</v>
      </c>
      <c r="AB638" s="768" cm="1">
        <f t="array" ref="AB638">INDEX($H638:$K638,0,MATCH(AB$614,$H$614:$K$614,0))*HLOOKUP(AB$613,$J$610:$R$611,2)</f>
        <v>1</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0</v>
      </c>
      <c r="AF638" s="768" cm="1">
        <f t="array" ref="AF638">INDEX($H638:$K638,0,MATCH(AF$614,$H$614:$K$614,0))*HLOOKUP(AF$613,$J$610:$R$611,2)</f>
        <v>1</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0</v>
      </c>
      <c r="AJ638" s="768" cm="1">
        <f t="array" ref="AJ638">INDEX($H638:$K638,0,MATCH(AJ$614,$H$614:$K$614,0))*HLOOKUP(AJ$613,$J$610:$R$611,2)</f>
        <v>1</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0</v>
      </c>
      <c r="AN638" s="768" cm="1">
        <f t="array" ref="AN638">INDEX($H638:$K638,0,MATCH(AN$614,$H$614:$K$614,0))*HLOOKUP(AN$613,$J$610:$R$611,2)</f>
        <v>1</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0</v>
      </c>
      <c r="AR638" s="768" cm="1">
        <f t="array" ref="AR638">INDEX($H638:$K638,0,MATCH(AR$614,$H$614:$K$614,0))*HLOOKUP(AR$613,$J$610:$R$611,2)</f>
        <v>1</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0</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1</v>
      </c>
      <c r="I639" s="225">
        <f t="shared" si="170"/>
        <v>1</v>
      </c>
      <c r="J639" s="225">
        <f t="shared" si="170"/>
        <v>1</v>
      </c>
      <c r="K639" s="225">
        <f t="shared" si="170"/>
        <v>0</v>
      </c>
      <c r="L639" s="768" cm="1">
        <f t="array" ref="L639">INDEX($H639:$K639,0,MATCH(L$614,$H$614:$K$614,0))*HLOOKUP(L$613,$J$610:$R$611,2)</f>
        <v>1</v>
      </c>
      <c r="M639" s="768" cm="1">
        <f t="array" ref="M639">INDEX($H639:$K639,0,MATCH(M$614,$H$614:$K$614,0))*HLOOKUP(M$613,$J$610:$R$611,2)</f>
        <v>1</v>
      </c>
      <c r="N639" s="768" cm="1">
        <f t="array" ref="N639">INDEX($H639:$K639,0,MATCH(N$614,$H$614:$K$614,0))*HLOOKUP(N$613,$J$610:$R$611,2)</f>
        <v>1</v>
      </c>
      <c r="O639" s="768" cm="1">
        <f t="array" ref="O639">INDEX($H639:$K639,0,MATCH(O$614,$H$614:$K$614,0))*HLOOKUP(O$613,$J$610:$R$611,2)</f>
        <v>0</v>
      </c>
      <c r="P639" s="768" cm="1">
        <f t="array" ref="P639">INDEX($H639:$K639,0,MATCH(P$614,$H$614:$K$614,0))*HLOOKUP(P$613,$J$610:$R$611,2)</f>
        <v>1</v>
      </c>
      <c r="Q639" s="768" cm="1">
        <f t="array" ref="Q639">INDEX($H639:$K639,0,MATCH(Q$614,$H$614:$K$614,0))*HLOOKUP(Q$613,$J$610:$R$611,2)</f>
        <v>1</v>
      </c>
      <c r="R639" s="768" cm="1">
        <f t="array" ref="R639">INDEX($H639:$K639,0,MATCH(R$614,$H$614:$K$614,0))*HLOOKUP(R$613,$J$610:$R$611,2)</f>
        <v>1</v>
      </c>
      <c r="S639" s="768" cm="1">
        <f t="array" ref="S639">INDEX($H639:$K639,0,MATCH(S$614,$H$614:$K$614,0))*HLOOKUP(S$613,$J$610:$R$611,2)</f>
        <v>0</v>
      </c>
      <c r="T639" s="768" cm="1">
        <f t="array" ref="T639">INDEX($H639:$K639,0,MATCH(T$614,$H$614:$K$614,0))*HLOOKUP(T$613,$J$610:$R$611,2)</f>
        <v>1</v>
      </c>
      <c r="U639" s="768" cm="1">
        <f t="array" ref="U639">INDEX($H639:$K639,0,MATCH(U$614,$H$614:$K$614,0))*HLOOKUP(U$613,$J$610:$R$611,2)</f>
        <v>1</v>
      </c>
      <c r="V639" s="768" cm="1">
        <f t="array" ref="V639">INDEX($H639:$K639,0,MATCH(V$614,$H$614:$K$614,0))*HLOOKUP(V$613,$J$610:$R$611,2)</f>
        <v>1</v>
      </c>
      <c r="W639" s="768" cm="1">
        <f t="array" ref="W639">INDEX($H639:$K639,0,MATCH(W$614,$H$614:$K$614,0))*HLOOKUP(W$613,$J$610:$R$611,2)</f>
        <v>0</v>
      </c>
      <c r="X639" s="768" cm="1">
        <f t="array" ref="X639">INDEX($H639:$K639,0,MATCH(X$614,$H$614:$K$614,0))*HLOOKUP(X$613,$J$610:$R$611,2)</f>
        <v>1</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0</v>
      </c>
      <c r="AB639" s="768" cm="1">
        <f t="array" ref="AB639">INDEX($H639:$K639,0,MATCH(AB$614,$H$614:$K$614,0))*HLOOKUP(AB$613,$J$610:$R$611,2)</f>
        <v>1</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0</v>
      </c>
      <c r="AF639" s="768" cm="1">
        <f t="array" ref="AF639">INDEX($H639:$K639,0,MATCH(AF$614,$H$614:$K$614,0))*HLOOKUP(AF$613,$J$610:$R$611,2)</f>
        <v>1</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0</v>
      </c>
      <c r="AJ639" s="768" cm="1">
        <f t="array" ref="AJ639">INDEX($H639:$K639,0,MATCH(AJ$614,$H$614:$K$614,0))*HLOOKUP(AJ$613,$J$610:$R$611,2)</f>
        <v>1</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0</v>
      </c>
      <c r="AN639" s="768" cm="1">
        <f t="array" ref="AN639">INDEX($H639:$K639,0,MATCH(AN$614,$H$614:$K$614,0))*HLOOKUP(AN$613,$J$610:$R$611,2)</f>
        <v>1</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0</v>
      </c>
      <c r="AR639" s="768" cm="1">
        <f t="array" ref="AR639">INDEX($H639:$K639,0,MATCH(AR$614,$H$614:$K$614,0))*HLOOKUP(AR$613,$J$610:$R$611,2)</f>
        <v>1</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0</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1</v>
      </c>
      <c r="I643" s="225">
        <f t="shared" si="174"/>
        <v>1</v>
      </c>
      <c r="J643" s="225">
        <f t="shared" si="174"/>
        <v>1</v>
      </c>
      <c r="K643" s="225">
        <f t="shared" si="174"/>
        <v>0</v>
      </c>
      <c r="L643" s="768" cm="1">
        <f t="array" ref="L643">INDEX($H643:$K643,0,MATCH(L$614,$H$614:$K$614,0))*HLOOKUP(L$613,$J$610:$R$611,2)</f>
        <v>1</v>
      </c>
      <c r="M643" s="768" cm="1">
        <f t="array" ref="M643">INDEX($H643:$K643,0,MATCH(M$614,$H$614:$K$614,0))*HLOOKUP(M$613,$J$610:$R$611,2)</f>
        <v>1</v>
      </c>
      <c r="N643" s="768" cm="1">
        <f t="array" ref="N643">INDEX($H643:$K643,0,MATCH(N$614,$H$614:$K$614,0))*HLOOKUP(N$613,$J$610:$R$611,2)</f>
        <v>1</v>
      </c>
      <c r="O643" s="768" cm="1">
        <f t="array" ref="O643">INDEX($H643:$K643,0,MATCH(O$614,$H$614:$K$614,0))*HLOOKUP(O$613,$J$610:$R$611,2)</f>
        <v>0</v>
      </c>
      <c r="P643" s="768" cm="1">
        <f t="array" ref="P643">INDEX($H643:$K643,0,MATCH(P$614,$H$614:$K$614,0))*HLOOKUP(P$613,$J$610:$R$611,2)</f>
        <v>1</v>
      </c>
      <c r="Q643" s="768" cm="1">
        <f t="array" ref="Q643">INDEX($H643:$K643,0,MATCH(Q$614,$H$614:$K$614,0))*HLOOKUP(Q$613,$J$610:$R$611,2)</f>
        <v>1</v>
      </c>
      <c r="R643" s="768" cm="1">
        <f t="array" ref="R643">INDEX($H643:$K643,0,MATCH(R$614,$H$614:$K$614,0))*HLOOKUP(R$613,$J$610:$R$611,2)</f>
        <v>1</v>
      </c>
      <c r="S643" s="768" cm="1">
        <f t="array" ref="S643">INDEX($H643:$K643,0,MATCH(S$614,$H$614:$K$614,0))*HLOOKUP(S$613,$J$610:$R$611,2)</f>
        <v>0</v>
      </c>
      <c r="T643" s="768" cm="1">
        <f t="array" ref="T643">INDEX($H643:$K643,0,MATCH(T$614,$H$614:$K$614,0))*HLOOKUP(T$613,$J$610:$R$611,2)</f>
        <v>1</v>
      </c>
      <c r="U643" s="768" cm="1">
        <f t="array" ref="U643">INDEX($H643:$K643,0,MATCH(U$614,$H$614:$K$614,0))*HLOOKUP(U$613,$J$610:$R$611,2)</f>
        <v>1</v>
      </c>
      <c r="V643" s="768" cm="1">
        <f t="array" ref="V643">INDEX($H643:$K643,0,MATCH(V$614,$H$614:$K$614,0))*HLOOKUP(V$613,$J$610:$R$611,2)</f>
        <v>1</v>
      </c>
      <c r="W643" s="768" cm="1">
        <f t="array" ref="W643">INDEX($H643:$K643,0,MATCH(W$614,$H$614:$K$614,0))*HLOOKUP(W$613,$J$610:$R$611,2)</f>
        <v>0</v>
      </c>
      <c r="X643" s="768" cm="1">
        <f t="array" ref="X643">INDEX($H643:$K643,0,MATCH(X$614,$H$614:$K$614,0))*HLOOKUP(X$613,$J$610:$R$611,2)</f>
        <v>1</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0</v>
      </c>
      <c r="AB643" s="768" cm="1">
        <f t="array" ref="AB643">INDEX($H643:$K643,0,MATCH(AB$614,$H$614:$K$614,0))*HLOOKUP(AB$613,$J$610:$R$611,2)</f>
        <v>1</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0</v>
      </c>
      <c r="AF643" s="768" cm="1">
        <f t="array" ref="AF643">INDEX($H643:$K643,0,MATCH(AF$614,$H$614:$K$614,0))*HLOOKUP(AF$613,$J$610:$R$611,2)</f>
        <v>1</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0</v>
      </c>
      <c r="AJ643" s="768" cm="1">
        <f t="array" ref="AJ643">INDEX($H643:$K643,0,MATCH(AJ$614,$H$614:$K$614,0))*HLOOKUP(AJ$613,$J$610:$R$611,2)</f>
        <v>1</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0</v>
      </c>
      <c r="AN643" s="768" cm="1">
        <f t="array" ref="AN643">INDEX($H643:$K643,0,MATCH(AN$614,$H$614:$K$614,0))*HLOOKUP(AN$613,$J$610:$R$611,2)</f>
        <v>1</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0</v>
      </c>
      <c r="AR643" s="768" cm="1">
        <f t="array" ref="AR643">INDEX($H643:$K643,0,MATCH(AR$614,$H$614:$K$614,0))*HLOOKUP(AR$613,$J$610:$R$611,2)</f>
        <v>1</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0</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1</v>
      </c>
      <c r="I644" s="225">
        <f t="shared" si="174"/>
        <v>1</v>
      </c>
      <c r="J644" s="225">
        <f t="shared" si="174"/>
        <v>1</v>
      </c>
      <c r="K644" s="225">
        <f t="shared" si="174"/>
        <v>0</v>
      </c>
      <c r="L644" s="768" cm="1">
        <f t="array" ref="L644">INDEX($H644:$K644,0,MATCH(L$614,$H$614:$K$614,0))*HLOOKUP(L$613,$J$610:$R$611,2)</f>
        <v>1</v>
      </c>
      <c r="M644" s="768" cm="1">
        <f t="array" ref="M644">INDEX($H644:$K644,0,MATCH(M$614,$H$614:$K$614,0))*HLOOKUP(M$613,$J$610:$R$611,2)</f>
        <v>1</v>
      </c>
      <c r="N644" s="768" cm="1">
        <f t="array" ref="N644">INDEX($H644:$K644,0,MATCH(N$614,$H$614:$K$614,0))*HLOOKUP(N$613,$J$610:$R$611,2)</f>
        <v>1</v>
      </c>
      <c r="O644" s="768" cm="1">
        <f t="array" ref="O644">INDEX($H644:$K644,0,MATCH(O$614,$H$614:$K$614,0))*HLOOKUP(O$613,$J$610:$R$611,2)</f>
        <v>0</v>
      </c>
      <c r="P644" s="768" cm="1">
        <f t="array" ref="P644">INDEX($H644:$K644,0,MATCH(P$614,$H$614:$K$614,0))*HLOOKUP(P$613,$J$610:$R$611,2)</f>
        <v>1</v>
      </c>
      <c r="Q644" s="768" cm="1">
        <f t="array" ref="Q644">INDEX($H644:$K644,0,MATCH(Q$614,$H$614:$K$614,0))*HLOOKUP(Q$613,$J$610:$R$611,2)</f>
        <v>1</v>
      </c>
      <c r="R644" s="768" cm="1">
        <f t="array" ref="R644">INDEX($H644:$K644,0,MATCH(R$614,$H$614:$K$614,0))*HLOOKUP(R$613,$J$610:$R$611,2)</f>
        <v>1</v>
      </c>
      <c r="S644" s="768" cm="1">
        <f t="array" ref="S644">INDEX($H644:$K644,0,MATCH(S$614,$H$614:$K$614,0))*HLOOKUP(S$613,$J$610:$R$611,2)</f>
        <v>0</v>
      </c>
      <c r="T644" s="768" cm="1">
        <f t="array" ref="T644">INDEX($H644:$K644,0,MATCH(T$614,$H$614:$K$614,0))*HLOOKUP(T$613,$J$610:$R$611,2)</f>
        <v>1</v>
      </c>
      <c r="U644" s="768" cm="1">
        <f t="array" ref="U644">INDEX($H644:$K644,0,MATCH(U$614,$H$614:$K$614,0))*HLOOKUP(U$613,$J$610:$R$611,2)</f>
        <v>1</v>
      </c>
      <c r="V644" s="768" cm="1">
        <f t="array" ref="V644">INDEX($H644:$K644,0,MATCH(V$614,$H$614:$K$614,0))*HLOOKUP(V$613,$J$610:$R$611,2)</f>
        <v>1</v>
      </c>
      <c r="W644" s="768" cm="1">
        <f t="array" ref="W644">INDEX($H644:$K644,0,MATCH(W$614,$H$614:$K$614,0))*HLOOKUP(W$613,$J$610:$R$611,2)</f>
        <v>0</v>
      </c>
      <c r="X644" s="768" cm="1">
        <f t="array" ref="X644">INDEX($H644:$K644,0,MATCH(X$614,$H$614:$K$614,0))*HLOOKUP(X$613,$J$610:$R$611,2)</f>
        <v>1</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0</v>
      </c>
      <c r="AB644" s="768" cm="1">
        <f t="array" ref="AB644">INDEX($H644:$K644,0,MATCH(AB$614,$H$614:$K$614,0))*HLOOKUP(AB$613,$J$610:$R$611,2)</f>
        <v>1</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0</v>
      </c>
      <c r="AF644" s="768" cm="1">
        <f t="array" ref="AF644">INDEX($H644:$K644,0,MATCH(AF$614,$H$614:$K$614,0))*HLOOKUP(AF$613,$J$610:$R$611,2)</f>
        <v>1</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0</v>
      </c>
      <c r="AJ644" s="768" cm="1">
        <f t="array" ref="AJ644">INDEX($H644:$K644,0,MATCH(AJ$614,$H$614:$K$614,0))*HLOOKUP(AJ$613,$J$610:$R$611,2)</f>
        <v>1</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0</v>
      </c>
      <c r="AN644" s="768" cm="1">
        <f t="array" ref="AN644">INDEX($H644:$K644,0,MATCH(AN$614,$H$614:$K$614,0))*HLOOKUP(AN$613,$J$610:$R$611,2)</f>
        <v>1</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0</v>
      </c>
      <c r="AR644" s="768" cm="1">
        <f t="array" ref="AR644">INDEX($H644:$K644,0,MATCH(AR$614,$H$614:$K$614,0))*HLOOKUP(AR$613,$J$610:$R$611,2)</f>
        <v>1</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0</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1</v>
      </c>
      <c r="I646" s="225">
        <f t="shared" si="176"/>
        <v>0</v>
      </c>
      <c r="J646" s="225">
        <f t="shared" si="176"/>
        <v>0</v>
      </c>
      <c r="K646" s="225">
        <f t="shared" si="176"/>
        <v>0</v>
      </c>
      <c r="L646" s="768" cm="1">
        <f t="array" ref="L646">INDEX($H646:$K646,0,MATCH(L$614,$H$614:$K$614,0))*HLOOKUP(L$613,$J$610:$R$611,2)</f>
        <v>1</v>
      </c>
      <c r="M646" s="768" cm="1">
        <f t="array" ref="M646">INDEX($H646:$K646,0,MATCH(M$614,$H$614:$K$614,0))*HLOOKUP(M$613,$J$610:$R$611,2)</f>
        <v>0</v>
      </c>
      <c r="N646" s="768" cm="1">
        <f t="array" ref="N646">INDEX($H646:$K646,0,MATCH(N$614,$H$614:$K$614,0))*HLOOKUP(N$613,$J$610:$R$611,2)</f>
        <v>0</v>
      </c>
      <c r="O646" s="768" cm="1">
        <f t="array" ref="O646">INDEX($H646:$K646,0,MATCH(O$614,$H$614:$K$614,0))*HLOOKUP(O$613,$J$610:$R$611,2)</f>
        <v>0</v>
      </c>
      <c r="P646" s="768" cm="1">
        <f t="array" ref="P646">INDEX($H646:$K646,0,MATCH(P$614,$H$614:$K$614,0))*HLOOKUP(P$613,$J$610:$R$611,2)</f>
        <v>1</v>
      </c>
      <c r="Q646" s="768" cm="1">
        <f t="array" ref="Q646">INDEX($H646:$K646,0,MATCH(Q$614,$H$614:$K$614,0))*HLOOKUP(Q$613,$J$610:$R$611,2)</f>
        <v>0</v>
      </c>
      <c r="R646" s="768" cm="1">
        <f t="array" ref="R646">INDEX($H646:$K646,0,MATCH(R$614,$H$614:$K$614,0))*HLOOKUP(R$613,$J$610:$R$611,2)</f>
        <v>0</v>
      </c>
      <c r="S646" s="768" cm="1">
        <f t="array" ref="S646">INDEX($H646:$K646,0,MATCH(S$614,$H$614:$K$614,0))*HLOOKUP(S$613,$J$610:$R$611,2)</f>
        <v>0</v>
      </c>
      <c r="T646" s="768" cm="1">
        <f t="array" ref="T646">INDEX($H646:$K646,0,MATCH(T$614,$H$614:$K$614,0))*HLOOKUP(T$613,$J$610:$R$611,2)</f>
        <v>1</v>
      </c>
      <c r="U646" s="768" cm="1">
        <f t="array" ref="U646">INDEX($H646:$K646,0,MATCH(U$614,$H$614:$K$614,0))*HLOOKUP(U$613,$J$610:$R$611,2)</f>
        <v>0</v>
      </c>
      <c r="V646" s="768" cm="1">
        <f t="array" ref="V646">INDEX($H646:$K646,0,MATCH(V$614,$H$614:$K$614,0))*HLOOKUP(V$613,$J$610:$R$611,2)</f>
        <v>0</v>
      </c>
      <c r="W646" s="768" cm="1">
        <f t="array" ref="W646">INDEX($H646:$K646,0,MATCH(W$614,$H$614:$K$614,0))*HLOOKUP(W$613,$J$610:$R$611,2)</f>
        <v>0</v>
      </c>
      <c r="X646" s="768" cm="1">
        <f t="array" ref="X646">INDEX($H646:$K646,0,MATCH(X$614,$H$614:$K$614,0))*HLOOKUP(X$613,$J$610:$R$611,2)</f>
        <v>1</v>
      </c>
      <c r="Y646" s="768" cm="1">
        <f t="array" ref="Y646">INDEX($H646:$K646,0,MATCH(Y$614,$H$614:$K$614,0))*HLOOKUP(Y$613,$J$610:$R$611,2)</f>
        <v>0</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1</v>
      </c>
      <c r="AC646" s="768" cm="1">
        <f t="array" ref="AC646">INDEX($H646:$K646,0,MATCH(AC$614,$H$614:$K$614,0))*HLOOKUP(AC$613,$J$610:$R$611,2)</f>
        <v>0</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1</v>
      </c>
      <c r="AG646" s="768" cm="1">
        <f t="array" ref="AG646">INDEX($H646:$K646,0,MATCH(AG$614,$H$614:$K$614,0))*HLOOKUP(AG$613,$J$610:$R$611,2)</f>
        <v>0</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1</v>
      </c>
      <c r="AK646" s="768" cm="1">
        <f t="array" ref="AK646">INDEX($H646:$K646,0,MATCH(AK$614,$H$614:$K$614,0))*HLOOKUP(AK$613,$J$610:$R$611,2)</f>
        <v>0</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1</v>
      </c>
      <c r="AO646" s="768" cm="1">
        <f t="array" ref="AO646">INDEX($H646:$K646,0,MATCH(AO$614,$H$614:$K$614,0))*HLOOKUP(AO$613,$J$610:$R$611,2)</f>
        <v>0</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1</v>
      </c>
      <c r="AS646" s="768" cm="1">
        <f t="array" ref="AS646">INDEX($H646:$K646,0,MATCH(AS$614,$H$614:$K$614,0))*HLOOKUP(AS$613,$J$610:$R$611,2)</f>
        <v>0</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1</v>
      </c>
      <c r="I647" s="225">
        <f t="shared" si="176"/>
        <v>0</v>
      </c>
      <c r="J647" s="225">
        <f t="shared" si="176"/>
        <v>0</v>
      </c>
      <c r="K647" s="225">
        <f t="shared" si="176"/>
        <v>0</v>
      </c>
      <c r="L647" s="768" cm="1">
        <f t="array" ref="L647">INDEX($H647:$K647,0,MATCH(L$614,$H$614:$K$614,0))*HLOOKUP(L$613,$J$610:$R$611,2)</f>
        <v>1</v>
      </c>
      <c r="M647" s="768" cm="1">
        <f t="array" ref="M647">INDEX($H647:$K647,0,MATCH(M$614,$H$614:$K$614,0))*HLOOKUP(M$613,$J$610:$R$611,2)</f>
        <v>0</v>
      </c>
      <c r="N647" s="768" cm="1">
        <f t="array" ref="N647">INDEX($H647:$K647,0,MATCH(N$614,$H$614:$K$614,0))*HLOOKUP(N$613,$J$610:$R$611,2)</f>
        <v>0</v>
      </c>
      <c r="O647" s="768" cm="1">
        <f t="array" ref="O647">INDEX($H647:$K647,0,MATCH(O$614,$H$614:$K$614,0))*HLOOKUP(O$613,$J$610:$R$611,2)</f>
        <v>0</v>
      </c>
      <c r="P647" s="768" cm="1">
        <f t="array" ref="P647">INDEX($H647:$K647,0,MATCH(P$614,$H$614:$K$614,0))*HLOOKUP(P$613,$J$610:$R$611,2)</f>
        <v>1</v>
      </c>
      <c r="Q647" s="768" cm="1">
        <f t="array" ref="Q647">INDEX($H647:$K647,0,MATCH(Q$614,$H$614:$K$614,0))*HLOOKUP(Q$613,$J$610:$R$611,2)</f>
        <v>0</v>
      </c>
      <c r="R647" s="768" cm="1">
        <f t="array" ref="R647">INDEX($H647:$K647,0,MATCH(R$614,$H$614:$K$614,0))*HLOOKUP(R$613,$J$610:$R$611,2)</f>
        <v>0</v>
      </c>
      <c r="S647" s="768" cm="1">
        <f t="array" ref="S647">INDEX($H647:$K647,0,MATCH(S$614,$H$614:$K$614,0))*HLOOKUP(S$613,$J$610:$R$611,2)</f>
        <v>0</v>
      </c>
      <c r="T647" s="768" cm="1">
        <f t="array" ref="T647">INDEX($H647:$K647,0,MATCH(T$614,$H$614:$K$614,0))*HLOOKUP(T$613,$J$610:$R$611,2)</f>
        <v>1</v>
      </c>
      <c r="U647" s="768" cm="1">
        <f t="array" ref="U647">INDEX($H647:$K647,0,MATCH(U$614,$H$614:$K$614,0))*HLOOKUP(U$613,$J$610:$R$611,2)</f>
        <v>0</v>
      </c>
      <c r="V647" s="768" cm="1">
        <f t="array" ref="V647">INDEX($H647:$K647,0,MATCH(V$614,$H$614:$K$614,0))*HLOOKUP(V$613,$J$610:$R$611,2)</f>
        <v>0</v>
      </c>
      <c r="W647" s="768" cm="1">
        <f t="array" ref="W647">INDEX($H647:$K647,0,MATCH(W$614,$H$614:$K$614,0))*HLOOKUP(W$613,$J$610:$R$611,2)</f>
        <v>0</v>
      </c>
      <c r="X647" s="768" cm="1">
        <f t="array" ref="X647">INDEX($H647:$K647,0,MATCH(X$614,$H$614:$K$614,0))*HLOOKUP(X$613,$J$610:$R$611,2)</f>
        <v>1</v>
      </c>
      <c r="Y647" s="768" cm="1">
        <f t="array" ref="Y647">INDEX($H647:$K647,0,MATCH(Y$614,$H$614:$K$614,0))*HLOOKUP(Y$613,$J$610:$R$611,2)</f>
        <v>0</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1</v>
      </c>
      <c r="AC647" s="768" cm="1">
        <f t="array" ref="AC647">INDEX($H647:$K647,0,MATCH(AC$614,$H$614:$K$614,0))*HLOOKUP(AC$613,$J$610:$R$611,2)</f>
        <v>0</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1</v>
      </c>
      <c r="AG647" s="768" cm="1">
        <f t="array" ref="AG647">INDEX($H647:$K647,0,MATCH(AG$614,$H$614:$K$614,0))*HLOOKUP(AG$613,$J$610:$R$611,2)</f>
        <v>0</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1</v>
      </c>
      <c r="AK647" s="768" cm="1">
        <f t="array" ref="AK647">INDEX($H647:$K647,0,MATCH(AK$614,$H$614:$K$614,0))*HLOOKUP(AK$613,$J$610:$R$611,2)</f>
        <v>0</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1</v>
      </c>
      <c r="AO647" s="768" cm="1">
        <f t="array" ref="AO647">INDEX($H647:$K647,0,MATCH(AO$614,$H$614:$K$614,0))*HLOOKUP(AO$613,$J$610:$R$611,2)</f>
        <v>0</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1</v>
      </c>
      <c r="AS647" s="768" cm="1">
        <f t="array" ref="AS647">INDEX($H647:$K647,0,MATCH(AS$614,$H$614:$K$614,0))*HLOOKUP(AS$613,$J$610:$R$611,2)</f>
        <v>0</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1</v>
      </c>
      <c r="I649" s="225">
        <f t="shared" si="178"/>
        <v>1</v>
      </c>
      <c r="J649" s="225">
        <f t="shared" si="178"/>
        <v>1</v>
      </c>
      <c r="K649" s="225">
        <f t="shared" si="178"/>
        <v>0</v>
      </c>
      <c r="L649" s="768" cm="1">
        <f t="array" ref="L649">INDEX($H649:$K649,0,MATCH(L$614,$H$614:$K$614,0))*HLOOKUP(L$613,$J$610:$R$611,2)</f>
        <v>1</v>
      </c>
      <c r="M649" s="768" cm="1">
        <f t="array" ref="M649">INDEX($H649:$K649,0,MATCH(M$614,$H$614:$K$614,0))*HLOOKUP(M$613,$J$610:$R$611,2)</f>
        <v>1</v>
      </c>
      <c r="N649" s="768" cm="1">
        <f t="array" ref="N649">INDEX($H649:$K649,0,MATCH(N$614,$H$614:$K$614,0))*HLOOKUP(N$613,$J$610:$R$611,2)</f>
        <v>1</v>
      </c>
      <c r="O649" s="768" cm="1">
        <f t="array" ref="O649">INDEX($H649:$K649,0,MATCH(O$614,$H$614:$K$614,0))*HLOOKUP(O$613,$J$610:$R$611,2)</f>
        <v>0</v>
      </c>
      <c r="P649" s="768" cm="1">
        <f t="array" ref="P649">INDEX($H649:$K649,0,MATCH(P$614,$H$614:$K$614,0))*HLOOKUP(P$613,$J$610:$R$611,2)</f>
        <v>1</v>
      </c>
      <c r="Q649" s="768" cm="1">
        <f t="array" ref="Q649">INDEX($H649:$K649,0,MATCH(Q$614,$H$614:$K$614,0))*HLOOKUP(Q$613,$J$610:$R$611,2)</f>
        <v>1</v>
      </c>
      <c r="R649" s="768" cm="1">
        <f t="array" ref="R649">INDEX($H649:$K649,0,MATCH(R$614,$H$614:$K$614,0))*HLOOKUP(R$613,$J$610:$R$611,2)</f>
        <v>1</v>
      </c>
      <c r="S649" s="768" cm="1">
        <f t="array" ref="S649">INDEX($H649:$K649,0,MATCH(S$614,$H$614:$K$614,0))*HLOOKUP(S$613,$J$610:$R$611,2)</f>
        <v>0</v>
      </c>
      <c r="T649" s="768" cm="1">
        <f t="array" ref="T649">INDEX($H649:$K649,0,MATCH(T$614,$H$614:$K$614,0))*HLOOKUP(T$613,$J$610:$R$611,2)</f>
        <v>1</v>
      </c>
      <c r="U649" s="768" cm="1">
        <f t="array" ref="U649">INDEX($H649:$K649,0,MATCH(U$614,$H$614:$K$614,0))*HLOOKUP(U$613,$J$610:$R$611,2)</f>
        <v>1</v>
      </c>
      <c r="V649" s="768" cm="1">
        <f t="array" ref="V649">INDEX($H649:$K649,0,MATCH(V$614,$H$614:$K$614,0))*HLOOKUP(V$613,$J$610:$R$611,2)</f>
        <v>1</v>
      </c>
      <c r="W649" s="768" cm="1">
        <f t="array" ref="W649">INDEX($H649:$K649,0,MATCH(W$614,$H$614:$K$614,0))*HLOOKUP(W$613,$J$610:$R$611,2)</f>
        <v>0</v>
      </c>
      <c r="X649" s="768" cm="1">
        <f t="array" ref="X649">INDEX($H649:$K649,0,MATCH(X$614,$H$614:$K$614,0))*HLOOKUP(X$613,$J$610:$R$611,2)</f>
        <v>1</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0</v>
      </c>
      <c r="AB649" s="768" cm="1">
        <f t="array" ref="AB649">INDEX($H649:$K649,0,MATCH(AB$614,$H$614:$K$614,0))*HLOOKUP(AB$613,$J$610:$R$611,2)</f>
        <v>1</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0</v>
      </c>
      <c r="AF649" s="768" cm="1">
        <f t="array" ref="AF649">INDEX($H649:$K649,0,MATCH(AF$614,$H$614:$K$614,0))*HLOOKUP(AF$613,$J$610:$R$611,2)</f>
        <v>1</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0</v>
      </c>
      <c r="AJ649" s="768" cm="1">
        <f t="array" ref="AJ649">INDEX($H649:$K649,0,MATCH(AJ$614,$H$614:$K$614,0))*HLOOKUP(AJ$613,$J$610:$R$611,2)</f>
        <v>1</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0</v>
      </c>
      <c r="AN649" s="768" cm="1">
        <f t="array" ref="AN649">INDEX($H649:$K649,0,MATCH(AN$614,$H$614:$K$614,0))*HLOOKUP(AN$613,$J$610:$R$611,2)</f>
        <v>1</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0</v>
      </c>
      <c r="AR649" s="768" cm="1">
        <f t="array" ref="AR649">INDEX($H649:$K649,0,MATCH(AR$614,$H$614:$K$614,0))*HLOOKUP(AR$613,$J$610:$R$611,2)</f>
        <v>1</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0</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1</v>
      </c>
      <c r="I650" s="225">
        <f t="shared" si="178"/>
        <v>1</v>
      </c>
      <c r="J650" s="225">
        <f t="shared" si="178"/>
        <v>1</v>
      </c>
      <c r="K650" s="225">
        <f t="shared" si="178"/>
        <v>0</v>
      </c>
      <c r="L650" s="768" cm="1">
        <f t="array" ref="L650">INDEX($H650:$K650,0,MATCH(L$614,$H$614:$K$614,0))*HLOOKUP(L$613,$J$610:$R$611,2)</f>
        <v>1</v>
      </c>
      <c r="M650" s="768" cm="1">
        <f t="array" ref="M650">INDEX($H650:$K650,0,MATCH(M$614,$H$614:$K$614,0))*HLOOKUP(M$613,$J$610:$R$611,2)</f>
        <v>1</v>
      </c>
      <c r="N650" s="768" cm="1">
        <f t="array" ref="N650">INDEX($H650:$K650,0,MATCH(N$614,$H$614:$K$614,0))*HLOOKUP(N$613,$J$610:$R$611,2)</f>
        <v>1</v>
      </c>
      <c r="O650" s="768" cm="1">
        <f t="array" ref="O650">INDEX($H650:$K650,0,MATCH(O$614,$H$614:$K$614,0))*HLOOKUP(O$613,$J$610:$R$611,2)</f>
        <v>0</v>
      </c>
      <c r="P650" s="768" cm="1">
        <f t="array" ref="P650">INDEX($H650:$K650,0,MATCH(P$614,$H$614:$K$614,0))*HLOOKUP(P$613,$J$610:$R$611,2)</f>
        <v>1</v>
      </c>
      <c r="Q650" s="768" cm="1">
        <f t="array" ref="Q650">INDEX($H650:$K650,0,MATCH(Q$614,$H$614:$K$614,0))*HLOOKUP(Q$613,$J$610:$R$611,2)</f>
        <v>1</v>
      </c>
      <c r="R650" s="768" cm="1">
        <f t="array" ref="R650">INDEX($H650:$K650,0,MATCH(R$614,$H$614:$K$614,0))*HLOOKUP(R$613,$J$610:$R$611,2)</f>
        <v>1</v>
      </c>
      <c r="S650" s="768" cm="1">
        <f t="array" ref="S650">INDEX($H650:$K650,0,MATCH(S$614,$H$614:$K$614,0))*HLOOKUP(S$613,$J$610:$R$611,2)</f>
        <v>0</v>
      </c>
      <c r="T650" s="768" cm="1">
        <f t="array" ref="T650">INDEX($H650:$K650,0,MATCH(T$614,$H$614:$K$614,0))*HLOOKUP(T$613,$J$610:$R$611,2)</f>
        <v>1</v>
      </c>
      <c r="U650" s="768" cm="1">
        <f t="array" ref="U650">INDEX($H650:$K650,0,MATCH(U$614,$H$614:$K$614,0))*HLOOKUP(U$613,$J$610:$R$611,2)</f>
        <v>1</v>
      </c>
      <c r="V650" s="768" cm="1">
        <f t="array" ref="V650">INDEX($H650:$K650,0,MATCH(V$614,$H$614:$K$614,0))*HLOOKUP(V$613,$J$610:$R$611,2)</f>
        <v>1</v>
      </c>
      <c r="W650" s="768" cm="1">
        <f t="array" ref="W650">INDEX($H650:$K650,0,MATCH(W$614,$H$614:$K$614,0))*HLOOKUP(W$613,$J$610:$R$611,2)</f>
        <v>0</v>
      </c>
      <c r="X650" s="768" cm="1">
        <f t="array" ref="X650">INDEX($H650:$K650,0,MATCH(X$614,$H$614:$K$614,0))*HLOOKUP(X$613,$J$610:$R$611,2)</f>
        <v>1</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0</v>
      </c>
      <c r="AB650" s="768" cm="1">
        <f t="array" ref="AB650">INDEX($H650:$K650,0,MATCH(AB$614,$H$614:$K$614,0))*HLOOKUP(AB$613,$J$610:$R$611,2)</f>
        <v>1</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0</v>
      </c>
      <c r="AF650" s="768" cm="1">
        <f t="array" ref="AF650">INDEX($H650:$K650,0,MATCH(AF$614,$H$614:$K$614,0))*HLOOKUP(AF$613,$J$610:$R$611,2)</f>
        <v>1</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0</v>
      </c>
      <c r="AJ650" s="768" cm="1">
        <f t="array" ref="AJ650">INDEX($H650:$K650,0,MATCH(AJ$614,$H$614:$K$614,0))*HLOOKUP(AJ$613,$J$610:$R$611,2)</f>
        <v>1</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0</v>
      </c>
      <c r="AN650" s="768" cm="1">
        <f t="array" ref="AN650">INDEX($H650:$K650,0,MATCH(AN$614,$H$614:$K$614,0))*HLOOKUP(AN$613,$J$610:$R$611,2)</f>
        <v>1</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0</v>
      </c>
      <c r="AR650" s="768" cm="1">
        <f t="array" ref="AR650">INDEX($H650:$K650,0,MATCH(AR$614,$H$614:$K$614,0))*HLOOKUP(AR$613,$J$610:$R$611,2)</f>
        <v>1</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0</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1</v>
      </c>
      <c r="I652" s="225">
        <f t="shared" si="181"/>
        <v>1</v>
      </c>
      <c r="J652" s="225">
        <f t="shared" si="181"/>
        <v>1</v>
      </c>
      <c r="K652" s="225">
        <f t="shared" si="181"/>
        <v>0</v>
      </c>
      <c r="L652" s="768" cm="1">
        <f t="array" ref="L652">INDEX($H652:$K652,0,MATCH(L$614,$H$614:$K$614,0))*HLOOKUP(L$613,$J$610:$R$611,2)</f>
        <v>1</v>
      </c>
      <c r="M652" s="768" cm="1">
        <f t="array" ref="M652">INDEX($H652:$K652,0,MATCH(M$614,$H$614:$K$614,0))*HLOOKUP(M$613,$J$610:$R$611,2)</f>
        <v>1</v>
      </c>
      <c r="N652" s="768" cm="1">
        <f t="array" ref="N652">INDEX($H652:$K652,0,MATCH(N$614,$H$614:$K$614,0))*HLOOKUP(N$613,$J$610:$R$611,2)</f>
        <v>1</v>
      </c>
      <c r="O652" s="768" cm="1">
        <f t="array" ref="O652">INDEX($H652:$K652,0,MATCH(O$614,$H$614:$K$614,0))*HLOOKUP(O$613,$J$610:$R$611,2)</f>
        <v>0</v>
      </c>
      <c r="P652" s="768" cm="1">
        <f t="array" ref="P652">INDEX($H652:$K652,0,MATCH(P$614,$H$614:$K$614,0))*HLOOKUP(P$613,$J$610:$R$611,2)</f>
        <v>1</v>
      </c>
      <c r="Q652" s="768" cm="1">
        <f t="array" ref="Q652">INDEX($H652:$K652,0,MATCH(Q$614,$H$614:$K$614,0))*HLOOKUP(Q$613,$J$610:$R$611,2)</f>
        <v>1</v>
      </c>
      <c r="R652" s="768" cm="1">
        <f t="array" ref="R652">INDEX($H652:$K652,0,MATCH(R$614,$H$614:$K$614,0))*HLOOKUP(R$613,$J$610:$R$611,2)</f>
        <v>1</v>
      </c>
      <c r="S652" s="768" cm="1">
        <f t="array" ref="S652">INDEX($H652:$K652,0,MATCH(S$614,$H$614:$K$614,0))*HLOOKUP(S$613,$J$610:$R$611,2)</f>
        <v>0</v>
      </c>
      <c r="T652" s="768" cm="1">
        <f t="array" ref="T652">INDEX($H652:$K652,0,MATCH(T$614,$H$614:$K$614,0))*HLOOKUP(T$613,$J$610:$R$611,2)</f>
        <v>1</v>
      </c>
      <c r="U652" s="768" cm="1">
        <f t="array" ref="U652">INDEX($H652:$K652,0,MATCH(U$614,$H$614:$K$614,0))*HLOOKUP(U$613,$J$610:$R$611,2)</f>
        <v>1</v>
      </c>
      <c r="V652" s="768" cm="1">
        <f t="array" ref="V652">INDEX($H652:$K652,0,MATCH(V$614,$H$614:$K$614,0))*HLOOKUP(V$613,$J$610:$R$611,2)</f>
        <v>1</v>
      </c>
      <c r="W652" s="768" cm="1">
        <f t="array" ref="W652">INDEX($H652:$K652,0,MATCH(W$614,$H$614:$K$614,0))*HLOOKUP(W$613,$J$610:$R$611,2)</f>
        <v>0</v>
      </c>
      <c r="X652" s="768" cm="1">
        <f t="array" ref="X652">INDEX($H652:$K652,0,MATCH(X$614,$H$614:$K$614,0))*HLOOKUP(X$613,$J$610:$R$611,2)</f>
        <v>1</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0</v>
      </c>
      <c r="AB652" s="768" cm="1">
        <f t="array" ref="AB652">INDEX($H652:$K652,0,MATCH(AB$614,$H$614:$K$614,0))*HLOOKUP(AB$613,$J$610:$R$611,2)</f>
        <v>1</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0</v>
      </c>
      <c r="AF652" s="768" cm="1">
        <f t="array" ref="AF652">INDEX($H652:$K652,0,MATCH(AF$614,$H$614:$K$614,0))*HLOOKUP(AF$613,$J$610:$R$611,2)</f>
        <v>1</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0</v>
      </c>
      <c r="AJ652" s="768" cm="1">
        <f t="array" ref="AJ652">INDEX($H652:$K652,0,MATCH(AJ$614,$H$614:$K$614,0))*HLOOKUP(AJ$613,$J$610:$R$611,2)</f>
        <v>1</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0</v>
      </c>
      <c r="AN652" s="768" cm="1">
        <f t="array" ref="AN652">INDEX($H652:$K652,0,MATCH(AN$614,$H$614:$K$614,0))*HLOOKUP(AN$613,$J$610:$R$611,2)</f>
        <v>1</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0</v>
      </c>
      <c r="AR652" s="768" cm="1">
        <f t="array" ref="AR652">INDEX($H652:$K652,0,MATCH(AR$614,$H$614:$K$614,0))*HLOOKUP(AR$613,$J$610:$R$611,2)</f>
        <v>1</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0</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1</v>
      </c>
      <c r="I653" s="225">
        <f t="shared" si="181"/>
        <v>1</v>
      </c>
      <c r="J653" s="225">
        <f t="shared" si="181"/>
        <v>1</v>
      </c>
      <c r="K653" s="225">
        <f t="shared" si="181"/>
        <v>0</v>
      </c>
      <c r="L653" s="768" cm="1">
        <f t="array" ref="L653">INDEX($H653:$K653,0,MATCH(L$614,$H$614:$K$614,0))*HLOOKUP(L$613,$J$610:$R$611,2)</f>
        <v>1</v>
      </c>
      <c r="M653" s="768" cm="1">
        <f t="array" ref="M653">INDEX($H653:$K653,0,MATCH(M$614,$H$614:$K$614,0))*HLOOKUP(M$613,$J$610:$R$611,2)</f>
        <v>1</v>
      </c>
      <c r="N653" s="768" cm="1">
        <f t="array" ref="N653">INDEX($H653:$K653,0,MATCH(N$614,$H$614:$K$614,0))*HLOOKUP(N$613,$J$610:$R$611,2)</f>
        <v>1</v>
      </c>
      <c r="O653" s="768" cm="1">
        <f t="array" ref="O653">INDEX($H653:$K653,0,MATCH(O$614,$H$614:$K$614,0))*HLOOKUP(O$613,$J$610:$R$611,2)</f>
        <v>0</v>
      </c>
      <c r="P653" s="768" cm="1">
        <f t="array" ref="P653">INDEX($H653:$K653,0,MATCH(P$614,$H$614:$K$614,0))*HLOOKUP(P$613,$J$610:$R$611,2)</f>
        <v>1</v>
      </c>
      <c r="Q653" s="768" cm="1">
        <f t="array" ref="Q653">INDEX($H653:$K653,0,MATCH(Q$614,$H$614:$K$614,0))*HLOOKUP(Q$613,$J$610:$R$611,2)</f>
        <v>1</v>
      </c>
      <c r="R653" s="768" cm="1">
        <f t="array" ref="R653">INDEX($H653:$K653,0,MATCH(R$614,$H$614:$K$614,0))*HLOOKUP(R$613,$J$610:$R$611,2)</f>
        <v>1</v>
      </c>
      <c r="S653" s="768" cm="1">
        <f t="array" ref="S653">INDEX($H653:$K653,0,MATCH(S$614,$H$614:$K$614,0))*HLOOKUP(S$613,$J$610:$R$611,2)</f>
        <v>0</v>
      </c>
      <c r="T653" s="768" cm="1">
        <f t="array" ref="T653">INDEX($H653:$K653,0,MATCH(T$614,$H$614:$K$614,0))*HLOOKUP(T$613,$J$610:$R$611,2)</f>
        <v>1</v>
      </c>
      <c r="U653" s="768" cm="1">
        <f t="array" ref="U653">INDEX($H653:$K653,0,MATCH(U$614,$H$614:$K$614,0))*HLOOKUP(U$613,$J$610:$R$611,2)</f>
        <v>1</v>
      </c>
      <c r="V653" s="768" cm="1">
        <f t="array" ref="V653">INDEX($H653:$K653,0,MATCH(V$614,$H$614:$K$614,0))*HLOOKUP(V$613,$J$610:$R$611,2)</f>
        <v>1</v>
      </c>
      <c r="W653" s="768" cm="1">
        <f t="array" ref="W653">INDEX($H653:$K653,0,MATCH(W$614,$H$614:$K$614,0))*HLOOKUP(W$613,$J$610:$R$611,2)</f>
        <v>0</v>
      </c>
      <c r="X653" s="768" cm="1">
        <f t="array" ref="X653">INDEX($H653:$K653,0,MATCH(X$614,$H$614:$K$614,0))*HLOOKUP(X$613,$J$610:$R$611,2)</f>
        <v>1</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0</v>
      </c>
      <c r="AB653" s="768" cm="1">
        <f t="array" ref="AB653">INDEX($H653:$K653,0,MATCH(AB$614,$H$614:$K$614,0))*HLOOKUP(AB$613,$J$610:$R$611,2)</f>
        <v>1</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0</v>
      </c>
      <c r="AF653" s="768" cm="1">
        <f t="array" ref="AF653">INDEX($H653:$K653,0,MATCH(AF$614,$H$614:$K$614,0))*HLOOKUP(AF$613,$J$610:$R$611,2)</f>
        <v>1</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0</v>
      </c>
      <c r="AJ653" s="768" cm="1">
        <f t="array" ref="AJ653">INDEX($H653:$K653,0,MATCH(AJ$614,$H$614:$K$614,0))*HLOOKUP(AJ$613,$J$610:$R$611,2)</f>
        <v>1</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0</v>
      </c>
      <c r="AN653" s="768" cm="1">
        <f t="array" ref="AN653">INDEX($H653:$K653,0,MATCH(AN$614,$H$614:$K$614,0))*HLOOKUP(AN$613,$J$610:$R$611,2)</f>
        <v>1</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0</v>
      </c>
      <c r="AR653" s="768" cm="1">
        <f t="array" ref="AR653">INDEX($H653:$K653,0,MATCH(AR$614,$H$614:$K$614,0))*HLOOKUP(AR$613,$J$610:$R$611,2)</f>
        <v>1</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0</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1</v>
      </c>
      <c r="I654" s="225">
        <f t="shared" si="183"/>
        <v>1</v>
      </c>
      <c r="J654" s="225">
        <f t="shared" si="183"/>
        <v>1</v>
      </c>
      <c r="K654" s="225">
        <f t="shared" si="183"/>
        <v>0</v>
      </c>
      <c r="L654" s="768" cm="1">
        <f t="array" ref="L654">INDEX($H654:$K654,0,MATCH(L$614,$H$614:$K$614,0))*HLOOKUP(L$613,$J$610:$R$611,2)</f>
        <v>1</v>
      </c>
      <c r="M654" s="768" cm="1">
        <f t="array" ref="M654">INDEX($H654:$K654,0,MATCH(M$614,$H$614:$K$614,0))*HLOOKUP(M$613,$J$610:$R$611,2)</f>
        <v>1</v>
      </c>
      <c r="N654" s="768" cm="1">
        <f t="array" ref="N654">INDEX($H654:$K654,0,MATCH(N$614,$H$614:$K$614,0))*HLOOKUP(N$613,$J$610:$R$611,2)</f>
        <v>1</v>
      </c>
      <c r="O654" s="768" cm="1">
        <f t="array" ref="O654">INDEX($H654:$K654,0,MATCH(O$614,$H$614:$K$614,0))*HLOOKUP(O$613,$J$610:$R$611,2)</f>
        <v>0</v>
      </c>
      <c r="P654" s="768" cm="1">
        <f t="array" ref="P654">INDEX($H654:$K654,0,MATCH(P$614,$H$614:$K$614,0))*HLOOKUP(P$613,$J$610:$R$611,2)</f>
        <v>1</v>
      </c>
      <c r="Q654" s="768" cm="1">
        <f t="array" ref="Q654">INDEX($H654:$K654,0,MATCH(Q$614,$H$614:$K$614,0))*HLOOKUP(Q$613,$J$610:$R$611,2)</f>
        <v>1</v>
      </c>
      <c r="R654" s="768" cm="1">
        <f t="array" ref="R654">INDEX($H654:$K654,0,MATCH(R$614,$H$614:$K$614,0))*HLOOKUP(R$613,$J$610:$R$611,2)</f>
        <v>1</v>
      </c>
      <c r="S654" s="768" cm="1">
        <f t="array" ref="S654">INDEX($H654:$K654,0,MATCH(S$614,$H$614:$K$614,0))*HLOOKUP(S$613,$J$610:$R$611,2)</f>
        <v>0</v>
      </c>
      <c r="T654" s="768" cm="1">
        <f t="array" ref="T654">INDEX($H654:$K654,0,MATCH(T$614,$H$614:$K$614,0))*HLOOKUP(T$613,$J$610:$R$611,2)</f>
        <v>1</v>
      </c>
      <c r="U654" s="768" cm="1">
        <f t="array" ref="U654">INDEX($H654:$K654,0,MATCH(U$614,$H$614:$K$614,0))*HLOOKUP(U$613,$J$610:$R$611,2)</f>
        <v>1</v>
      </c>
      <c r="V654" s="768" cm="1">
        <f t="array" ref="V654">INDEX($H654:$K654,0,MATCH(V$614,$H$614:$K$614,0))*HLOOKUP(V$613,$J$610:$R$611,2)</f>
        <v>1</v>
      </c>
      <c r="W654" s="768" cm="1">
        <f t="array" ref="W654">INDEX($H654:$K654,0,MATCH(W$614,$H$614:$K$614,0))*HLOOKUP(W$613,$J$610:$R$611,2)</f>
        <v>0</v>
      </c>
      <c r="X654" s="768" cm="1">
        <f t="array" ref="X654">INDEX($H654:$K654,0,MATCH(X$614,$H$614:$K$614,0))*HLOOKUP(X$613,$J$610:$R$611,2)</f>
        <v>1</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0</v>
      </c>
      <c r="AB654" s="768" cm="1">
        <f t="array" ref="AB654">INDEX($H654:$K654,0,MATCH(AB$614,$H$614:$K$614,0))*HLOOKUP(AB$613,$J$610:$R$611,2)</f>
        <v>1</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0</v>
      </c>
      <c r="AF654" s="768" cm="1">
        <f t="array" ref="AF654">INDEX($H654:$K654,0,MATCH(AF$614,$H$614:$K$614,0))*HLOOKUP(AF$613,$J$610:$R$611,2)</f>
        <v>1</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0</v>
      </c>
      <c r="AJ654" s="768" cm="1">
        <f t="array" ref="AJ654">INDEX($H654:$K654,0,MATCH(AJ$614,$H$614:$K$614,0))*HLOOKUP(AJ$613,$J$610:$R$611,2)</f>
        <v>1</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0</v>
      </c>
      <c r="AN654" s="768" cm="1">
        <f t="array" ref="AN654">INDEX($H654:$K654,0,MATCH(AN$614,$H$614:$K$614,0))*HLOOKUP(AN$613,$J$610:$R$611,2)</f>
        <v>1</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0</v>
      </c>
      <c r="AR654" s="768" cm="1">
        <f t="array" ref="AR654">INDEX($H654:$K654,0,MATCH(AR$614,$H$614:$K$614,0))*HLOOKUP(AR$613,$J$610:$R$611,2)</f>
        <v>1</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0</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1</v>
      </c>
      <c r="I655" s="225">
        <f t="shared" si="183"/>
        <v>1</v>
      </c>
      <c r="J655" s="225">
        <f t="shared" si="183"/>
        <v>1</v>
      </c>
      <c r="K655" s="225">
        <f t="shared" si="183"/>
        <v>0</v>
      </c>
      <c r="L655" s="768" cm="1">
        <f t="array" ref="L655">INDEX($H655:$K655,0,MATCH(L$614,$H$614:$K$614,0))*HLOOKUP(L$613,$J$610:$R$611,2)</f>
        <v>1</v>
      </c>
      <c r="M655" s="768" cm="1">
        <f t="array" ref="M655">INDEX($H655:$K655,0,MATCH(M$614,$H$614:$K$614,0))*HLOOKUP(M$613,$J$610:$R$611,2)</f>
        <v>1</v>
      </c>
      <c r="N655" s="768" cm="1">
        <f t="array" ref="N655">INDEX($H655:$K655,0,MATCH(N$614,$H$614:$K$614,0))*HLOOKUP(N$613,$J$610:$R$611,2)</f>
        <v>1</v>
      </c>
      <c r="O655" s="768" cm="1">
        <f t="array" ref="O655">INDEX($H655:$K655,0,MATCH(O$614,$H$614:$K$614,0))*HLOOKUP(O$613,$J$610:$R$611,2)</f>
        <v>0</v>
      </c>
      <c r="P655" s="768" cm="1">
        <f t="array" ref="P655">INDEX($H655:$K655,0,MATCH(P$614,$H$614:$K$614,0))*HLOOKUP(P$613,$J$610:$R$611,2)</f>
        <v>1</v>
      </c>
      <c r="Q655" s="768" cm="1">
        <f t="array" ref="Q655">INDEX($H655:$K655,0,MATCH(Q$614,$H$614:$K$614,0))*HLOOKUP(Q$613,$J$610:$R$611,2)</f>
        <v>1</v>
      </c>
      <c r="R655" s="768" cm="1">
        <f t="array" ref="R655">INDEX($H655:$K655,0,MATCH(R$614,$H$614:$K$614,0))*HLOOKUP(R$613,$J$610:$R$611,2)</f>
        <v>1</v>
      </c>
      <c r="S655" s="768" cm="1">
        <f t="array" ref="S655">INDEX($H655:$K655,0,MATCH(S$614,$H$614:$K$614,0))*HLOOKUP(S$613,$J$610:$R$611,2)</f>
        <v>0</v>
      </c>
      <c r="T655" s="768" cm="1">
        <f t="array" ref="T655">INDEX($H655:$K655,0,MATCH(T$614,$H$614:$K$614,0))*HLOOKUP(T$613,$J$610:$R$611,2)</f>
        <v>1</v>
      </c>
      <c r="U655" s="768" cm="1">
        <f t="array" ref="U655">INDEX($H655:$K655,0,MATCH(U$614,$H$614:$K$614,0))*HLOOKUP(U$613,$J$610:$R$611,2)</f>
        <v>1</v>
      </c>
      <c r="V655" s="768" cm="1">
        <f t="array" ref="V655">INDEX($H655:$K655,0,MATCH(V$614,$H$614:$K$614,0))*HLOOKUP(V$613,$J$610:$R$611,2)</f>
        <v>1</v>
      </c>
      <c r="W655" s="768" cm="1">
        <f t="array" ref="W655">INDEX($H655:$K655,0,MATCH(W$614,$H$614:$K$614,0))*HLOOKUP(W$613,$J$610:$R$611,2)</f>
        <v>0</v>
      </c>
      <c r="X655" s="768" cm="1">
        <f t="array" ref="X655">INDEX($H655:$K655,0,MATCH(X$614,$H$614:$K$614,0))*HLOOKUP(X$613,$J$610:$R$611,2)</f>
        <v>1</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0</v>
      </c>
      <c r="AB655" s="768" cm="1">
        <f t="array" ref="AB655">INDEX($H655:$K655,0,MATCH(AB$614,$H$614:$K$614,0))*HLOOKUP(AB$613,$J$610:$R$611,2)</f>
        <v>1</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0</v>
      </c>
      <c r="AF655" s="768" cm="1">
        <f t="array" ref="AF655">INDEX($H655:$K655,0,MATCH(AF$614,$H$614:$K$614,0))*HLOOKUP(AF$613,$J$610:$R$611,2)</f>
        <v>1</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0</v>
      </c>
      <c r="AJ655" s="768" cm="1">
        <f t="array" ref="AJ655">INDEX($H655:$K655,0,MATCH(AJ$614,$H$614:$K$614,0))*HLOOKUP(AJ$613,$J$610:$R$611,2)</f>
        <v>1</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0</v>
      </c>
      <c r="AN655" s="768" cm="1">
        <f t="array" ref="AN655">INDEX($H655:$K655,0,MATCH(AN$614,$H$614:$K$614,0))*HLOOKUP(AN$613,$J$610:$R$611,2)</f>
        <v>1</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0</v>
      </c>
      <c r="AR655" s="768" cm="1">
        <f t="array" ref="AR655">INDEX($H655:$K655,0,MATCH(AR$614,$H$614:$K$614,0))*HLOOKUP(AR$613,$J$610:$R$611,2)</f>
        <v>1</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0</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1</v>
      </c>
      <c r="I657" s="225">
        <f t="shared" si="185"/>
        <v>1</v>
      </c>
      <c r="J657" s="225">
        <f t="shared" si="185"/>
        <v>1</v>
      </c>
      <c r="K657" s="225">
        <f t="shared" si="185"/>
        <v>0</v>
      </c>
      <c r="L657" s="768" cm="1">
        <f t="array" ref="L657">INDEX($H657:$K657,0,MATCH(L$614,$H$614:$K$614,0))*HLOOKUP(L$613,$J$610:$R$611,2)</f>
        <v>1</v>
      </c>
      <c r="M657" s="768" cm="1">
        <f t="array" ref="M657">INDEX($H657:$K657,0,MATCH(M$614,$H$614:$K$614,0))*HLOOKUP(M$613,$J$610:$R$611,2)</f>
        <v>1</v>
      </c>
      <c r="N657" s="768" cm="1">
        <f t="array" ref="N657">INDEX($H657:$K657,0,MATCH(N$614,$H$614:$K$614,0))*HLOOKUP(N$613,$J$610:$R$611,2)</f>
        <v>1</v>
      </c>
      <c r="O657" s="768" cm="1">
        <f t="array" ref="O657">INDEX($H657:$K657,0,MATCH(O$614,$H$614:$K$614,0))*HLOOKUP(O$613,$J$610:$R$611,2)</f>
        <v>0</v>
      </c>
      <c r="P657" s="768" cm="1">
        <f t="array" ref="P657">INDEX($H657:$K657,0,MATCH(P$614,$H$614:$K$614,0))*HLOOKUP(P$613,$J$610:$R$611,2)</f>
        <v>1</v>
      </c>
      <c r="Q657" s="768" cm="1">
        <f t="array" ref="Q657">INDEX($H657:$K657,0,MATCH(Q$614,$H$614:$K$614,0))*HLOOKUP(Q$613,$J$610:$R$611,2)</f>
        <v>1</v>
      </c>
      <c r="R657" s="768" cm="1">
        <f t="array" ref="R657">INDEX($H657:$K657,0,MATCH(R$614,$H$614:$K$614,0))*HLOOKUP(R$613,$J$610:$R$611,2)</f>
        <v>1</v>
      </c>
      <c r="S657" s="768" cm="1">
        <f t="array" ref="S657">INDEX($H657:$K657,0,MATCH(S$614,$H$614:$K$614,0))*HLOOKUP(S$613,$J$610:$R$611,2)</f>
        <v>0</v>
      </c>
      <c r="T657" s="768" cm="1">
        <f t="array" ref="T657">INDEX($H657:$K657,0,MATCH(T$614,$H$614:$K$614,0))*HLOOKUP(T$613,$J$610:$R$611,2)</f>
        <v>1</v>
      </c>
      <c r="U657" s="768" cm="1">
        <f t="array" ref="U657">INDEX($H657:$K657,0,MATCH(U$614,$H$614:$K$614,0))*HLOOKUP(U$613,$J$610:$R$611,2)</f>
        <v>1</v>
      </c>
      <c r="V657" s="768" cm="1">
        <f t="array" ref="V657">INDEX($H657:$K657,0,MATCH(V$614,$H$614:$K$614,0))*HLOOKUP(V$613,$J$610:$R$611,2)</f>
        <v>1</v>
      </c>
      <c r="W657" s="768" cm="1">
        <f t="array" ref="W657">INDEX($H657:$K657,0,MATCH(W$614,$H$614:$K$614,0))*HLOOKUP(W$613,$J$610:$R$611,2)</f>
        <v>0</v>
      </c>
      <c r="X657" s="768" cm="1">
        <f t="array" ref="X657">INDEX($H657:$K657,0,MATCH(X$614,$H$614:$K$614,0))*HLOOKUP(X$613,$J$610:$R$611,2)</f>
        <v>1</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0</v>
      </c>
      <c r="AB657" s="768" cm="1">
        <f t="array" ref="AB657">INDEX($H657:$K657,0,MATCH(AB$614,$H$614:$K$614,0))*HLOOKUP(AB$613,$J$610:$R$611,2)</f>
        <v>1</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0</v>
      </c>
      <c r="AF657" s="768" cm="1">
        <f t="array" ref="AF657">INDEX($H657:$K657,0,MATCH(AF$614,$H$614:$K$614,0))*HLOOKUP(AF$613,$J$610:$R$611,2)</f>
        <v>1</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0</v>
      </c>
      <c r="AJ657" s="768" cm="1">
        <f t="array" ref="AJ657">INDEX($H657:$K657,0,MATCH(AJ$614,$H$614:$K$614,0))*HLOOKUP(AJ$613,$J$610:$R$611,2)</f>
        <v>1</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0</v>
      </c>
      <c r="AN657" s="768" cm="1">
        <f t="array" ref="AN657">INDEX($H657:$K657,0,MATCH(AN$614,$H$614:$K$614,0))*HLOOKUP(AN$613,$J$610:$R$611,2)</f>
        <v>1</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0</v>
      </c>
      <c r="AR657" s="768" cm="1">
        <f t="array" ref="AR657">INDEX($H657:$K657,0,MATCH(AR$614,$H$614:$K$614,0))*HLOOKUP(AR$613,$J$610:$R$611,2)</f>
        <v>1</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0</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1</v>
      </c>
      <c r="I658" s="225">
        <f t="shared" si="185"/>
        <v>1</v>
      </c>
      <c r="J658" s="225">
        <f t="shared" si="185"/>
        <v>1</v>
      </c>
      <c r="K658" s="225">
        <f t="shared" si="185"/>
        <v>0</v>
      </c>
      <c r="L658" s="768" cm="1">
        <f t="array" ref="L658">INDEX($H658:$K658,0,MATCH(L$614,$H$614:$K$614,0))*HLOOKUP(L$613,$J$610:$R$611,2)</f>
        <v>1</v>
      </c>
      <c r="M658" s="768" cm="1">
        <f t="array" ref="M658">INDEX($H658:$K658,0,MATCH(M$614,$H$614:$K$614,0))*HLOOKUP(M$613,$J$610:$R$611,2)</f>
        <v>1</v>
      </c>
      <c r="N658" s="768" cm="1">
        <f t="array" ref="N658">INDEX($H658:$K658,0,MATCH(N$614,$H$614:$K$614,0))*HLOOKUP(N$613,$J$610:$R$611,2)</f>
        <v>1</v>
      </c>
      <c r="O658" s="768" cm="1">
        <f t="array" ref="O658">INDEX($H658:$K658,0,MATCH(O$614,$H$614:$K$614,0))*HLOOKUP(O$613,$J$610:$R$611,2)</f>
        <v>0</v>
      </c>
      <c r="P658" s="768" cm="1">
        <f t="array" ref="P658">INDEX($H658:$K658,0,MATCH(P$614,$H$614:$K$614,0))*HLOOKUP(P$613,$J$610:$R$611,2)</f>
        <v>1</v>
      </c>
      <c r="Q658" s="768" cm="1">
        <f t="array" ref="Q658">INDEX($H658:$K658,0,MATCH(Q$614,$H$614:$K$614,0))*HLOOKUP(Q$613,$J$610:$R$611,2)</f>
        <v>1</v>
      </c>
      <c r="R658" s="768" cm="1">
        <f t="array" ref="R658">INDEX($H658:$K658,0,MATCH(R$614,$H$614:$K$614,0))*HLOOKUP(R$613,$J$610:$R$611,2)</f>
        <v>1</v>
      </c>
      <c r="S658" s="768" cm="1">
        <f t="array" ref="S658">INDEX($H658:$K658,0,MATCH(S$614,$H$614:$K$614,0))*HLOOKUP(S$613,$J$610:$R$611,2)</f>
        <v>0</v>
      </c>
      <c r="T658" s="768" cm="1">
        <f t="array" ref="T658">INDEX($H658:$K658,0,MATCH(T$614,$H$614:$K$614,0))*HLOOKUP(T$613,$J$610:$R$611,2)</f>
        <v>1</v>
      </c>
      <c r="U658" s="768" cm="1">
        <f t="array" ref="U658">INDEX($H658:$K658,0,MATCH(U$614,$H$614:$K$614,0))*HLOOKUP(U$613,$J$610:$R$611,2)</f>
        <v>1</v>
      </c>
      <c r="V658" s="768" cm="1">
        <f t="array" ref="V658">INDEX($H658:$K658,0,MATCH(V$614,$H$614:$K$614,0))*HLOOKUP(V$613,$J$610:$R$611,2)</f>
        <v>1</v>
      </c>
      <c r="W658" s="768" cm="1">
        <f t="array" ref="W658">INDEX($H658:$K658,0,MATCH(W$614,$H$614:$K$614,0))*HLOOKUP(W$613,$J$610:$R$611,2)</f>
        <v>0</v>
      </c>
      <c r="X658" s="768" cm="1">
        <f t="array" ref="X658">INDEX($H658:$K658,0,MATCH(X$614,$H$614:$K$614,0))*HLOOKUP(X$613,$J$610:$R$611,2)</f>
        <v>1</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0</v>
      </c>
      <c r="AB658" s="768" cm="1">
        <f t="array" ref="AB658">INDEX($H658:$K658,0,MATCH(AB$614,$H$614:$K$614,0))*HLOOKUP(AB$613,$J$610:$R$611,2)</f>
        <v>1</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0</v>
      </c>
      <c r="AF658" s="768" cm="1">
        <f t="array" ref="AF658">INDEX($H658:$K658,0,MATCH(AF$614,$H$614:$K$614,0))*HLOOKUP(AF$613,$J$610:$R$611,2)</f>
        <v>1</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0</v>
      </c>
      <c r="AJ658" s="768" cm="1">
        <f t="array" ref="AJ658">INDEX($H658:$K658,0,MATCH(AJ$614,$H$614:$K$614,0))*HLOOKUP(AJ$613,$J$610:$R$611,2)</f>
        <v>1</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0</v>
      </c>
      <c r="AN658" s="768" cm="1">
        <f t="array" ref="AN658">INDEX($H658:$K658,0,MATCH(AN$614,$H$614:$K$614,0))*HLOOKUP(AN$613,$J$610:$R$611,2)</f>
        <v>1</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0</v>
      </c>
      <c r="AR658" s="768" cm="1">
        <f t="array" ref="AR658">INDEX($H658:$K658,0,MATCH(AR$614,$H$614:$K$614,0))*HLOOKUP(AR$613,$J$610:$R$611,2)</f>
        <v>1</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0</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1</v>
      </c>
      <c r="I659" s="225">
        <f t="shared" si="186"/>
        <v>1</v>
      </c>
      <c r="J659" s="225">
        <f t="shared" si="186"/>
        <v>1</v>
      </c>
      <c r="K659" s="225">
        <f t="shared" si="186"/>
        <v>0</v>
      </c>
      <c r="L659" s="768" cm="1">
        <f t="array" ref="L659">INDEX($H659:$K659,0,MATCH(L$614,$H$614:$K$614,0))*HLOOKUP(L$613,$J$610:$R$611,2)</f>
        <v>1</v>
      </c>
      <c r="M659" s="768" cm="1">
        <f t="array" ref="M659">INDEX($H659:$K659,0,MATCH(M$614,$H$614:$K$614,0))*HLOOKUP(M$613,$J$610:$R$611,2)</f>
        <v>1</v>
      </c>
      <c r="N659" s="768" cm="1">
        <f t="array" ref="N659">INDEX($H659:$K659,0,MATCH(N$614,$H$614:$K$614,0))*HLOOKUP(N$613,$J$610:$R$611,2)</f>
        <v>1</v>
      </c>
      <c r="O659" s="768" cm="1">
        <f t="array" ref="O659">INDEX($H659:$K659,0,MATCH(O$614,$H$614:$K$614,0))*HLOOKUP(O$613,$J$610:$R$611,2)</f>
        <v>0</v>
      </c>
      <c r="P659" s="768" cm="1">
        <f t="array" ref="P659">INDEX($H659:$K659,0,MATCH(P$614,$H$614:$K$614,0))*HLOOKUP(P$613,$J$610:$R$611,2)</f>
        <v>1</v>
      </c>
      <c r="Q659" s="768" cm="1">
        <f t="array" ref="Q659">INDEX($H659:$K659,0,MATCH(Q$614,$H$614:$K$614,0))*HLOOKUP(Q$613,$J$610:$R$611,2)</f>
        <v>1</v>
      </c>
      <c r="R659" s="768" cm="1">
        <f t="array" ref="R659">INDEX($H659:$K659,0,MATCH(R$614,$H$614:$K$614,0))*HLOOKUP(R$613,$J$610:$R$611,2)</f>
        <v>1</v>
      </c>
      <c r="S659" s="768" cm="1">
        <f t="array" ref="S659">INDEX($H659:$K659,0,MATCH(S$614,$H$614:$K$614,0))*HLOOKUP(S$613,$J$610:$R$611,2)</f>
        <v>0</v>
      </c>
      <c r="T659" s="768" cm="1">
        <f t="array" ref="T659">INDEX($H659:$K659,0,MATCH(T$614,$H$614:$K$614,0))*HLOOKUP(T$613,$J$610:$R$611,2)</f>
        <v>1</v>
      </c>
      <c r="U659" s="768" cm="1">
        <f t="array" ref="U659">INDEX($H659:$K659,0,MATCH(U$614,$H$614:$K$614,0))*HLOOKUP(U$613,$J$610:$R$611,2)</f>
        <v>1</v>
      </c>
      <c r="V659" s="768" cm="1">
        <f t="array" ref="V659">INDEX($H659:$K659,0,MATCH(V$614,$H$614:$K$614,0))*HLOOKUP(V$613,$J$610:$R$611,2)</f>
        <v>1</v>
      </c>
      <c r="W659" s="768" cm="1">
        <f t="array" ref="W659">INDEX($H659:$K659,0,MATCH(W$614,$H$614:$K$614,0))*HLOOKUP(W$613,$J$610:$R$611,2)</f>
        <v>0</v>
      </c>
      <c r="X659" s="768" cm="1">
        <f t="array" ref="X659">INDEX($H659:$K659,0,MATCH(X$614,$H$614:$K$614,0))*HLOOKUP(X$613,$J$610:$R$611,2)</f>
        <v>1</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0</v>
      </c>
      <c r="AB659" s="768" cm="1">
        <f t="array" ref="AB659">INDEX($H659:$K659,0,MATCH(AB$614,$H$614:$K$614,0))*HLOOKUP(AB$613,$J$610:$R$611,2)</f>
        <v>1</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0</v>
      </c>
      <c r="AF659" s="768" cm="1">
        <f t="array" ref="AF659">INDEX($H659:$K659,0,MATCH(AF$614,$H$614:$K$614,0))*HLOOKUP(AF$613,$J$610:$R$611,2)</f>
        <v>1</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0</v>
      </c>
      <c r="AJ659" s="768" cm="1">
        <f t="array" ref="AJ659">INDEX($H659:$K659,0,MATCH(AJ$614,$H$614:$K$614,0))*HLOOKUP(AJ$613,$J$610:$R$611,2)</f>
        <v>1</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0</v>
      </c>
      <c r="AN659" s="768" cm="1">
        <f t="array" ref="AN659">INDEX($H659:$K659,0,MATCH(AN$614,$H$614:$K$614,0))*HLOOKUP(AN$613,$J$610:$R$611,2)</f>
        <v>1</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0</v>
      </c>
      <c r="AR659" s="768" cm="1">
        <f t="array" ref="AR659">INDEX($H659:$K659,0,MATCH(AR$614,$H$614:$K$614,0))*HLOOKUP(AR$613,$J$610:$R$611,2)</f>
        <v>1</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0</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1</v>
      </c>
      <c r="I660" s="225">
        <f t="shared" si="186"/>
        <v>1</v>
      </c>
      <c r="J660" s="225">
        <f t="shared" si="186"/>
        <v>1</v>
      </c>
      <c r="K660" s="225">
        <f t="shared" si="186"/>
        <v>0</v>
      </c>
      <c r="L660" s="768" cm="1">
        <f t="array" ref="L660">INDEX($H660:$K660,0,MATCH(L$614,$H$614:$K$614,0))*HLOOKUP(L$613,$J$610:$R$611,2)</f>
        <v>1</v>
      </c>
      <c r="M660" s="768" cm="1">
        <f t="array" ref="M660">INDEX($H660:$K660,0,MATCH(M$614,$H$614:$K$614,0))*HLOOKUP(M$613,$J$610:$R$611,2)</f>
        <v>1</v>
      </c>
      <c r="N660" s="768" cm="1">
        <f t="array" ref="N660">INDEX($H660:$K660,0,MATCH(N$614,$H$614:$K$614,0))*HLOOKUP(N$613,$J$610:$R$611,2)</f>
        <v>1</v>
      </c>
      <c r="O660" s="768" cm="1">
        <f t="array" ref="O660">INDEX($H660:$K660,0,MATCH(O$614,$H$614:$K$614,0))*HLOOKUP(O$613,$J$610:$R$611,2)</f>
        <v>0</v>
      </c>
      <c r="P660" s="768" cm="1">
        <f t="array" ref="P660">INDEX($H660:$K660,0,MATCH(P$614,$H$614:$K$614,0))*HLOOKUP(P$613,$J$610:$R$611,2)</f>
        <v>1</v>
      </c>
      <c r="Q660" s="768" cm="1">
        <f t="array" ref="Q660">INDEX($H660:$K660,0,MATCH(Q$614,$H$614:$K$614,0))*HLOOKUP(Q$613,$J$610:$R$611,2)</f>
        <v>1</v>
      </c>
      <c r="R660" s="768" cm="1">
        <f t="array" ref="R660">INDEX($H660:$K660,0,MATCH(R$614,$H$614:$K$614,0))*HLOOKUP(R$613,$J$610:$R$611,2)</f>
        <v>1</v>
      </c>
      <c r="S660" s="768" cm="1">
        <f t="array" ref="S660">INDEX($H660:$K660,0,MATCH(S$614,$H$614:$K$614,0))*HLOOKUP(S$613,$J$610:$R$611,2)</f>
        <v>0</v>
      </c>
      <c r="T660" s="768" cm="1">
        <f t="array" ref="T660">INDEX($H660:$K660,0,MATCH(T$614,$H$614:$K$614,0))*HLOOKUP(T$613,$J$610:$R$611,2)</f>
        <v>1</v>
      </c>
      <c r="U660" s="768" cm="1">
        <f t="array" ref="U660">INDEX($H660:$K660,0,MATCH(U$614,$H$614:$K$614,0))*HLOOKUP(U$613,$J$610:$R$611,2)</f>
        <v>1</v>
      </c>
      <c r="V660" s="768" cm="1">
        <f t="array" ref="V660">INDEX($H660:$K660,0,MATCH(V$614,$H$614:$K$614,0))*HLOOKUP(V$613,$J$610:$R$611,2)</f>
        <v>1</v>
      </c>
      <c r="W660" s="768" cm="1">
        <f t="array" ref="W660">INDEX($H660:$K660,0,MATCH(W$614,$H$614:$K$614,0))*HLOOKUP(W$613,$J$610:$R$611,2)</f>
        <v>0</v>
      </c>
      <c r="X660" s="768" cm="1">
        <f t="array" ref="X660">INDEX($H660:$K660,0,MATCH(X$614,$H$614:$K$614,0))*HLOOKUP(X$613,$J$610:$R$611,2)</f>
        <v>1</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0</v>
      </c>
      <c r="AB660" s="768" cm="1">
        <f t="array" ref="AB660">INDEX($H660:$K660,0,MATCH(AB$614,$H$614:$K$614,0))*HLOOKUP(AB$613,$J$610:$R$611,2)</f>
        <v>1</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0</v>
      </c>
      <c r="AF660" s="768" cm="1">
        <f t="array" ref="AF660">INDEX($H660:$K660,0,MATCH(AF$614,$H$614:$K$614,0))*HLOOKUP(AF$613,$J$610:$R$611,2)</f>
        <v>1</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0</v>
      </c>
      <c r="AJ660" s="768" cm="1">
        <f t="array" ref="AJ660">INDEX($H660:$K660,0,MATCH(AJ$614,$H$614:$K$614,0))*HLOOKUP(AJ$613,$J$610:$R$611,2)</f>
        <v>1</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0</v>
      </c>
      <c r="AN660" s="768" cm="1">
        <f t="array" ref="AN660">INDEX($H660:$K660,0,MATCH(AN$614,$H$614:$K$614,0))*HLOOKUP(AN$613,$J$610:$R$611,2)</f>
        <v>1</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0</v>
      </c>
      <c r="AR660" s="768" cm="1">
        <f t="array" ref="AR660">INDEX($H660:$K660,0,MATCH(AR$614,$H$614:$K$614,0))*HLOOKUP(AR$613,$J$610:$R$611,2)</f>
        <v>1</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0</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1</v>
      </c>
      <c r="I661" s="225">
        <f t="shared" si="187"/>
        <v>1</v>
      </c>
      <c r="J661" s="225">
        <f t="shared" si="187"/>
        <v>0</v>
      </c>
      <c r="K661" s="225">
        <f t="shared" si="187"/>
        <v>1</v>
      </c>
      <c r="L661" s="768" cm="1">
        <f t="array" ref="L661">INDEX($H661:$K661,0,MATCH(L$614,$H$614:$K$614,0))*HLOOKUP(L$613,$J$610:$R$611,2)</f>
        <v>1</v>
      </c>
      <c r="M661" s="768" cm="1">
        <f t="array" ref="M661">INDEX($H661:$K661,0,MATCH(M$614,$H$614:$K$614,0))*HLOOKUP(M$613,$J$610:$R$611,2)</f>
        <v>1</v>
      </c>
      <c r="N661" s="768" cm="1">
        <f t="array" ref="N661">INDEX($H661:$K661,0,MATCH(N$614,$H$614:$K$614,0))*HLOOKUP(N$613,$J$610:$R$611,2)</f>
        <v>0</v>
      </c>
      <c r="O661" s="768" cm="1">
        <f t="array" ref="O661">INDEX($H661:$K661,0,MATCH(O$614,$H$614:$K$614,0))*HLOOKUP(O$613,$J$610:$R$611,2)</f>
        <v>1</v>
      </c>
      <c r="P661" s="768" cm="1">
        <f t="array" ref="P661">INDEX($H661:$K661,0,MATCH(P$614,$H$614:$K$614,0))*HLOOKUP(P$613,$J$610:$R$611,2)</f>
        <v>1</v>
      </c>
      <c r="Q661" s="768" cm="1">
        <f t="array" ref="Q661">INDEX($H661:$K661,0,MATCH(Q$614,$H$614:$K$614,0))*HLOOKUP(Q$613,$J$610:$R$611,2)</f>
        <v>1</v>
      </c>
      <c r="R661" s="768" cm="1">
        <f t="array" ref="R661">INDEX($H661:$K661,0,MATCH(R$614,$H$614:$K$614,0))*HLOOKUP(R$613,$J$610:$R$611,2)</f>
        <v>0</v>
      </c>
      <c r="S661" s="768" cm="1">
        <f t="array" ref="S661">INDEX($H661:$K661,0,MATCH(S$614,$H$614:$K$614,0))*HLOOKUP(S$613,$J$610:$R$611,2)</f>
        <v>1</v>
      </c>
      <c r="T661" s="768" cm="1">
        <f t="array" ref="T661">INDEX($H661:$K661,0,MATCH(T$614,$H$614:$K$614,0))*HLOOKUP(T$613,$J$610:$R$611,2)</f>
        <v>1</v>
      </c>
      <c r="U661" s="768" cm="1">
        <f t="array" ref="U661">INDEX($H661:$K661,0,MATCH(U$614,$H$614:$K$614,0))*HLOOKUP(U$613,$J$610:$R$611,2)</f>
        <v>1</v>
      </c>
      <c r="V661" s="768" cm="1">
        <f t="array" ref="V661">INDEX($H661:$K661,0,MATCH(V$614,$H$614:$K$614,0))*HLOOKUP(V$613,$J$610:$R$611,2)</f>
        <v>0</v>
      </c>
      <c r="W661" s="768" cm="1">
        <f t="array" ref="W661">INDEX($H661:$K661,0,MATCH(W$614,$H$614:$K$614,0))*HLOOKUP(W$613,$J$610:$R$611,2)</f>
        <v>1</v>
      </c>
      <c r="X661" s="768" cm="1">
        <f t="array" ref="X661">INDEX($H661:$K661,0,MATCH(X$614,$H$614:$K$614,0))*HLOOKUP(X$613,$J$610:$R$611,2)</f>
        <v>1</v>
      </c>
      <c r="Y661" s="768" cm="1">
        <f t="array" ref="Y661">INDEX($H661:$K661,0,MATCH(Y$614,$H$614:$K$614,0))*HLOOKUP(Y$613,$J$610:$R$611,2)</f>
        <v>1</v>
      </c>
      <c r="Z661" s="768" cm="1">
        <f t="array" ref="Z661">INDEX($H661:$K661,0,MATCH(Z$614,$H$614:$K$614,0))*HLOOKUP(Z$613,$J$610:$R$611,2)</f>
        <v>0</v>
      </c>
      <c r="AA661" s="768" cm="1">
        <f t="array" ref="AA661">INDEX($H661:$K661,0,MATCH(AA$614,$H$614:$K$614,0))*HLOOKUP(AA$613,$J$610:$R$611,2)</f>
        <v>1</v>
      </c>
      <c r="AB661" s="768" cm="1">
        <f t="array" ref="AB661">INDEX($H661:$K661,0,MATCH(AB$614,$H$614:$K$614,0))*HLOOKUP(AB$613,$J$610:$R$611,2)</f>
        <v>1</v>
      </c>
      <c r="AC661" s="768" cm="1">
        <f t="array" ref="AC661">INDEX($H661:$K661,0,MATCH(AC$614,$H$614:$K$614,0))*HLOOKUP(AC$613,$J$610:$R$611,2)</f>
        <v>1</v>
      </c>
      <c r="AD661" s="768" cm="1">
        <f t="array" ref="AD661">INDEX($H661:$K661,0,MATCH(AD$614,$H$614:$K$614,0))*HLOOKUP(AD$613,$J$610:$R$611,2)</f>
        <v>0</v>
      </c>
      <c r="AE661" s="768" cm="1">
        <f t="array" ref="AE661">INDEX($H661:$K661,0,MATCH(AE$614,$H$614:$K$614,0))*HLOOKUP(AE$613,$J$610:$R$611,2)</f>
        <v>1</v>
      </c>
      <c r="AF661" s="768" cm="1">
        <f t="array" ref="AF661">INDEX($H661:$K661,0,MATCH(AF$614,$H$614:$K$614,0))*HLOOKUP(AF$613,$J$610:$R$611,2)</f>
        <v>1</v>
      </c>
      <c r="AG661" s="768" cm="1">
        <f t="array" ref="AG661">INDEX($H661:$K661,0,MATCH(AG$614,$H$614:$K$614,0))*HLOOKUP(AG$613,$J$610:$R$611,2)</f>
        <v>1</v>
      </c>
      <c r="AH661" s="768" cm="1">
        <f t="array" ref="AH661">INDEX($H661:$K661,0,MATCH(AH$614,$H$614:$K$614,0))*HLOOKUP(AH$613,$J$610:$R$611,2)</f>
        <v>0</v>
      </c>
      <c r="AI661" s="768" cm="1">
        <f t="array" ref="AI661">INDEX($H661:$K661,0,MATCH(AI$614,$H$614:$K$614,0))*HLOOKUP(AI$613,$J$610:$R$611,2)</f>
        <v>1</v>
      </c>
      <c r="AJ661" s="768" cm="1">
        <f t="array" ref="AJ661">INDEX($H661:$K661,0,MATCH(AJ$614,$H$614:$K$614,0))*HLOOKUP(AJ$613,$J$610:$R$611,2)</f>
        <v>1</v>
      </c>
      <c r="AK661" s="768" cm="1">
        <f t="array" ref="AK661">INDEX($H661:$K661,0,MATCH(AK$614,$H$614:$K$614,0))*HLOOKUP(AK$613,$J$610:$R$611,2)</f>
        <v>1</v>
      </c>
      <c r="AL661" s="768" cm="1">
        <f t="array" ref="AL661">INDEX($H661:$K661,0,MATCH(AL$614,$H$614:$K$614,0))*HLOOKUP(AL$613,$J$610:$R$611,2)</f>
        <v>0</v>
      </c>
      <c r="AM661" s="768" cm="1">
        <f t="array" ref="AM661">INDEX($H661:$K661,0,MATCH(AM$614,$H$614:$K$614,0))*HLOOKUP(AM$613,$J$610:$R$611,2)</f>
        <v>1</v>
      </c>
      <c r="AN661" s="768" cm="1">
        <f t="array" ref="AN661">INDEX($H661:$K661,0,MATCH(AN$614,$H$614:$K$614,0))*HLOOKUP(AN$613,$J$610:$R$611,2)</f>
        <v>1</v>
      </c>
      <c r="AO661" s="768" cm="1">
        <f t="array" ref="AO661">INDEX($H661:$K661,0,MATCH(AO$614,$H$614:$K$614,0))*HLOOKUP(AO$613,$J$610:$R$611,2)</f>
        <v>1</v>
      </c>
      <c r="AP661" s="768" cm="1">
        <f t="array" ref="AP661">INDEX($H661:$K661,0,MATCH(AP$614,$H$614:$K$614,0))*HLOOKUP(AP$613,$J$610:$R$611,2)</f>
        <v>0</v>
      </c>
      <c r="AQ661" s="768" cm="1">
        <f t="array" ref="AQ661">INDEX($H661:$K661,0,MATCH(AQ$614,$H$614:$K$614,0))*HLOOKUP(AQ$613,$J$610:$R$611,2)</f>
        <v>1</v>
      </c>
      <c r="AR661" s="768" cm="1">
        <f t="array" ref="AR661">INDEX($H661:$K661,0,MATCH(AR$614,$H$614:$K$614,0))*HLOOKUP(AR$613,$J$610:$R$611,2)</f>
        <v>1</v>
      </c>
      <c r="AS661" s="768" cm="1">
        <f t="array" ref="AS661">INDEX($H661:$K661,0,MATCH(AS$614,$H$614:$K$614,0))*HLOOKUP(AS$613,$J$610:$R$611,2)</f>
        <v>1</v>
      </c>
      <c r="AT661" s="768" cm="1">
        <f t="array" ref="AT661">INDEX($H661:$K661,0,MATCH(AT$614,$H$614:$K$614,0))*HLOOKUP(AT$613,$J$610:$R$611,2)</f>
        <v>0</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1</v>
      </c>
      <c r="I662" s="225">
        <f t="shared" si="187"/>
        <v>1</v>
      </c>
      <c r="J662" s="225">
        <f t="shared" si="187"/>
        <v>0</v>
      </c>
      <c r="K662" s="225">
        <f t="shared" si="187"/>
        <v>1</v>
      </c>
      <c r="L662" s="768" cm="1">
        <f t="array" ref="L662">INDEX($H662:$K662,0,MATCH(L$614,$H$614:$K$614,0))*HLOOKUP(L$613,$J$610:$R$611,2)</f>
        <v>1</v>
      </c>
      <c r="M662" s="768" cm="1">
        <f t="array" ref="M662">INDEX($H662:$K662,0,MATCH(M$614,$H$614:$K$614,0))*HLOOKUP(M$613,$J$610:$R$611,2)</f>
        <v>1</v>
      </c>
      <c r="N662" s="768" cm="1">
        <f t="array" ref="N662">INDEX($H662:$K662,0,MATCH(N$614,$H$614:$K$614,0))*HLOOKUP(N$613,$J$610:$R$611,2)</f>
        <v>0</v>
      </c>
      <c r="O662" s="768" cm="1">
        <f t="array" ref="O662">INDEX($H662:$K662,0,MATCH(O$614,$H$614:$K$614,0))*HLOOKUP(O$613,$J$610:$R$611,2)</f>
        <v>1</v>
      </c>
      <c r="P662" s="768" cm="1">
        <f t="array" ref="P662">INDEX($H662:$K662,0,MATCH(P$614,$H$614:$K$614,0))*HLOOKUP(P$613,$J$610:$R$611,2)</f>
        <v>1</v>
      </c>
      <c r="Q662" s="768" cm="1">
        <f t="array" ref="Q662">INDEX($H662:$K662,0,MATCH(Q$614,$H$614:$K$614,0))*HLOOKUP(Q$613,$J$610:$R$611,2)</f>
        <v>1</v>
      </c>
      <c r="R662" s="768" cm="1">
        <f t="array" ref="R662">INDEX($H662:$K662,0,MATCH(R$614,$H$614:$K$614,0))*HLOOKUP(R$613,$J$610:$R$611,2)</f>
        <v>0</v>
      </c>
      <c r="S662" s="768" cm="1">
        <f t="array" ref="S662">INDEX($H662:$K662,0,MATCH(S$614,$H$614:$K$614,0))*HLOOKUP(S$613,$J$610:$R$611,2)</f>
        <v>1</v>
      </c>
      <c r="T662" s="768" cm="1">
        <f t="array" ref="T662">INDEX($H662:$K662,0,MATCH(T$614,$H$614:$K$614,0))*HLOOKUP(T$613,$J$610:$R$611,2)</f>
        <v>1</v>
      </c>
      <c r="U662" s="768" cm="1">
        <f t="array" ref="U662">INDEX($H662:$K662,0,MATCH(U$614,$H$614:$K$614,0))*HLOOKUP(U$613,$J$610:$R$611,2)</f>
        <v>1</v>
      </c>
      <c r="V662" s="768" cm="1">
        <f t="array" ref="V662">INDEX($H662:$K662,0,MATCH(V$614,$H$614:$K$614,0))*HLOOKUP(V$613,$J$610:$R$611,2)</f>
        <v>0</v>
      </c>
      <c r="W662" s="768" cm="1">
        <f t="array" ref="W662">INDEX($H662:$K662,0,MATCH(W$614,$H$614:$K$614,0))*HLOOKUP(W$613,$J$610:$R$611,2)</f>
        <v>1</v>
      </c>
      <c r="X662" s="768" cm="1">
        <f t="array" ref="X662">INDEX($H662:$K662,0,MATCH(X$614,$H$614:$K$614,0))*HLOOKUP(X$613,$J$610:$R$611,2)</f>
        <v>1</v>
      </c>
      <c r="Y662" s="768" cm="1">
        <f t="array" ref="Y662">INDEX($H662:$K662,0,MATCH(Y$614,$H$614:$K$614,0))*HLOOKUP(Y$613,$J$610:$R$611,2)</f>
        <v>1</v>
      </c>
      <c r="Z662" s="768" cm="1">
        <f t="array" ref="Z662">INDEX($H662:$K662,0,MATCH(Z$614,$H$614:$K$614,0))*HLOOKUP(Z$613,$J$610:$R$611,2)</f>
        <v>0</v>
      </c>
      <c r="AA662" s="768" cm="1">
        <f t="array" ref="AA662">INDEX($H662:$K662,0,MATCH(AA$614,$H$614:$K$614,0))*HLOOKUP(AA$613,$J$610:$R$611,2)</f>
        <v>1</v>
      </c>
      <c r="AB662" s="768" cm="1">
        <f t="array" ref="AB662">INDEX($H662:$K662,0,MATCH(AB$614,$H$614:$K$614,0))*HLOOKUP(AB$613,$J$610:$R$611,2)</f>
        <v>1</v>
      </c>
      <c r="AC662" s="768" cm="1">
        <f t="array" ref="AC662">INDEX($H662:$K662,0,MATCH(AC$614,$H$614:$K$614,0))*HLOOKUP(AC$613,$J$610:$R$611,2)</f>
        <v>1</v>
      </c>
      <c r="AD662" s="768" cm="1">
        <f t="array" ref="AD662">INDEX($H662:$K662,0,MATCH(AD$614,$H$614:$K$614,0))*HLOOKUP(AD$613,$J$610:$R$611,2)</f>
        <v>0</v>
      </c>
      <c r="AE662" s="768" cm="1">
        <f t="array" ref="AE662">INDEX($H662:$K662,0,MATCH(AE$614,$H$614:$K$614,0))*HLOOKUP(AE$613,$J$610:$R$611,2)</f>
        <v>1</v>
      </c>
      <c r="AF662" s="768" cm="1">
        <f t="array" ref="AF662">INDEX($H662:$K662,0,MATCH(AF$614,$H$614:$K$614,0))*HLOOKUP(AF$613,$J$610:$R$611,2)</f>
        <v>1</v>
      </c>
      <c r="AG662" s="768" cm="1">
        <f t="array" ref="AG662">INDEX($H662:$K662,0,MATCH(AG$614,$H$614:$K$614,0))*HLOOKUP(AG$613,$J$610:$R$611,2)</f>
        <v>1</v>
      </c>
      <c r="AH662" s="768" cm="1">
        <f t="array" ref="AH662">INDEX($H662:$K662,0,MATCH(AH$614,$H$614:$K$614,0))*HLOOKUP(AH$613,$J$610:$R$611,2)</f>
        <v>0</v>
      </c>
      <c r="AI662" s="768" cm="1">
        <f t="array" ref="AI662">INDEX($H662:$K662,0,MATCH(AI$614,$H$614:$K$614,0))*HLOOKUP(AI$613,$J$610:$R$611,2)</f>
        <v>1</v>
      </c>
      <c r="AJ662" s="768" cm="1">
        <f t="array" ref="AJ662">INDEX($H662:$K662,0,MATCH(AJ$614,$H$614:$K$614,0))*HLOOKUP(AJ$613,$J$610:$R$611,2)</f>
        <v>1</v>
      </c>
      <c r="AK662" s="768" cm="1">
        <f t="array" ref="AK662">INDEX($H662:$K662,0,MATCH(AK$614,$H$614:$K$614,0))*HLOOKUP(AK$613,$J$610:$R$611,2)</f>
        <v>1</v>
      </c>
      <c r="AL662" s="768" cm="1">
        <f t="array" ref="AL662">INDEX($H662:$K662,0,MATCH(AL$614,$H$614:$K$614,0))*HLOOKUP(AL$613,$J$610:$R$611,2)</f>
        <v>0</v>
      </c>
      <c r="AM662" s="768" cm="1">
        <f t="array" ref="AM662">INDEX($H662:$K662,0,MATCH(AM$614,$H$614:$K$614,0))*HLOOKUP(AM$613,$J$610:$R$611,2)</f>
        <v>1</v>
      </c>
      <c r="AN662" s="768" cm="1">
        <f t="array" ref="AN662">INDEX($H662:$K662,0,MATCH(AN$614,$H$614:$K$614,0))*HLOOKUP(AN$613,$J$610:$R$611,2)</f>
        <v>1</v>
      </c>
      <c r="AO662" s="768" cm="1">
        <f t="array" ref="AO662">INDEX($H662:$K662,0,MATCH(AO$614,$H$614:$K$614,0))*HLOOKUP(AO$613,$J$610:$R$611,2)</f>
        <v>1</v>
      </c>
      <c r="AP662" s="768" cm="1">
        <f t="array" ref="AP662">INDEX($H662:$K662,0,MATCH(AP$614,$H$614:$K$614,0))*HLOOKUP(AP$613,$J$610:$R$611,2)</f>
        <v>0</v>
      </c>
      <c r="AQ662" s="768" cm="1">
        <f t="array" ref="AQ662">INDEX($H662:$K662,0,MATCH(AQ$614,$H$614:$K$614,0))*HLOOKUP(AQ$613,$J$610:$R$611,2)</f>
        <v>1</v>
      </c>
      <c r="AR662" s="768" cm="1">
        <f t="array" ref="AR662">INDEX($H662:$K662,0,MATCH(AR$614,$H$614:$K$614,0))*HLOOKUP(AR$613,$J$610:$R$611,2)</f>
        <v>1</v>
      </c>
      <c r="AS662" s="768" cm="1">
        <f t="array" ref="AS662">INDEX($H662:$K662,0,MATCH(AS$614,$H$614:$K$614,0))*HLOOKUP(AS$613,$J$610:$R$611,2)</f>
        <v>1</v>
      </c>
      <c r="AT662" s="768" cm="1">
        <f t="array" ref="AT662">INDEX($H662:$K662,0,MATCH(AT$614,$H$614:$K$614,0))*HLOOKUP(AT$613,$J$610:$R$611,2)</f>
        <v>0</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1</v>
      </c>
      <c r="I664" s="225">
        <f t="shared" si="189"/>
        <v>1</v>
      </c>
      <c r="J664" s="225">
        <f t="shared" si="189"/>
        <v>1</v>
      </c>
      <c r="K664" s="225">
        <f t="shared" si="189"/>
        <v>0</v>
      </c>
      <c r="L664" s="768" cm="1">
        <f t="array" ref="L664">INDEX($H664:$K664,0,MATCH(L$614,$H$614:$K$614,0))*HLOOKUP(L$613,$J$610:$R$611,2)</f>
        <v>1</v>
      </c>
      <c r="M664" s="768" cm="1">
        <f t="array" ref="M664">INDEX($H664:$K664,0,MATCH(M$614,$H$614:$K$614,0))*HLOOKUP(M$613,$J$610:$R$611,2)</f>
        <v>1</v>
      </c>
      <c r="N664" s="768" cm="1">
        <f t="array" ref="N664">INDEX($H664:$K664,0,MATCH(N$614,$H$614:$K$614,0))*HLOOKUP(N$613,$J$610:$R$611,2)</f>
        <v>1</v>
      </c>
      <c r="O664" s="768" cm="1">
        <f t="array" ref="O664">INDEX($H664:$K664,0,MATCH(O$614,$H$614:$K$614,0))*HLOOKUP(O$613,$J$610:$R$611,2)</f>
        <v>0</v>
      </c>
      <c r="P664" s="768" cm="1">
        <f t="array" ref="P664">INDEX($H664:$K664,0,MATCH(P$614,$H$614:$K$614,0))*HLOOKUP(P$613,$J$610:$R$611,2)</f>
        <v>1</v>
      </c>
      <c r="Q664" s="768" cm="1">
        <f t="array" ref="Q664">INDEX($H664:$K664,0,MATCH(Q$614,$H$614:$K$614,0))*HLOOKUP(Q$613,$J$610:$R$611,2)</f>
        <v>1</v>
      </c>
      <c r="R664" s="768" cm="1">
        <f t="array" ref="R664">INDEX($H664:$K664,0,MATCH(R$614,$H$614:$K$614,0))*HLOOKUP(R$613,$J$610:$R$611,2)</f>
        <v>1</v>
      </c>
      <c r="S664" s="768" cm="1">
        <f t="array" ref="S664">INDEX($H664:$K664,0,MATCH(S$614,$H$614:$K$614,0))*HLOOKUP(S$613,$J$610:$R$611,2)</f>
        <v>0</v>
      </c>
      <c r="T664" s="768" cm="1">
        <f t="array" ref="T664">INDEX($H664:$K664,0,MATCH(T$614,$H$614:$K$614,0))*HLOOKUP(T$613,$J$610:$R$611,2)</f>
        <v>1</v>
      </c>
      <c r="U664" s="768" cm="1">
        <f t="array" ref="U664">INDEX($H664:$K664,0,MATCH(U$614,$H$614:$K$614,0))*HLOOKUP(U$613,$J$610:$R$611,2)</f>
        <v>1</v>
      </c>
      <c r="V664" s="768" cm="1">
        <f t="array" ref="V664">INDEX($H664:$K664,0,MATCH(V$614,$H$614:$K$614,0))*HLOOKUP(V$613,$J$610:$R$611,2)</f>
        <v>1</v>
      </c>
      <c r="W664" s="768" cm="1">
        <f t="array" ref="W664">INDEX($H664:$K664,0,MATCH(W$614,$H$614:$K$614,0))*HLOOKUP(W$613,$J$610:$R$611,2)</f>
        <v>0</v>
      </c>
      <c r="X664" s="768" cm="1">
        <f t="array" ref="X664">INDEX($H664:$K664,0,MATCH(X$614,$H$614:$K$614,0))*HLOOKUP(X$613,$J$610:$R$611,2)</f>
        <v>1</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0</v>
      </c>
      <c r="AB664" s="768" cm="1">
        <f t="array" ref="AB664">INDEX($H664:$K664,0,MATCH(AB$614,$H$614:$K$614,0))*HLOOKUP(AB$613,$J$610:$R$611,2)</f>
        <v>1</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0</v>
      </c>
      <c r="AF664" s="768" cm="1">
        <f t="array" ref="AF664">INDEX($H664:$K664,0,MATCH(AF$614,$H$614:$K$614,0))*HLOOKUP(AF$613,$J$610:$R$611,2)</f>
        <v>1</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0</v>
      </c>
      <c r="AJ664" s="768" cm="1">
        <f t="array" ref="AJ664">INDEX($H664:$K664,0,MATCH(AJ$614,$H$614:$K$614,0))*HLOOKUP(AJ$613,$J$610:$R$611,2)</f>
        <v>1</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0</v>
      </c>
      <c r="AN664" s="768" cm="1">
        <f t="array" ref="AN664">INDEX($H664:$K664,0,MATCH(AN$614,$H$614:$K$614,0))*HLOOKUP(AN$613,$J$610:$R$611,2)</f>
        <v>1</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0</v>
      </c>
      <c r="AR664" s="768" cm="1">
        <f t="array" ref="AR664">INDEX($H664:$K664,0,MATCH(AR$614,$H$614:$K$614,0))*HLOOKUP(AR$613,$J$610:$R$611,2)</f>
        <v>1</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0</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1</v>
      </c>
      <c r="I665" s="225">
        <f t="shared" si="189"/>
        <v>1</v>
      </c>
      <c r="J665" s="225">
        <f t="shared" si="189"/>
        <v>1</v>
      </c>
      <c r="K665" s="225">
        <f t="shared" si="189"/>
        <v>0</v>
      </c>
      <c r="L665" s="768" cm="1">
        <f t="array" ref="L665">INDEX($H665:$K665,0,MATCH(L$614,$H$614:$K$614,0))*HLOOKUP(L$613,$J$610:$R$611,2)</f>
        <v>1</v>
      </c>
      <c r="M665" s="768" cm="1">
        <f t="array" ref="M665">INDEX($H665:$K665,0,MATCH(M$614,$H$614:$K$614,0))*HLOOKUP(M$613,$J$610:$R$611,2)</f>
        <v>1</v>
      </c>
      <c r="N665" s="768" cm="1">
        <f t="array" ref="N665">INDEX($H665:$K665,0,MATCH(N$614,$H$614:$K$614,0))*HLOOKUP(N$613,$J$610:$R$611,2)</f>
        <v>1</v>
      </c>
      <c r="O665" s="768" cm="1">
        <f t="array" ref="O665">INDEX($H665:$K665,0,MATCH(O$614,$H$614:$K$614,0))*HLOOKUP(O$613,$J$610:$R$611,2)</f>
        <v>0</v>
      </c>
      <c r="P665" s="768" cm="1">
        <f t="array" ref="P665">INDEX($H665:$K665,0,MATCH(P$614,$H$614:$K$614,0))*HLOOKUP(P$613,$J$610:$R$611,2)</f>
        <v>1</v>
      </c>
      <c r="Q665" s="768" cm="1">
        <f t="array" ref="Q665">INDEX($H665:$K665,0,MATCH(Q$614,$H$614:$K$614,0))*HLOOKUP(Q$613,$J$610:$R$611,2)</f>
        <v>1</v>
      </c>
      <c r="R665" s="768" cm="1">
        <f t="array" ref="R665">INDEX($H665:$K665,0,MATCH(R$614,$H$614:$K$614,0))*HLOOKUP(R$613,$J$610:$R$611,2)</f>
        <v>1</v>
      </c>
      <c r="S665" s="768" cm="1">
        <f t="array" ref="S665">INDEX($H665:$K665,0,MATCH(S$614,$H$614:$K$614,0))*HLOOKUP(S$613,$J$610:$R$611,2)</f>
        <v>0</v>
      </c>
      <c r="T665" s="768" cm="1">
        <f t="array" ref="T665">INDEX($H665:$K665,0,MATCH(T$614,$H$614:$K$614,0))*HLOOKUP(T$613,$J$610:$R$611,2)</f>
        <v>1</v>
      </c>
      <c r="U665" s="768" cm="1">
        <f t="array" ref="U665">INDEX($H665:$K665,0,MATCH(U$614,$H$614:$K$614,0))*HLOOKUP(U$613,$J$610:$R$611,2)</f>
        <v>1</v>
      </c>
      <c r="V665" s="768" cm="1">
        <f t="array" ref="V665">INDEX($H665:$K665,0,MATCH(V$614,$H$614:$K$614,0))*HLOOKUP(V$613,$J$610:$R$611,2)</f>
        <v>1</v>
      </c>
      <c r="W665" s="768" cm="1">
        <f t="array" ref="W665">INDEX($H665:$K665,0,MATCH(W$614,$H$614:$K$614,0))*HLOOKUP(W$613,$J$610:$R$611,2)</f>
        <v>0</v>
      </c>
      <c r="X665" s="768" cm="1">
        <f t="array" ref="X665">INDEX($H665:$K665,0,MATCH(X$614,$H$614:$K$614,0))*HLOOKUP(X$613,$J$610:$R$611,2)</f>
        <v>1</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0</v>
      </c>
      <c r="AB665" s="768" cm="1">
        <f t="array" ref="AB665">INDEX($H665:$K665,0,MATCH(AB$614,$H$614:$K$614,0))*HLOOKUP(AB$613,$J$610:$R$611,2)</f>
        <v>1</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0</v>
      </c>
      <c r="AF665" s="768" cm="1">
        <f t="array" ref="AF665">INDEX($H665:$K665,0,MATCH(AF$614,$H$614:$K$614,0))*HLOOKUP(AF$613,$J$610:$R$611,2)</f>
        <v>1</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0</v>
      </c>
      <c r="AJ665" s="768" cm="1">
        <f t="array" ref="AJ665">INDEX($H665:$K665,0,MATCH(AJ$614,$H$614:$K$614,0))*HLOOKUP(AJ$613,$J$610:$R$611,2)</f>
        <v>1</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0</v>
      </c>
      <c r="AN665" s="768" cm="1">
        <f t="array" ref="AN665">INDEX($H665:$K665,0,MATCH(AN$614,$H$614:$K$614,0))*HLOOKUP(AN$613,$J$610:$R$611,2)</f>
        <v>1</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0</v>
      </c>
      <c r="AR665" s="768" cm="1">
        <f t="array" ref="AR665">INDEX($H665:$K665,0,MATCH(AR$614,$H$614:$K$614,0))*HLOOKUP(AR$613,$J$610:$R$611,2)</f>
        <v>1</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0</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1</v>
      </c>
      <c r="I666" s="225">
        <f t="shared" si="190"/>
        <v>1</v>
      </c>
      <c r="J666" s="225">
        <f t="shared" si="190"/>
        <v>1</v>
      </c>
      <c r="K666" s="225">
        <f t="shared" si="190"/>
        <v>0</v>
      </c>
      <c r="L666" s="768" cm="1">
        <f t="array" ref="L666">INDEX($H666:$K666,0,MATCH(L$614,$H$614:$K$614,0))*HLOOKUP(L$613,$J$610:$R$611,2)</f>
        <v>1</v>
      </c>
      <c r="M666" s="768" cm="1">
        <f t="array" ref="M666">INDEX($H666:$K666,0,MATCH(M$614,$H$614:$K$614,0))*HLOOKUP(M$613,$J$610:$R$611,2)</f>
        <v>1</v>
      </c>
      <c r="N666" s="768" cm="1">
        <f t="array" ref="N666">INDEX($H666:$K666,0,MATCH(N$614,$H$614:$K$614,0))*HLOOKUP(N$613,$J$610:$R$611,2)</f>
        <v>1</v>
      </c>
      <c r="O666" s="768" cm="1">
        <f t="array" ref="O666">INDEX($H666:$K666,0,MATCH(O$614,$H$614:$K$614,0))*HLOOKUP(O$613,$J$610:$R$611,2)</f>
        <v>0</v>
      </c>
      <c r="P666" s="768" cm="1">
        <f t="array" ref="P666">INDEX($H666:$K666,0,MATCH(P$614,$H$614:$K$614,0))*HLOOKUP(P$613,$J$610:$R$611,2)</f>
        <v>1</v>
      </c>
      <c r="Q666" s="768" cm="1">
        <f t="array" ref="Q666">INDEX($H666:$K666,0,MATCH(Q$614,$H$614:$K$614,0))*HLOOKUP(Q$613,$J$610:$R$611,2)</f>
        <v>1</v>
      </c>
      <c r="R666" s="768" cm="1">
        <f t="array" ref="R666">INDEX($H666:$K666,0,MATCH(R$614,$H$614:$K$614,0))*HLOOKUP(R$613,$J$610:$R$611,2)</f>
        <v>1</v>
      </c>
      <c r="S666" s="768" cm="1">
        <f t="array" ref="S666">INDEX($H666:$K666,0,MATCH(S$614,$H$614:$K$614,0))*HLOOKUP(S$613,$J$610:$R$611,2)</f>
        <v>0</v>
      </c>
      <c r="T666" s="768" cm="1">
        <f t="array" ref="T666">INDEX($H666:$K666,0,MATCH(T$614,$H$614:$K$614,0))*HLOOKUP(T$613,$J$610:$R$611,2)</f>
        <v>1</v>
      </c>
      <c r="U666" s="768" cm="1">
        <f t="array" ref="U666">INDEX($H666:$K666,0,MATCH(U$614,$H$614:$K$614,0))*HLOOKUP(U$613,$J$610:$R$611,2)</f>
        <v>1</v>
      </c>
      <c r="V666" s="768" cm="1">
        <f t="array" ref="V666">INDEX($H666:$K666,0,MATCH(V$614,$H$614:$K$614,0))*HLOOKUP(V$613,$J$610:$R$611,2)</f>
        <v>1</v>
      </c>
      <c r="W666" s="768" cm="1">
        <f t="array" ref="W666">INDEX($H666:$K666,0,MATCH(W$614,$H$614:$K$614,0))*HLOOKUP(W$613,$J$610:$R$611,2)</f>
        <v>0</v>
      </c>
      <c r="X666" s="768" cm="1">
        <f t="array" ref="X666">INDEX($H666:$K666,0,MATCH(X$614,$H$614:$K$614,0))*HLOOKUP(X$613,$J$610:$R$611,2)</f>
        <v>1</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0</v>
      </c>
      <c r="AB666" s="768" cm="1">
        <f t="array" ref="AB666">INDEX($H666:$K666,0,MATCH(AB$614,$H$614:$K$614,0))*HLOOKUP(AB$613,$J$610:$R$611,2)</f>
        <v>1</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0</v>
      </c>
      <c r="AF666" s="768" cm="1">
        <f t="array" ref="AF666">INDEX($H666:$K666,0,MATCH(AF$614,$H$614:$K$614,0))*HLOOKUP(AF$613,$J$610:$R$611,2)</f>
        <v>1</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0</v>
      </c>
      <c r="AJ666" s="768" cm="1">
        <f t="array" ref="AJ666">INDEX($H666:$K666,0,MATCH(AJ$614,$H$614:$K$614,0))*HLOOKUP(AJ$613,$J$610:$R$611,2)</f>
        <v>1</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0</v>
      </c>
      <c r="AN666" s="768" cm="1">
        <f t="array" ref="AN666">INDEX($H666:$K666,0,MATCH(AN$614,$H$614:$K$614,0))*HLOOKUP(AN$613,$J$610:$R$611,2)</f>
        <v>1</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0</v>
      </c>
      <c r="AR666" s="768" cm="1">
        <f t="array" ref="AR666">INDEX($H666:$K666,0,MATCH(AR$614,$H$614:$K$614,0))*HLOOKUP(AR$613,$J$610:$R$611,2)</f>
        <v>1</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0</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1</v>
      </c>
      <c r="I667" s="225">
        <f t="shared" si="190"/>
        <v>1</v>
      </c>
      <c r="J667" s="225">
        <f t="shared" si="190"/>
        <v>1</v>
      </c>
      <c r="K667" s="225">
        <f t="shared" si="190"/>
        <v>0</v>
      </c>
      <c r="L667" s="768" cm="1">
        <f t="array" ref="L667">INDEX($H667:$K667,0,MATCH(L$614,$H$614:$K$614,0))*HLOOKUP(L$613,$J$610:$R$611,2)</f>
        <v>1</v>
      </c>
      <c r="M667" s="768" cm="1">
        <f t="array" ref="M667">INDEX($H667:$K667,0,MATCH(M$614,$H$614:$K$614,0))*HLOOKUP(M$613,$J$610:$R$611,2)</f>
        <v>1</v>
      </c>
      <c r="N667" s="768" cm="1">
        <f t="array" ref="N667">INDEX($H667:$K667,0,MATCH(N$614,$H$614:$K$614,0))*HLOOKUP(N$613,$J$610:$R$611,2)</f>
        <v>1</v>
      </c>
      <c r="O667" s="768" cm="1">
        <f t="array" ref="O667">INDEX($H667:$K667,0,MATCH(O$614,$H$614:$K$614,0))*HLOOKUP(O$613,$J$610:$R$611,2)</f>
        <v>0</v>
      </c>
      <c r="P667" s="768" cm="1">
        <f t="array" ref="P667">INDEX($H667:$K667,0,MATCH(P$614,$H$614:$K$614,0))*HLOOKUP(P$613,$J$610:$R$611,2)</f>
        <v>1</v>
      </c>
      <c r="Q667" s="768" cm="1">
        <f t="array" ref="Q667">INDEX($H667:$K667,0,MATCH(Q$614,$H$614:$K$614,0))*HLOOKUP(Q$613,$J$610:$R$611,2)</f>
        <v>1</v>
      </c>
      <c r="R667" s="768" cm="1">
        <f t="array" ref="R667">INDEX($H667:$K667,0,MATCH(R$614,$H$614:$K$614,0))*HLOOKUP(R$613,$J$610:$R$611,2)</f>
        <v>1</v>
      </c>
      <c r="S667" s="768" cm="1">
        <f t="array" ref="S667">INDEX($H667:$K667,0,MATCH(S$614,$H$614:$K$614,0))*HLOOKUP(S$613,$J$610:$R$611,2)</f>
        <v>0</v>
      </c>
      <c r="T667" s="768" cm="1">
        <f t="array" ref="T667">INDEX($H667:$K667,0,MATCH(T$614,$H$614:$K$614,0))*HLOOKUP(T$613,$J$610:$R$611,2)</f>
        <v>1</v>
      </c>
      <c r="U667" s="768" cm="1">
        <f t="array" ref="U667">INDEX($H667:$K667,0,MATCH(U$614,$H$614:$K$614,0))*HLOOKUP(U$613,$J$610:$R$611,2)</f>
        <v>1</v>
      </c>
      <c r="V667" s="768" cm="1">
        <f t="array" ref="V667">INDEX($H667:$K667,0,MATCH(V$614,$H$614:$K$614,0))*HLOOKUP(V$613,$J$610:$R$611,2)</f>
        <v>1</v>
      </c>
      <c r="W667" s="768" cm="1">
        <f t="array" ref="W667">INDEX($H667:$K667,0,MATCH(W$614,$H$614:$K$614,0))*HLOOKUP(W$613,$J$610:$R$611,2)</f>
        <v>0</v>
      </c>
      <c r="X667" s="768" cm="1">
        <f t="array" ref="X667">INDEX($H667:$K667,0,MATCH(X$614,$H$614:$K$614,0))*HLOOKUP(X$613,$J$610:$R$611,2)</f>
        <v>1</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0</v>
      </c>
      <c r="AB667" s="768" cm="1">
        <f t="array" ref="AB667">INDEX($H667:$K667,0,MATCH(AB$614,$H$614:$K$614,0))*HLOOKUP(AB$613,$J$610:$R$611,2)</f>
        <v>1</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0</v>
      </c>
      <c r="AF667" s="768" cm="1">
        <f t="array" ref="AF667">INDEX($H667:$K667,0,MATCH(AF$614,$H$614:$K$614,0))*HLOOKUP(AF$613,$J$610:$R$611,2)</f>
        <v>1</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0</v>
      </c>
      <c r="AJ667" s="768" cm="1">
        <f t="array" ref="AJ667">INDEX($H667:$K667,0,MATCH(AJ$614,$H$614:$K$614,0))*HLOOKUP(AJ$613,$J$610:$R$611,2)</f>
        <v>1</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0</v>
      </c>
      <c r="AN667" s="768" cm="1">
        <f t="array" ref="AN667">INDEX($H667:$K667,0,MATCH(AN$614,$H$614:$K$614,0))*HLOOKUP(AN$613,$J$610:$R$611,2)</f>
        <v>1</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0</v>
      </c>
      <c r="AR667" s="768" cm="1">
        <f t="array" ref="AR667">INDEX($H667:$K667,0,MATCH(AR$614,$H$614:$K$614,0))*HLOOKUP(AR$613,$J$610:$R$611,2)</f>
        <v>1</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0</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1</v>
      </c>
      <c r="I668" s="225">
        <f t="shared" si="191"/>
        <v>1</v>
      </c>
      <c r="J668" s="225">
        <f t="shared" si="191"/>
        <v>1</v>
      </c>
      <c r="K668" s="225">
        <f t="shared" si="191"/>
        <v>0</v>
      </c>
      <c r="L668" s="768" cm="1">
        <f t="array" ref="L668">INDEX($H668:$K668,0,MATCH(L$614,$H$614:$K$614,0))*HLOOKUP(L$613,$J$610:$R$611,2)</f>
        <v>1</v>
      </c>
      <c r="M668" s="768" cm="1">
        <f t="array" ref="M668">INDEX($H668:$K668,0,MATCH(M$614,$H$614:$K$614,0))*HLOOKUP(M$613,$J$610:$R$611,2)</f>
        <v>1</v>
      </c>
      <c r="N668" s="768" cm="1">
        <f t="array" ref="N668">INDEX($H668:$K668,0,MATCH(N$614,$H$614:$K$614,0))*HLOOKUP(N$613,$J$610:$R$611,2)</f>
        <v>1</v>
      </c>
      <c r="O668" s="768" cm="1">
        <f t="array" ref="O668">INDEX($H668:$K668,0,MATCH(O$614,$H$614:$K$614,0))*HLOOKUP(O$613,$J$610:$R$611,2)</f>
        <v>0</v>
      </c>
      <c r="P668" s="768" cm="1">
        <f t="array" ref="P668">INDEX($H668:$K668,0,MATCH(P$614,$H$614:$K$614,0))*HLOOKUP(P$613,$J$610:$R$611,2)</f>
        <v>1</v>
      </c>
      <c r="Q668" s="768" cm="1">
        <f t="array" ref="Q668">INDEX($H668:$K668,0,MATCH(Q$614,$H$614:$K$614,0))*HLOOKUP(Q$613,$J$610:$R$611,2)</f>
        <v>1</v>
      </c>
      <c r="R668" s="768" cm="1">
        <f t="array" ref="R668">INDEX($H668:$K668,0,MATCH(R$614,$H$614:$K$614,0))*HLOOKUP(R$613,$J$610:$R$611,2)</f>
        <v>1</v>
      </c>
      <c r="S668" s="768" cm="1">
        <f t="array" ref="S668">INDEX($H668:$K668,0,MATCH(S$614,$H$614:$K$614,0))*HLOOKUP(S$613,$J$610:$R$611,2)</f>
        <v>0</v>
      </c>
      <c r="T668" s="768" cm="1">
        <f t="array" ref="T668">INDEX($H668:$K668,0,MATCH(T$614,$H$614:$K$614,0))*HLOOKUP(T$613,$J$610:$R$611,2)</f>
        <v>1</v>
      </c>
      <c r="U668" s="768" cm="1">
        <f t="array" ref="U668">INDEX($H668:$K668,0,MATCH(U$614,$H$614:$K$614,0))*HLOOKUP(U$613,$J$610:$R$611,2)</f>
        <v>1</v>
      </c>
      <c r="V668" s="768" cm="1">
        <f t="array" ref="V668">INDEX($H668:$K668,0,MATCH(V$614,$H$614:$K$614,0))*HLOOKUP(V$613,$J$610:$R$611,2)</f>
        <v>1</v>
      </c>
      <c r="W668" s="768" cm="1">
        <f t="array" ref="W668">INDEX($H668:$K668,0,MATCH(W$614,$H$614:$K$614,0))*HLOOKUP(W$613,$J$610:$R$611,2)</f>
        <v>0</v>
      </c>
      <c r="X668" s="768" cm="1">
        <f t="array" ref="X668">INDEX($H668:$K668,0,MATCH(X$614,$H$614:$K$614,0))*HLOOKUP(X$613,$J$610:$R$611,2)</f>
        <v>1</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0</v>
      </c>
      <c r="AB668" s="768" cm="1">
        <f t="array" ref="AB668">INDEX($H668:$K668,0,MATCH(AB$614,$H$614:$K$614,0))*HLOOKUP(AB$613,$J$610:$R$611,2)</f>
        <v>1</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0</v>
      </c>
      <c r="AF668" s="768" cm="1">
        <f t="array" ref="AF668">INDEX($H668:$K668,0,MATCH(AF$614,$H$614:$K$614,0))*HLOOKUP(AF$613,$J$610:$R$611,2)</f>
        <v>1</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0</v>
      </c>
      <c r="AJ668" s="768" cm="1">
        <f t="array" ref="AJ668">INDEX($H668:$K668,0,MATCH(AJ$614,$H$614:$K$614,0))*HLOOKUP(AJ$613,$J$610:$R$611,2)</f>
        <v>1</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0</v>
      </c>
      <c r="AN668" s="768" cm="1">
        <f t="array" ref="AN668">INDEX($H668:$K668,0,MATCH(AN$614,$H$614:$K$614,0))*HLOOKUP(AN$613,$J$610:$R$611,2)</f>
        <v>1</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0</v>
      </c>
      <c r="AR668" s="768" cm="1">
        <f t="array" ref="AR668">INDEX($H668:$K668,0,MATCH(AR$614,$H$614:$K$614,0))*HLOOKUP(AR$613,$J$610:$R$611,2)</f>
        <v>1</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0</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1</v>
      </c>
      <c r="I669" s="225">
        <f t="shared" si="191"/>
        <v>1</v>
      </c>
      <c r="J669" s="225">
        <f t="shared" si="191"/>
        <v>1</v>
      </c>
      <c r="K669" s="225">
        <f t="shared" si="191"/>
        <v>0</v>
      </c>
      <c r="L669" s="768" cm="1">
        <f t="array" ref="L669">INDEX($H669:$K669,0,MATCH(L$614,$H$614:$K$614,0))*HLOOKUP(L$613,$J$610:$R$611,2)</f>
        <v>1</v>
      </c>
      <c r="M669" s="768" cm="1">
        <f t="array" ref="M669">INDEX($H669:$K669,0,MATCH(M$614,$H$614:$K$614,0))*HLOOKUP(M$613,$J$610:$R$611,2)</f>
        <v>1</v>
      </c>
      <c r="N669" s="768" cm="1">
        <f t="array" ref="N669">INDEX($H669:$K669,0,MATCH(N$614,$H$614:$K$614,0))*HLOOKUP(N$613,$J$610:$R$611,2)</f>
        <v>1</v>
      </c>
      <c r="O669" s="768" cm="1">
        <f t="array" ref="O669">INDEX($H669:$K669,0,MATCH(O$614,$H$614:$K$614,0))*HLOOKUP(O$613,$J$610:$R$611,2)</f>
        <v>0</v>
      </c>
      <c r="P669" s="768" cm="1">
        <f t="array" ref="P669">INDEX($H669:$K669,0,MATCH(P$614,$H$614:$K$614,0))*HLOOKUP(P$613,$J$610:$R$611,2)</f>
        <v>1</v>
      </c>
      <c r="Q669" s="768" cm="1">
        <f t="array" ref="Q669">INDEX($H669:$K669,0,MATCH(Q$614,$H$614:$K$614,0))*HLOOKUP(Q$613,$J$610:$R$611,2)</f>
        <v>1</v>
      </c>
      <c r="R669" s="768" cm="1">
        <f t="array" ref="R669">INDEX($H669:$K669,0,MATCH(R$614,$H$614:$K$614,0))*HLOOKUP(R$613,$J$610:$R$611,2)</f>
        <v>1</v>
      </c>
      <c r="S669" s="768" cm="1">
        <f t="array" ref="S669">INDEX($H669:$K669,0,MATCH(S$614,$H$614:$K$614,0))*HLOOKUP(S$613,$J$610:$R$611,2)</f>
        <v>0</v>
      </c>
      <c r="T669" s="768" cm="1">
        <f t="array" ref="T669">INDEX($H669:$K669,0,MATCH(T$614,$H$614:$K$614,0))*HLOOKUP(T$613,$J$610:$R$611,2)</f>
        <v>1</v>
      </c>
      <c r="U669" s="768" cm="1">
        <f t="array" ref="U669">INDEX($H669:$K669,0,MATCH(U$614,$H$614:$K$614,0))*HLOOKUP(U$613,$J$610:$R$611,2)</f>
        <v>1</v>
      </c>
      <c r="V669" s="768" cm="1">
        <f t="array" ref="V669">INDEX($H669:$K669,0,MATCH(V$614,$H$614:$K$614,0))*HLOOKUP(V$613,$J$610:$R$611,2)</f>
        <v>1</v>
      </c>
      <c r="W669" s="768" cm="1">
        <f t="array" ref="W669">INDEX($H669:$K669,0,MATCH(W$614,$H$614:$K$614,0))*HLOOKUP(W$613,$J$610:$R$611,2)</f>
        <v>0</v>
      </c>
      <c r="X669" s="768" cm="1">
        <f t="array" ref="X669">INDEX($H669:$K669,0,MATCH(X$614,$H$614:$K$614,0))*HLOOKUP(X$613,$J$610:$R$611,2)</f>
        <v>1</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0</v>
      </c>
      <c r="AB669" s="768" cm="1">
        <f t="array" ref="AB669">INDEX($H669:$K669,0,MATCH(AB$614,$H$614:$K$614,0))*HLOOKUP(AB$613,$J$610:$R$611,2)</f>
        <v>1</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0</v>
      </c>
      <c r="AF669" s="768" cm="1">
        <f t="array" ref="AF669">INDEX($H669:$K669,0,MATCH(AF$614,$H$614:$K$614,0))*HLOOKUP(AF$613,$J$610:$R$611,2)</f>
        <v>1</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0</v>
      </c>
      <c r="AJ669" s="768" cm="1">
        <f t="array" ref="AJ669">INDEX($H669:$K669,0,MATCH(AJ$614,$H$614:$K$614,0))*HLOOKUP(AJ$613,$J$610:$R$611,2)</f>
        <v>1</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0</v>
      </c>
      <c r="AN669" s="768" cm="1">
        <f t="array" ref="AN669">INDEX($H669:$K669,0,MATCH(AN$614,$H$614:$K$614,0))*HLOOKUP(AN$613,$J$610:$R$611,2)</f>
        <v>1</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0</v>
      </c>
      <c r="AR669" s="768" cm="1">
        <f t="array" ref="AR669">INDEX($H669:$K669,0,MATCH(AR$614,$H$614:$K$614,0))*HLOOKUP(AR$613,$J$610:$R$611,2)</f>
        <v>1</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0</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1</v>
      </c>
      <c r="I671" s="225">
        <f t="shared" si="193"/>
        <v>1</v>
      </c>
      <c r="J671" s="225">
        <f t="shared" si="193"/>
        <v>1</v>
      </c>
      <c r="K671" s="225">
        <f t="shared" si="193"/>
        <v>0</v>
      </c>
      <c r="L671" s="768" cm="1">
        <f t="array" ref="L671">INDEX($H671:$K671,0,MATCH(L$614,$H$614:$K$614,0))*HLOOKUP(L$613,$J$610:$R$611,2)</f>
        <v>1</v>
      </c>
      <c r="M671" s="768" cm="1">
        <f t="array" ref="M671">INDEX($H671:$K671,0,MATCH(M$614,$H$614:$K$614,0))*HLOOKUP(M$613,$J$610:$R$611,2)</f>
        <v>1</v>
      </c>
      <c r="N671" s="768" cm="1">
        <f t="array" ref="N671">INDEX($H671:$K671,0,MATCH(N$614,$H$614:$K$614,0))*HLOOKUP(N$613,$J$610:$R$611,2)</f>
        <v>1</v>
      </c>
      <c r="O671" s="768" cm="1">
        <f t="array" ref="O671">INDEX($H671:$K671,0,MATCH(O$614,$H$614:$K$614,0))*HLOOKUP(O$613,$J$610:$R$611,2)</f>
        <v>0</v>
      </c>
      <c r="P671" s="768" cm="1">
        <f t="array" ref="P671">INDEX($H671:$K671,0,MATCH(P$614,$H$614:$K$614,0))*HLOOKUP(P$613,$J$610:$R$611,2)</f>
        <v>1</v>
      </c>
      <c r="Q671" s="768" cm="1">
        <f t="array" ref="Q671">INDEX($H671:$K671,0,MATCH(Q$614,$H$614:$K$614,0))*HLOOKUP(Q$613,$J$610:$R$611,2)</f>
        <v>1</v>
      </c>
      <c r="R671" s="768" cm="1">
        <f t="array" ref="R671">INDEX($H671:$K671,0,MATCH(R$614,$H$614:$K$614,0))*HLOOKUP(R$613,$J$610:$R$611,2)</f>
        <v>1</v>
      </c>
      <c r="S671" s="768" cm="1">
        <f t="array" ref="S671">INDEX($H671:$K671,0,MATCH(S$614,$H$614:$K$614,0))*HLOOKUP(S$613,$J$610:$R$611,2)</f>
        <v>0</v>
      </c>
      <c r="T671" s="768" cm="1">
        <f t="array" ref="T671">INDEX($H671:$K671,0,MATCH(T$614,$H$614:$K$614,0))*HLOOKUP(T$613,$J$610:$R$611,2)</f>
        <v>1</v>
      </c>
      <c r="U671" s="768" cm="1">
        <f t="array" ref="U671">INDEX($H671:$K671,0,MATCH(U$614,$H$614:$K$614,0))*HLOOKUP(U$613,$J$610:$R$611,2)</f>
        <v>1</v>
      </c>
      <c r="V671" s="768" cm="1">
        <f t="array" ref="V671">INDEX($H671:$K671,0,MATCH(V$614,$H$614:$K$614,0))*HLOOKUP(V$613,$J$610:$R$611,2)</f>
        <v>1</v>
      </c>
      <c r="W671" s="768" cm="1">
        <f t="array" ref="W671">INDEX($H671:$K671,0,MATCH(W$614,$H$614:$K$614,0))*HLOOKUP(W$613,$J$610:$R$611,2)</f>
        <v>0</v>
      </c>
      <c r="X671" s="768" cm="1">
        <f t="array" ref="X671">INDEX($H671:$K671,0,MATCH(X$614,$H$614:$K$614,0))*HLOOKUP(X$613,$J$610:$R$611,2)</f>
        <v>1</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0</v>
      </c>
      <c r="AB671" s="768" cm="1">
        <f t="array" ref="AB671">INDEX($H671:$K671,0,MATCH(AB$614,$H$614:$K$614,0))*HLOOKUP(AB$613,$J$610:$R$611,2)</f>
        <v>1</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0</v>
      </c>
      <c r="AF671" s="768" cm="1">
        <f t="array" ref="AF671">INDEX($H671:$K671,0,MATCH(AF$614,$H$614:$K$614,0))*HLOOKUP(AF$613,$J$610:$R$611,2)</f>
        <v>1</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0</v>
      </c>
      <c r="AJ671" s="768" cm="1">
        <f t="array" ref="AJ671">INDEX($H671:$K671,0,MATCH(AJ$614,$H$614:$K$614,0))*HLOOKUP(AJ$613,$J$610:$R$611,2)</f>
        <v>1</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0</v>
      </c>
      <c r="AN671" s="768" cm="1">
        <f t="array" ref="AN671">INDEX($H671:$K671,0,MATCH(AN$614,$H$614:$K$614,0))*HLOOKUP(AN$613,$J$610:$R$611,2)</f>
        <v>1</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0</v>
      </c>
      <c r="AR671" s="768" cm="1">
        <f t="array" ref="AR671">INDEX($H671:$K671,0,MATCH(AR$614,$H$614:$K$614,0))*HLOOKUP(AR$613,$J$610:$R$611,2)</f>
        <v>1</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0</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1</v>
      </c>
      <c r="I672" s="225">
        <f t="shared" si="193"/>
        <v>1</v>
      </c>
      <c r="J672" s="225">
        <f t="shared" si="193"/>
        <v>1</v>
      </c>
      <c r="K672" s="225">
        <f t="shared" si="193"/>
        <v>0</v>
      </c>
      <c r="L672" s="768" cm="1">
        <f t="array" ref="L672">INDEX($H672:$K672,0,MATCH(L$614,$H$614:$K$614,0))*HLOOKUP(L$613,$J$610:$R$611,2)</f>
        <v>1</v>
      </c>
      <c r="M672" s="768" cm="1">
        <f t="array" ref="M672">INDEX($H672:$K672,0,MATCH(M$614,$H$614:$K$614,0))*HLOOKUP(M$613,$J$610:$R$611,2)</f>
        <v>1</v>
      </c>
      <c r="N672" s="768" cm="1">
        <f t="array" ref="N672">INDEX($H672:$K672,0,MATCH(N$614,$H$614:$K$614,0))*HLOOKUP(N$613,$J$610:$R$611,2)</f>
        <v>1</v>
      </c>
      <c r="O672" s="768" cm="1">
        <f t="array" ref="O672">INDEX($H672:$K672,0,MATCH(O$614,$H$614:$K$614,0))*HLOOKUP(O$613,$J$610:$R$611,2)</f>
        <v>0</v>
      </c>
      <c r="P672" s="768" cm="1">
        <f t="array" ref="P672">INDEX($H672:$K672,0,MATCH(P$614,$H$614:$K$614,0))*HLOOKUP(P$613,$J$610:$R$611,2)</f>
        <v>1</v>
      </c>
      <c r="Q672" s="768" cm="1">
        <f t="array" ref="Q672">INDEX($H672:$K672,0,MATCH(Q$614,$H$614:$K$614,0))*HLOOKUP(Q$613,$J$610:$R$611,2)</f>
        <v>1</v>
      </c>
      <c r="R672" s="768" cm="1">
        <f t="array" ref="R672">INDEX($H672:$K672,0,MATCH(R$614,$H$614:$K$614,0))*HLOOKUP(R$613,$J$610:$R$611,2)</f>
        <v>1</v>
      </c>
      <c r="S672" s="768" cm="1">
        <f t="array" ref="S672">INDEX($H672:$K672,0,MATCH(S$614,$H$614:$K$614,0))*HLOOKUP(S$613,$J$610:$R$611,2)</f>
        <v>0</v>
      </c>
      <c r="T672" s="768" cm="1">
        <f t="array" ref="T672">INDEX($H672:$K672,0,MATCH(T$614,$H$614:$K$614,0))*HLOOKUP(T$613,$J$610:$R$611,2)</f>
        <v>1</v>
      </c>
      <c r="U672" s="768" cm="1">
        <f t="array" ref="U672">INDEX($H672:$K672,0,MATCH(U$614,$H$614:$K$614,0))*HLOOKUP(U$613,$J$610:$R$611,2)</f>
        <v>1</v>
      </c>
      <c r="V672" s="768" cm="1">
        <f t="array" ref="V672">INDEX($H672:$K672,0,MATCH(V$614,$H$614:$K$614,0))*HLOOKUP(V$613,$J$610:$R$611,2)</f>
        <v>1</v>
      </c>
      <c r="W672" s="768" cm="1">
        <f t="array" ref="W672">INDEX($H672:$K672,0,MATCH(W$614,$H$614:$K$614,0))*HLOOKUP(W$613,$J$610:$R$611,2)</f>
        <v>0</v>
      </c>
      <c r="X672" s="768" cm="1">
        <f t="array" ref="X672">INDEX($H672:$K672,0,MATCH(X$614,$H$614:$K$614,0))*HLOOKUP(X$613,$J$610:$R$611,2)</f>
        <v>1</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0</v>
      </c>
      <c r="AB672" s="768" cm="1">
        <f t="array" ref="AB672">INDEX($H672:$K672,0,MATCH(AB$614,$H$614:$K$614,0))*HLOOKUP(AB$613,$J$610:$R$611,2)</f>
        <v>1</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0</v>
      </c>
      <c r="AF672" s="768" cm="1">
        <f t="array" ref="AF672">INDEX($H672:$K672,0,MATCH(AF$614,$H$614:$K$614,0))*HLOOKUP(AF$613,$J$610:$R$611,2)</f>
        <v>1</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0</v>
      </c>
      <c r="AJ672" s="768" cm="1">
        <f t="array" ref="AJ672">INDEX($H672:$K672,0,MATCH(AJ$614,$H$614:$K$614,0))*HLOOKUP(AJ$613,$J$610:$R$611,2)</f>
        <v>1</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0</v>
      </c>
      <c r="AN672" s="768" cm="1">
        <f t="array" ref="AN672">INDEX($H672:$K672,0,MATCH(AN$614,$H$614:$K$614,0))*HLOOKUP(AN$613,$J$610:$R$611,2)</f>
        <v>1</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0</v>
      </c>
      <c r="AR672" s="768" cm="1">
        <f t="array" ref="AR672">INDEX($H672:$K672,0,MATCH(AR$614,$H$614:$K$614,0))*HLOOKUP(AR$613,$J$610:$R$611,2)</f>
        <v>1</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0</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1</v>
      </c>
      <c r="I673" s="225">
        <f t="shared" si="194"/>
        <v>1</v>
      </c>
      <c r="J673" s="225">
        <f t="shared" si="194"/>
        <v>1</v>
      </c>
      <c r="K673" s="225">
        <f t="shared" si="194"/>
        <v>0</v>
      </c>
      <c r="L673" s="768" cm="1">
        <f t="array" ref="L673">INDEX($H673:$K673,0,MATCH(L$614,$H$614:$K$614,0))*HLOOKUP(L$613,$J$610:$R$611,2)</f>
        <v>1</v>
      </c>
      <c r="M673" s="768" cm="1">
        <f t="array" ref="M673">INDEX($H673:$K673,0,MATCH(M$614,$H$614:$K$614,0))*HLOOKUP(M$613,$J$610:$R$611,2)</f>
        <v>1</v>
      </c>
      <c r="N673" s="768" cm="1">
        <f t="array" ref="N673">INDEX($H673:$K673,0,MATCH(N$614,$H$614:$K$614,0))*HLOOKUP(N$613,$J$610:$R$611,2)</f>
        <v>1</v>
      </c>
      <c r="O673" s="768" cm="1">
        <f t="array" ref="O673">INDEX($H673:$K673,0,MATCH(O$614,$H$614:$K$614,0))*HLOOKUP(O$613,$J$610:$R$611,2)</f>
        <v>0</v>
      </c>
      <c r="P673" s="768" cm="1">
        <f t="array" ref="P673">INDEX($H673:$K673,0,MATCH(P$614,$H$614:$K$614,0))*HLOOKUP(P$613,$J$610:$R$611,2)</f>
        <v>1</v>
      </c>
      <c r="Q673" s="768" cm="1">
        <f t="array" ref="Q673">INDEX($H673:$K673,0,MATCH(Q$614,$H$614:$K$614,0))*HLOOKUP(Q$613,$J$610:$R$611,2)</f>
        <v>1</v>
      </c>
      <c r="R673" s="768" cm="1">
        <f t="array" ref="R673">INDEX($H673:$K673,0,MATCH(R$614,$H$614:$K$614,0))*HLOOKUP(R$613,$J$610:$R$611,2)</f>
        <v>1</v>
      </c>
      <c r="S673" s="768" cm="1">
        <f t="array" ref="S673">INDEX($H673:$K673,0,MATCH(S$614,$H$614:$K$614,0))*HLOOKUP(S$613,$J$610:$R$611,2)</f>
        <v>0</v>
      </c>
      <c r="T673" s="768" cm="1">
        <f t="array" ref="T673">INDEX($H673:$K673,0,MATCH(T$614,$H$614:$K$614,0))*HLOOKUP(T$613,$J$610:$R$611,2)</f>
        <v>1</v>
      </c>
      <c r="U673" s="768" cm="1">
        <f t="array" ref="U673">INDEX($H673:$K673,0,MATCH(U$614,$H$614:$K$614,0))*HLOOKUP(U$613,$J$610:$R$611,2)</f>
        <v>1</v>
      </c>
      <c r="V673" s="768" cm="1">
        <f t="array" ref="V673">INDEX($H673:$K673,0,MATCH(V$614,$H$614:$K$614,0))*HLOOKUP(V$613,$J$610:$R$611,2)</f>
        <v>1</v>
      </c>
      <c r="W673" s="768" cm="1">
        <f t="array" ref="W673">INDEX($H673:$K673,0,MATCH(W$614,$H$614:$K$614,0))*HLOOKUP(W$613,$J$610:$R$611,2)</f>
        <v>0</v>
      </c>
      <c r="X673" s="768" cm="1">
        <f t="array" ref="X673">INDEX($H673:$K673,0,MATCH(X$614,$H$614:$K$614,0))*HLOOKUP(X$613,$J$610:$R$611,2)</f>
        <v>1</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0</v>
      </c>
      <c r="AB673" s="768" cm="1">
        <f t="array" ref="AB673">INDEX($H673:$K673,0,MATCH(AB$614,$H$614:$K$614,0))*HLOOKUP(AB$613,$J$610:$R$611,2)</f>
        <v>1</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0</v>
      </c>
      <c r="AF673" s="768" cm="1">
        <f t="array" ref="AF673">INDEX($H673:$K673,0,MATCH(AF$614,$H$614:$K$614,0))*HLOOKUP(AF$613,$J$610:$R$611,2)</f>
        <v>1</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0</v>
      </c>
      <c r="AJ673" s="768" cm="1">
        <f t="array" ref="AJ673">INDEX($H673:$K673,0,MATCH(AJ$614,$H$614:$K$614,0))*HLOOKUP(AJ$613,$J$610:$R$611,2)</f>
        <v>1</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0</v>
      </c>
      <c r="AN673" s="768" cm="1">
        <f t="array" ref="AN673">INDEX($H673:$K673,0,MATCH(AN$614,$H$614:$K$614,0))*HLOOKUP(AN$613,$J$610:$R$611,2)</f>
        <v>1</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0</v>
      </c>
      <c r="AR673" s="768" cm="1">
        <f t="array" ref="AR673">INDEX($H673:$K673,0,MATCH(AR$614,$H$614:$K$614,0))*HLOOKUP(AR$613,$J$610:$R$611,2)</f>
        <v>1</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0</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1</v>
      </c>
      <c r="I674" s="225">
        <f t="shared" si="194"/>
        <v>1</v>
      </c>
      <c r="J674" s="225">
        <f t="shared" si="194"/>
        <v>1</v>
      </c>
      <c r="K674" s="225">
        <f t="shared" si="194"/>
        <v>0</v>
      </c>
      <c r="L674" s="768" cm="1">
        <f t="array" ref="L674">INDEX($H674:$K674,0,MATCH(L$614,$H$614:$K$614,0))*HLOOKUP(L$613,$J$610:$R$611,2)</f>
        <v>1</v>
      </c>
      <c r="M674" s="768" cm="1">
        <f t="array" ref="M674">INDEX($H674:$K674,0,MATCH(M$614,$H$614:$K$614,0))*HLOOKUP(M$613,$J$610:$R$611,2)</f>
        <v>1</v>
      </c>
      <c r="N674" s="768" cm="1">
        <f t="array" ref="N674">INDEX($H674:$K674,0,MATCH(N$614,$H$614:$K$614,0))*HLOOKUP(N$613,$J$610:$R$611,2)</f>
        <v>1</v>
      </c>
      <c r="O674" s="768" cm="1">
        <f t="array" ref="O674">INDEX($H674:$K674,0,MATCH(O$614,$H$614:$K$614,0))*HLOOKUP(O$613,$J$610:$R$611,2)</f>
        <v>0</v>
      </c>
      <c r="P674" s="768" cm="1">
        <f t="array" ref="P674">INDEX($H674:$K674,0,MATCH(P$614,$H$614:$K$614,0))*HLOOKUP(P$613,$J$610:$R$611,2)</f>
        <v>1</v>
      </c>
      <c r="Q674" s="768" cm="1">
        <f t="array" ref="Q674">INDEX($H674:$K674,0,MATCH(Q$614,$H$614:$K$614,0))*HLOOKUP(Q$613,$J$610:$R$611,2)</f>
        <v>1</v>
      </c>
      <c r="R674" s="768" cm="1">
        <f t="array" ref="R674">INDEX($H674:$K674,0,MATCH(R$614,$H$614:$K$614,0))*HLOOKUP(R$613,$J$610:$R$611,2)</f>
        <v>1</v>
      </c>
      <c r="S674" s="768" cm="1">
        <f t="array" ref="S674">INDEX($H674:$K674,0,MATCH(S$614,$H$614:$K$614,0))*HLOOKUP(S$613,$J$610:$R$611,2)</f>
        <v>0</v>
      </c>
      <c r="T674" s="768" cm="1">
        <f t="array" ref="T674">INDEX($H674:$K674,0,MATCH(T$614,$H$614:$K$614,0))*HLOOKUP(T$613,$J$610:$R$611,2)</f>
        <v>1</v>
      </c>
      <c r="U674" s="768" cm="1">
        <f t="array" ref="U674">INDEX($H674:$K674,0,MATCH(U$614,$H$614:$K$614,0))*HLOOKUP(U$613,$J$610:$R$611,2)</f>
        <v>1</v>
      </c>
      <c r="V674" s="768" cm="1">
        <f t="array" ref="V674">INDEX($H674:$K674,0,MATCH(V$614,$H$614:$K$614,0))*HLOOKUP(V$613,$J$610:$R$611,2)</f>
        <v>1</v>
      </c>
      <c r="W674" s="768" cm="1">
        <f t="array" ref="W674">INDEX($H674:$K674,0,MATCH(W$614,$H$614:$K$614,0))*HLOOKUP(W$613,$J$610:$R$611,2)</f>
        <v>0</v>
      </c>
      <c r="X674" s="768" cm="1">
        <f t="array" ref="X674">INDEX($H674:$K674,0,MATCH(X$614,$H$614:$K$614,0))*HLOOKUP(X$613,$J$610:$R$611,2)</f>
        <v>1</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0</v>
      </c>
      <c r="AB674" s="768" cm="1">
        <f t="array" ref="AB674">INDEX($H674:$K674,0,MATCH(AB$614,$H$614:$K$614,0))*HLOOKUP(AB$613,$J$610:$R$611,2)</f>
        <v>1</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0</v>
      </c>
      <c r="AF674" s="768" cm="1">
        <f t="array" ref="AF674">INDEX($H674:$K674,0,MATCH(AF$614,$H$614:$K$614,0))*HLOOKUP(AF$613,$J$610:$R$611,2)</f>
        <v>1</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0</v>
      </c>
      <c r="AJ674" s="768" cm="1">
        <f t="array" ref="AJ674">INDEX($H674:$K674,0,MATCH(AJ$614,$H$614:$K$614,0))*HLOOKUP(AJ$613,$J$610:$R$611,2)</f>
        <v>1</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0</v>
      </c>
      <c r="AN674" s="768" cm="1">
        <f t="array" ref="AN674">INDEX($H674:$K674,0,MATCH(AN$614,$H$614:$K$614,0))*HLOOKUP(AN$613,$J$610:$R$611,2)</f>
        <v>1</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0</v>
      </c>
      <c r="AR674" s="768" cm="1">
        <f t="array" ref="AR674">INDEX($H674:$K674,0,MATCH(AR$614,$H$614:$K$614,0))*HLOOKUP(AR$613,$J$610:$R$611,2)</f>
        <v>1</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0</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1</v>
      </c>
      <c r="I675" s="225">
        <f t="shared" si="195"/>
        <v>1</v>
      </c>
      <c r="J675" s="225">
        <f t="shared" si="195"/>
        <v>0</v>
      </c>
      <c r="K675" s="225">
        <f t="shared" si="195"/>
        <v>1</v>
      </c>
      <c r="L675" s="768" cm="1">
        <f t="array" ref="L675">INDEX($H675:$K675,0,MATCH(L$614,$H$614:$K$614,0))*HLOOKUP(L$613,$J$610:$R$611,2)</f>
        <v>1</v>
      </c>
      <c r="M675" s="768" cm="1">
        <f t="array" ref="M675">INDEX($H675:$K675,0,MATCH(M$614,$H$614:$K$614,0))*HLOOKUP(M$613,$J$610:$R$611,2)</f>
        <v>1</v>
      </c>
      <c r="N675" s="768" cm="1">
        <f t="array" ref="N675">INDEX($H675:$K675,0,MATCH(N$614,$H$614:$K$614,0))*HLOOKUP(N$613,$J$610:$R$611,2)</f>
        <v>0</v>
      </c>
      <c r="O675" s="768" cm="1">
        <f t="array" ref="O675">INDEX($H675:$K675,0,MATCH(O$614,$H$614:$K$614,0))*HLOOKUP(O$613,$J$610:$R$611,2)</f>
        <v>1</v>
      </c>
      <c r="P675" s="768" cm="1">
        <f t="array" ref="P675">INDEX($H675:$K675,0,MATCH(P$614,$H$614:$K$614,0))*HLOOKUP(P$613,$J$610:$R$611,2)</f>
        <v>1</v>
      </c>
      <c r="Q675" s="768" cm="1">
        <f t="array" ref="Q675">INDEX($H675:$K675,0,MATCH(Q$614,$H$614:$K$614,0))*HLOOKUP(Q$613,$J$610:$R$611,2)</f>
        <v>1</v>
      </c>
      <c r="R675" s="768" cm="1">
        <f t="array" ref="R675">INDEX($H675:$K675,0,MATCH(R$614,$H$614:$K$614,0))*HLOOKUP(R$613,$J$610:$R$611,2)</f>
        <v>0</v>
      </c>
      <c r="S675" s="768" cm="1">
        <f t="array" ref="S675">INDEX($H675:$K675,0,MATCH(S$614,$H$614:$K$614,0))*HLOOKUP(S$613,$J$610:$R$611,2)</f>
        <v>1</v>
      </c>
      <c r="T675" s="768" cm="1">
        <f t="array" ref="T675">INDEX($H675:$K675,0,MATCH(T$614,$H$614:$K$614,0))*HLOOKUP(T$613,$J$610:$R$611,2)</f>
        <v>1</v>
      </c>
      <c r="U675" s="768" cm="1">
        <f t="array" ref="U675">INDEX($H675:$K675,0,MATCH(U$614,$H$614:$K$614,0))*HLOOKUP(U$613,$J$610:$R$611,2)</f>
        <v>1</v>
      </c>
      <c r="V675" s="768" cm="1">
        <f t="array" ref="V675">INDEX($H675:$K675,0,MATCH(V$614,$H$614:$K$614,0))*HLOOKUP(V$613,$J$610:$R$611,2)</f>
        <v>0</v>
      </c>
      <c r="W675" s="768" cm="1">
        <f t="array" ref="W675">INDEX($H675:$K675,0,MATCH(W$614,$H$614:$K$614,0))*HLOOKUP(W$613,$J$610:$R$611,2)</f>
        <v>1</v>
      </c>
      <c r="X675" s="768" cm="1">
        <f t="array" ref="X675">INDEX($H675:$K675,0,MATCH(X$614,$H$614:$K$614,0))*HLOOKUP(X$613,$J$610:$R$611,2)</f>
        <v>1</v>
      </c>
      <c r="Y675" s="768" cm="1">
        <f t="array" ref="Y675">INDEX($H675:$K675,0,MATCH(Y$614,$H$614:$K$614,0))*HLOOKUP(Y$613,$J$610:$R$611,2)</f>
        <v>1</v>
      </c>
      <c r="Z675" s="768" cm="1">
        <f t="array" ref="Z675">INDEX($H675:$K675,0,MATCH(Z$614,$H$614:$K$614,0))*HLOOKUP(Z$613,$J$610:$R$611,2)</f>
        <v>0</v>
      </c>
      <c r="AA675" s="768" cm="1">
        <f t="array" ref="AA675">INDEX($H675:$K675,0,MATCH(AA$614,$H$614:$K$614,0))*HLOOKUP(AA$613,$J$610:$R$611,2)</f>
        <v>1</v>
      </c>
      <c r="AB675" s="768" cm="1">
        <f t="array" ref="AB675">INDEX($H675:$K675,0,MATCH(AB$614,$H$614:$K$614,0))*HLOOKUP(AB$613,$J$610:$R$611,2)</f>
        <v>1</v>
      </c>
      <c r="AC675" s="768" cm="1">
        <f t="array" ref="AC675">INDEX($H675:$K675,0,MATCH(AC$614,$H$614:$K$614,0))*HLOOKUP(AC$613,$J$610:$R$611,2)</f>
        <v>1</v>
      </c>
      <c r="AD675" s="768" cm="1">
        <f t="array" ref="AD675">INDEX($H675:$K675,0,MATCH(AD$614,$H$614:$K$614,0))*HLOOKUP(AD$613,$J$610:$R$611,2)</f>
        <v>0</v>
      </c>
      <c r="AE675" s="768" cm="1">
        <f t="array" ref="AE675">INDEX($H675:$K675,0,MATCH(AE$614,$H$614:$K$614,0))*HLOOKUP(AE$613,$J$610:$R$611,2)</f>
        <v>1</v>
      </c>
      <c r="AF675" s="768" cm="1">
        <f t="array" ref="AF675">INDEX($H675:$K675,0,MATCH(AF$614,$H$614:$K$614,0))*HLOOKUP(AF$613,$J$610:$R$611,2)</f>
        <v>1</v>
      </c>
      <c r="AG675" s="768" cm="1">
        <f t="array" ref="AG675">INDEX($H675:$K675,0,MATCH(AG$614,$H$614:$K$614,0))*HLOOKUP(AG$613,$J$610:$R$611,2)</f>
        <v>1</v>
      </c>
      <c r="AH675" s="768" cm="1">
        <f t="array" ref="AH675">INDEX($H675:$K675,0,MATCH(AH$614,$H$614:$K$614,0))*HLOOKUP(AH$613,$J$610:$R$611,2)</f>
        <v>0</v>
      </c>
      <c r="AI675" s="768" cm="1">
        <f t="array" ref="AI675">INDEX($H675:$K675,0,MATCH(AI$614,$H$614:$K$614,0))*HLOOKUP(AI$613,$J$610:$R$611,2)</f>
        <v>1</v>
      </c>
      <c r="AJ675" s="768" cm="1">
        <f t="array" ref="AJ675">INDEX($H675:$K675,0,MATCH(AJ$614,$H$614:$K$614,0))*HLOOKUP(AJ$613,$J$610:$R$611,2)</f>
        <v>1</v>
      </c>
      <c r="AK675" s="768" cm="1">
        <f t="array" ref="AK675">INDEX($H675:$K675,0,MATCH(AK$614,$H$614:$K$614,0))*HLOOKUP(AK$613,$J$610:$R$611,2)</f>
        <v>1</v>
      </c>
      <c r="AL675" s="768" cm="1">
        <f t="array" ref="AL675">INDEX($H675:$K675,0,MATCH(AL$614,$H$614:$K$614,0))*HLOOKUP(AL$613,$J$610:$R$611,2)</f>
        <v>0</v>
      </c>
      <c r="AM675" s="768" cm="1">
        <f t="array" ref="AM675">INDEX($H675:$K675,0,MATCH(AM$614,$H$614:$K$614,0))*HLOOKUP(AM$613,$J$610:$R$611,2)</f>
        <v>1</v>
      </c>
      <c r="AN675" s="768" cm="1">
        <f t="array" ref="AN675">INDEX($H675:$K675,0,MATCH(AN$614,$H$614:$K$614,0))*HLOOKUP(AN$613,$J$610:$R$611,2)</f>
        <v>1</v>
      </c>
      <c r="AO675" s="768" cm="1">
        <f t="array" ref="AO675">INDEX($H675:$K675,0,MATCH(AO$614,$H$614:$K$614,0))*HLOOKUP(AO$613,$J$610:$R$611,2)</f>
        <v>1</v>
      </c>
      <c r="AP675" s="768" cm="1">
        <f t="array" ref="AP675">INDEX($H675:$K675,0,MATCH(AP$614,$H$614:$K$614,0))*HLOOKUP(AP$613,$J$610:$R$611,2)</f>
        <v>0</v>
      </c>
      <c r="AQ675" s="768" cm="1">
        <f t="array" ref="AQ675">INDEX($H675:$K675,0,MATCH(AQ$614,$H$614:$K$614,0))*HLOOKUP(AQ$613,$J$610:$R$611,2)</f>
        <v>1</v>
      </c>
      <c r="AR675" s="768" cm="1">
        <f t="array" ref="AR675">INDEX($H675:$K675,0,MATCH(AR$614,$H$614:$K$614,0))*HLOOKUP(AR$613,$J$610:$R$611,2)</f>
        <v>1</v>
      </c>
      <c r="AS675" s="768" cm="1">
        <f t="array" ref="AS675">INDEX($H675:$K675,0,MATCH(AS$614,$H$614:$K$614,0))*HLOOKUP(AS$613,$J$610:$R$611,2)</f>
        <v>1</v>
      </c>
      <c r="AT675" s="768" cm="1">
        <f t="array" ref="AT675">INDEX($H675:$K675,0,MATCH(AT$614,$H$614:$K$614,0))*HLOOKUP(AT$613,$J$610:$R$611,2)</f>
        <v>0</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1</v>
      </c>
      <c r="I676" s="225">
        <f t="shared" si="195"/>
        <v>1</v>
      </c>
      <c r="J676" s="225">
        <f t="shared" si="195"/>
        <v>0</v>
      </c>
      <c r="K676" s="225">
        <f t="shared" si="195"/>
        <v>1</v>
      </c>
      <c r="L676" s="768" cm="1">
        <f t="array" ref="L676">INDEX($H676:$K676,0,MATCH(L$614,$H$614:$K$614,0))*HLOOKUP(L$613,$J$610:$R$611,2)</f>
        <v>1</v>
      </c>
      <c r="M676" s="768" cm="1">
        <f t="array" ref="M676">INDEX($H676:$K676,0,MATCH(M$614,$H$614:$K$614,0))*HLOOKUP(M$613,$J$610:$R$611,2)</f>
        <v>1</v>
      </c>
      <c r="N676" s="768" cm="1">
        <f t="array" ref="N676">INDEX($H676:$K676,0,MATCH(N$614,$H$614:$K$614,0))*HLOOKUP(N$613,$J$610:$R$611,2)</f>
        <v>0</v>
      </c>
      <c r="O676" s="768" cm="1">
        <f t="array" ref="O676">INDEX($H676:$K676,0,MATCH(O$614,$H$614:$K$614,0))*HLOOKUP(O$613,$J$610:$R$611,2)</f>
        <v>1</v>
      </c>
      <c r="P676" s="768" cm="1">
        <f t="array" ref="P676">INDEX($H676:$K676,0,MATCH(P$614,$H$614:$K$614,0))*HLOOKUP(P$613,$J$610:$R$611,2)</f>
        <v>1</v>
      </c>
      <c r="Q676" s="768" cm="1">
        <f t="array" ref="Q676">INDEX($H676:$K676,0,MATCH(Q$614,$H$614:$K$614,0))*HLOOKUP(Q$613,$J$610:$R$611,2)</f>
        <v>1</v>
      </c>
      <c r="R676" s="768" cm="1">
        <f t="array" ref="R676">INDEX($H676:$K676,0,MATCH(R$614,$H$614:$K$614,0))*HLOOKUP(R$613,$J$610:$R$611,2)</f>
        <v>0</v>
      </c>
      <c r="S676" s="768" cm="1">
        <f t="array" ref="S676">INDEX($H676:$K676,0,MATCH(S$614,$H$614:$K$614,0))*HLOOKUP(S$613,$J$610:$R$611,2)</f>
        <v>1</v>
      </c>
      <c r="T676" s="768" cm="1">
        <f t="array" ref="T676">INDEX($H676:$K676,0,MATCH(T$614,$H$614:$K$614,0))*HLOOKUP(T$613,$J$610:$R$611,2)</f>
        <v>1</v>
      </c>
      <c r="U676" s="768" cm="1">
        <f t="array" ref="U676">INDEX($H676:$K676,0,MATCH(U$614,$H$614:$K$614,0))*HLOOKUP(U$613,$J$610:$R$611,2)</f>
        <v>1</v>
      </c>
      <c r="V676" s="768" cm="1">
        <f t="array" ref="V676">INDEX($H676:$K676,0,MATCH(V$614,$H$614:$K$614,0))*HLOOKUP(V$613,$J$610:$R$611,2)</f>
        <v>0</v>
      </c>
      <c r="W676" s="768" cm="1">
        <f t="array" ref="W676">INDEX($H676:$K676,0,MATCH(W$614,$H$614:$K$614,0))*HLOOKUP(W$613,$J$610:$R$611,2)</f>
        <v>1</v>
      </c>
      <c r="X676" s="768" cm="1">
        <f t="array" ref="X676">INDEX($H676:$K676,0,MATCH(X$614,$H$614:$K$614,0))*HLOOKUP(X$613,$J$610:$R$611,2)</f>
        <v>1</v>
      </c>
      <c r="Y676" s="768" cm="1">
        <f t="array" ref="Y676">INDEX($H676:$K676,0,MATCH(Y$614,$H$614:$K$614,0))*HLOOKUP(Y$613,$J$610:$R$611,2)</f>
        <v>1</v>
      </c>
      <c r="Z676" s="768" cm="1">
        <f t="array" ref="Z676">INDEX($H676:$K676,0,MATCH(Z$614,$H$614:$K$614,0))*HLOOKUP(Z$613,$J$610:$R$611,2)</f>
        <v>0</v>
      </c>
      <c r="AA676" s="768" cm="1">
        <f t="array" ref="AA676">INDEX($H676:$K676,0,MATCH(AA$614,$H$614:$K$614,0))*HLOOKUP(AA$613,$J$610:$R$611,2)</f>
        <v>1</v>
      </c>
      <c r="AB676" s="768" cm="1">
        <f t="array" ref="AB676">INDEX($H676:$K676,0,MATCH(AB$614,$H$614:$K$614,0))*HLOOKUP(AB$613,$J$610:$R$611,2)</f>
        <v>1</v>
      </c>
      <c r="AC676" s="768" cm="1">
        <f t="array" ref="AC676">INDEX($H676:$K676,0,MATCH(AC$614,$H$614:$K$614,0))*HLOOKUP(AC$613,$J$610:$R$611,2)</f>
        <v>1</v>
      </c>
      <c r="AD676" s="768" cm="1">
        <f t="array" ref="AD676">INDEX($H676:$K676,0,MATCH(AD$614,$H$614:$K$614,0))*HLOOKUP(AD$613,$J$610:$R$611,2)</f>
        <v>0</v>
      </c>
      <c r="AE676" s="768" cm="1">
        <f t="array" ref="AE676">INDEX($H676:$K676,0,MATCH(AE$614,$H$614:$K$614,0))*HLOOKUP(AE$613,$J$610:$R$611,2)</f>
        <v>1</v>
      </c>
      <c r="AF676" s="768" cm="1">
        <f t="array" ref="AF676">INDEX($H676:$K676,0,MATCH(AF$614,$H$614:$K$614,0))*HLOOKUP(AF$613,$J$610:$R$611,2)</f>
        <v>1</v>
      </c>
      <c r="AG676" s="768" cm="1">
        <f t="array" ref="AG676">INDEX($H676:$K676,0,MATCH(AG$614,$H$614:$K$614,0))*HLOOKUP(AG$613,$J$610:$R$611,2)</f>
        <v>1</v>
      </c>
      <c r="AH676" s="768" cm="1">
        <f t="array" ref="AH676">INDEX($H676:$K676,0,MATCH(AH$614,$H$614:$K$614,0))*HLOOKUP(AH$613,$J$610:$R$611,2)</f>
        <v>0</v>
      </c>
      <c r="AI676" s="768" cm="1">
        <f t="array" ref="AI676">INDEX($H676:$K676,0,MATCH(AI$614,$H$614:$K$614,0))*HLOOKUP(AI$613,$J$610:$R$611,2)</f>
        <v>1</v>
      </c>
      <c r="AJ676" s="768" cm="1">
        <f t="array" ref="AJ676">INDEX($H676:$K676,0,MATCH(AJ$614,$H$614:$K$614,0))*HLOOKUP(AJ$613,$J$610:$R$611,2)</f>
        <v>1</v>
      </c>
      <c r="AK676" s="768" cm="1">
        <f t="array" ref="AK676">INDEX($H676:$K676,0,MATCH(AK$614,$H$614:$K$614,0))*HLOOKUP(AK$613,$J$610:$R$611,2)</f>
        <v>1</v>
      </c>
      <c r="AL676" s="768" cm="1">
        <f t="array" ref="AL676">INDEX($H676:$K676,0,MATCH(AL$614,$H$614:$K$614,0))*HLOOKUP(AL$613,$J$610:$R$611,2)</f>
        <v>0</v>
      </c>
      <c r="AM676" s="768" cm="1">
        <f t="array" ref="AM676">INDEX($H676:$K676,0,MATCH(AM$614,$H$614:$K$614,0))*HLOOKUP(AM$613,$J$610:$R$611,2)</f>
        <v>1</v>
      </c>
      <c r="AN676" s="768" cm="1">
        <f t="array" ref="AN676">INDEX($H676:$K676,0,MATCH(AN$614,$H$614:$K$614,0))*HLOOKUP(AN$613,$J$610:$R$611,2)</f>
        <v>1</v>
      </c>
      <c r="AO676" s="768" cm="1">
        <f t="array" ref="AO676">INDEX($H676:$K676,0,MATCH(AO$614,$H$614:$K$614,0))*HLOOKUP(AO$613,$J$610:$R$611,2)</f>
        <v>1</v>
      </c>
      <c r="AP676" s="768" cm="1">
        <f t="array" ref="AP676">INDEX($H676:$K676,0,MATCH(AP$614,$H$614:$K$614,0))*HLOOKUP(AP$613,$J$610:$R$611,2)</f>
        <v>0</v>
      </c>
      <c r="AQ676" s="768" cm="1">
        <f t="array" ref="AQ676">INDEX($H676:$K676,0,MATCH(AQ$614,$H$614:$K$614,0))*HLOOKUP(AQ$613,$J$610:$R$611,2)</f>
        <v>1</v>
      </c>
      <c r="AR676" s="768" cm="1">
        <f t="array" ref="AR676">INDEX($H676:$K676,0,MATCH(AR$614,$H$614:$K$614,0))*HLOOKUP(AR$613,$J$610:$R$611,2)</f>
        <v>1</v>
      </c>
      <c r="AS676" s="768" cm="1">
        <f t="array" ref="AS676">INDEX($H676:$K676,0,MATCH(AS$614,$H$614:$K$614,0))*HLOOKUP(AS$613,$J$610:$R$611,2)</f>
        <v>1</v>
      </c>
      <c r="AT676" s="768" cm="1">
        <f t="array" ref="AT676">INDEX($H676:$K676,0,MATCH(AT$614,$H$614:$K$614,0))*HLOOKUP(AT$613,$J$610:$R$611,2)</f>
        <v>0</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1</v>
      </c>
      <c r="I678" s="225">
        <f t="shared" si="197"/>
        <v>1</v>
      </c>
      <c r="J678" s="225">
        <f t="shared" si="197"/>
        <v>1</v>
      </c>
      <c r="K678" s="225">
        <f t="shared" si="197"/>
        <v>0</v>
      </c>
      <c r="L678" s="768" cm="1">
        <f t="array" ref="L678">INDEX($H678:$K678,0,MATCH(L$614,$H$614:$K$614,0))*HLOOKUP(L$613,$J$610:$R$611,2)</f>
        <v>1</v>
      </c>
      <c r="M678" s="768" cm="1">
        <f t="array" ref="M678">INDEX($H678:$K678,0,MATCH(M$614,$H$614:$K$614,0))*HLOOKUP(M$613,$J$610:$R$611,2)</f>
        <v>1</v>
      </c>
      <c r="N678" s="768" cm="1">
        <f t="array" ref="N678">INDEX($H678:$K678,0,MATCH(N$614,$H$614:$K$614,0))*HLOOKUP(N$613,$J$610:$R$611,2)</f>
        <v>1</v>
      </c>
      <c r="O678" s="768" cm="1">
        <f t="array" ref="O678">INDEX($H678:$K678,0,MATCH(O$614,$H$614:$K$614,0))*HLOOKUP(O$613,$J$610:$R$611,2)</f>
        <v>0</v>
      </c>
      <c r="P678" s="768" cm="1">
        <f t="array" ref="P678">INDEX($H678:$K678,0,MATCH(P$614,$H$614:$K$614,0))*HLOOKUP(P$613,$J$610:$R$611,2)</f>
        <v>1</v>
      </c>
      <c r="Q678" s="768" cm="1">
        <f t="array" ref="Q678">INDEX($H678:$K678,0,MATCH(Q$614,$H$614:$K$614,0))*HLOOKUP(Q$613,$J$610:$R$611,2)</f>
        <v>1</v>
      </c>
      <c r="R678" s="768" cm="1">
        <f t="array" ref="R678">INDEX($H678:$K678,0,MATCH(R$614,$H$614:$K$614,0))*HLOOKUP(R$613,$J$610:$R$611,2)</f>
        <v>1</v>
      </c>
      <c r="S678" s="768" cm="1">
        <f t="array" ref="S678">INDEX($H678:$K678,0,MATCH(S$614,$H$614:$K$614,0))*HLOOKUP(S$613,$J$610:$R$611,2)</f>
        <v>0</v>
      </c>
      <c r="T678" s="768" cm="1">
        <f t="array" ref="T678">INDEX($H678:$K678,0,MATCH(T$614,$H$614:$K$614,0))*HLOOKUP(T$613,$J$610:$R$611,2)</f>
        <v>1</v>
      </c>
      <c r="U678" s="768" cm="1">
        <f t="array" ref="U678">INDEX($H678:$K678,0,MATCH(U$614,$H$614:$K$614,0))*HLOOKUP(U$613,$J$610:$R$611,2)</f>
        <v>1</v>
      </c>
      <c r="V678" s="768" cm="1">
        <f t="array" ref="V678">INDEX($H678:$K678,0,MATCH(V$614,$H$614:$K$614,0))*HLOOKUP(V$613,$J$610:$R$611,2)</f>
        <v>1</v>
      </c>
      <c r="W678" s="768" cm="1">
        <f t="array" ref="W678">INDEX($H678:$K678,0,MATCH(W$614,$H$614:$K$614,0))*HLOOKUP(W$613,$J$610:$R$611,2)</f>
        <v>0</v>
      </c>
      <c r="X678" s="768" cm="1">
        <f t="array" ref="X678">INDEX($H678:$K678,0,MATCH(X$614,$H$614:$K$614,0))*HLOOKUP(X$613,$J$610:$R$611,2)</f>
        <v>1</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0</v>
      </c>
      <c r="AB678" s="768" cm="1">
        <f t="array" ref="AB678">INDEX($H678:$K678,0,MATCH(AB$614,$H$614:$K$614,0))*HLOOKUP(AB$613,$J$610:$R$611,2)</f>
        <v>1</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0</v>
      </c>
      <c r="AF678" s="768" cm="1">
        <f t="array" ref="AF678">INDEX($H678:$K678,0,MATCH(AF$614,$H$614:$K$614,0))*HLOOKUP(AF$613,$J$610:$R$611,2)</f>
        <v>1</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0</v>
      </c>
      <c r="AJ678" s="768" cm="1">
        <f t="array" ref="AJ678">INDEX($H678:$K678,0,MATCH(AJ$614,$H$614:$K$614,0))*HLOOKUP(AJ$613,$J$610:$R$611,2)</f>
        <v>1</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0</v>
      </c>
      <c r="AN678" s="768" cm="1">
        <f t="array" ref="AN678">INDEX($H678:$K678,0,MATCH(AN$614,$H$614:$K$614,0))*HLOOKUP(AN$613,$J$610:$R$611,2)</f>
        <v>1</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0</v>
      </c>
      <c r="AR678" s="768" cm="1">
        <f t="array" ref="AR678">INDEX($H678:$K678,0,MATCH(AR$614,$H$614:$K$614,0))*HLOOKUP(AR$613,$J$610:$R$611,2)</f>
        <v>1</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0</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1</v>
      </c>
      <c r="I679" s="225">
        <f t="shared" si="197"/>
        <v>1</v>
      </c>
      <c r="J679" s="225">
        <f t="shared" si="197"/>
        <v>1</v>
      </c>
      <c r="K679" s="225">
        <f t="shared" si="197"/>
        <v>0</v>
      </c>
      <c r="L679" s="768" cm="1">
        <f t="array" ref="L679">INDEX($H679:$K679,0,MATCH(L$614,$H$614:$K$614,0))*HLOOKUP(L$613,$J$610:$R$611,2)</f>
        <v>1</v>
      </c>
      <c r="M679" s="768" cm="1">
        <f t="array" ref="M679">INDEX($H679:$K679,0,MATCH(M$614,$H$614:$K$614,0))*HLOOKUP(M$613,$J$610:$R$611,2)</f>
        <v>1</v>
      </c>
      <c r="N679" s="768" cm="1">
        <f t="array" ref="N679">INDEX($H679:$K679,0,MATCH(N$614,$H$614:$K$614,0))*HLOOKUP(N$613,$J$610:$R$611,2)</f>
        <v>1</v>
      </c>
      <c r="O679" s="768" cm="1">
        <f t="array" ref="O679">INDEX($H679:$K679,0,MATCH(O$614,$H$614:$K$614,0))*HLOOKUP(O$613,$J$610:$R$611,2)</f>
        <v>0</v>
      </c>
      <c r="P679" s="768" cm="1">
        <f t="array" ref="P679">INDEX($H679:$K679,0,MATCH(P$614,$H$614:$K$614,0))*HLOOKUP(P$613,$J$610:$R$611,2)</f>
        <v>1</v>
      </c>
      <c r="Q679" s="768" cm="1">
        <f t="array" ref="Q679">INDEX($H679:$K679,0,MATCH(Q$614,$H$614:$K$614,0))*HLOOKUP(Q$613,$J$610:$R$611,2)</f>
        <v>1</v>
      </c>
      <c r="R679" s="768" cm="1">
        <f t="array" ref="R679">INDEX($H679:$K679,0,MATCH(R$614,$H$614:$K$614,0))*HLOOKUP(R$613,$J$610:$R$611,2)</f>
        <v>1</v>
      </c>
      <c r="S679" s="768" cm="1">
        <f t="array" ref="S679">INDEX($H679:$K679,0,MATCH(S$614,$H$614:$K$614,0))*HLOOKUP(S$613,$J$610:$R$611,2)</f>
        <v>0</v>
      </c>
      <c r="T679" s="768" cm="1">
        <f t="array" ref="T679">INDEX($H679:$K679,0,MATCH(T$614,$H$614:$K$614,0))*HLOOKUP(T$613,$J$610:$R$611,2)</f>
        <v>1</v>
      </c>
      <c r="U679" s="768" cm="1">
        <f t="array" ref="U679">INDEX($H679:$K679,0,MATCH(U$614,$H$614:$K$614,0))*HLOOKUP(U$613,$J$610:$R$611,2)</f>
        <v>1</v>
      </c>
      <c r="V679" s="768" cm="1">
        <f t="array" ref="V679">INDEX($H679:$K679,0,MATCH(V$614,$H$614:$K$614,0))*HLOOKUP(V$613,$J$610:$R$611,2)</f>
        <v>1</v>
      </c>
      <c r="W679" s="768" cm="1">
        <f t="array" ref="W679">INDEX($H679:$K679,0,MATCH(W$614,$H$614:$K$614,0))*HLOOKUP(W$613,$J$610:$R$611,2)</f>
        <v>0</v>
      </c>
      <c r="X679" s="768" cm="1">
        <f t="array" ref="X679">INDEX($H679:$K679,0,MATCH(X$614,$H$614:$K$614,0))*HLOOKUP(X$613,$J$610:$R$611,2)</f>
        <v>1</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0</v>
      </c>
      <c r="AB679" s="768" cm="1">
        <f t="array" ref="AB679">INDEX($H679:$K679,0,MATCH(AB$614,$H$614:$K$614,0))*HLOOKUP(AB$613,$J$610:$R$611,2)</f>
        <v>1</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0</v>
      </c>
      <c r="AF679" s="768" cm="1">
        <f t="array" ref="AF679">INDEX($H679:$K679,0,MATCH(AF$614,$H$614:$K$614,0))*HLOOKUP(AF$613,$J$610:$R$611,2)</f>
        <v>1</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0</v>
      </c>
      <c r="AJ679" s="768" cm="1">
        <f t="array" ref="AJ679">INDEX($H679:$K679,0,MATCH(AJ$614,$H$614:$K$614,0))*HLOOKUP(AJ$613,$J$610:$R$611,2)</f>
        <v>1</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0</v>
      </c>
      <c r="AN679" s="768" cm="1">
        <f t="array" ref="AN679">INDEX($H679:$K679,0,MATCH(AN$614,$H$614:$K$614,0))*HLOOKUP(AN$613,$J$610:$R$611,2)</f>
        <v>1</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0</v>
      </c>
      <c r="AR679" s="768" cm="1">
        <f t="array" ref="AR679">INDEX($H679:$K679,0,MATCH(AR$614,$H$614:$K$614,0))*HLOOKUP(AR$613,$J$610:$R$611,2)</f>
        <v>1</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0</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1</v>
      </c>
      <c r="I680" s="225">
        <f t="shared" si="198"/>
        <v>1</v>
      </c>
      <c r="J680" s="225">
        <f t="shared" si="198"/>
        <v>1</v>
      </c>
      <c r="K680" s="225">
        <f t="shared" si="198"/>
        <v>0</v>
      </c>
      <c r="L680" s="768" cm="1">
        <f t="array" ref="L680">INDEX($H680:$K680,0,MATCH(L$614,$H$614:$K$614,0))*HLOOKUP(L$613,$J$610:$R$611,2)</f>
        <v>1</v>
      </c>
      <c r="M680" s="768" cm="1">
        <f t="array" ref="M680">INDEX($H680:$K680,0,MATCH(M$614,$H$614:$K$614,0))*HLOOKUP(M$613,$J$610:$R$611,2)</f>
        <v>1</v>
      </c>
      <c r="N680" s="768" cm="1">
        <f t="array" ref="N680">INDEX($H680:$K680,0,MATCH(N$614,$H$614:$K$614,0))*HLOOKUP(N$613,$J$610:$R$611,2)</f>
        <v>1</v>
      </c>
      <c r="O680" s="768" cm="1">
        <f t="array" ref="O680">INDEX($H680:$K680,0,MATCH(O$614,$H$614:$K$614,0))*HLOOKUP(O$613,$J$610:$R$611,2)</f>
        <v>0</v>
      </c>
      <c r="P680" s="768" cm="1">
        <f t="array" ref="P680">INDEX($H680:$K680,0,MATCH(P$614,$H$614:$K$614,0))*HLOOKUP(P$613,$J$610:$R$611,2)</f>
        <v>1</v>
      </c>
      <c r="Q680" s="768" cm="1">
        <f t="array" ref="Q680">INDEX($H680:$K680,0,MATCH(Q$614,$H$614:$K$614,0))*HLOOKUP(Q$613,$J$610:$R$611,2)</f>
        <v>1</v>
      </c>
      <c r="R680" s="768" cm="1">
        <f t="array" ref="R680">INDEX($H680:$K680,0,MATCH(R$614,$H$614:$K$614,0))*HLOOKUP(R$613,$J$610:$R$611,2)</f>
        <v>1</v>
      </c>
      <c r="S680" s="768" cm="1">
        <f t="array" ref="S680">INDEX($H680:$K680,0,MATCH(S$614,$H$614:$K$614,0))*HLOOKUP(S$613,$J$610:$R$611,2)</f>
        <v>0</v>
      </c>
      <c r="T680" s="768" cm="1">
        <f t="array" ref="T680">INDEX($H680:$K680,0,MATCH(T$614,$H$614:$K$614,0))*HLOOKUP(T$613,$J$610:$R$611,2)</f>
        <v>1</v>
      </c>
      <c r="U680" s="768" cm="1">
        <f t="array" ref="U680">INDEX($H680:$K680,0,MATCH(U$614,$H$614:$K$614,0))*HLOOKUP(U$613,$J$610:$R$611,2)</f>
        <v>1</v>
      </c>
      <c r="V680" s="768" cm="1">
        <f t="array" ref="V680">INDEX($H680:$K680,0,MATCH(V$614,$H$614:$K$614,0))*HLOOKUP(V$613,$J$610:$R$611,2)</f>
        <v>1</v>
      </c>
      <c r="W680" s="768" cm="1">
        <f t="array" ref="W680">INDEX($H680:$K680,0,MATCH(W$614,$H$614:$K$614,0))*HLOOKUP(W$613,$J$610:$R$611,2)</f>
        <v>0</v>
      </c>
      <c r="X680" s="768" cm="1">
        <f t="array" ref="X680">INDEX($H680:$K680,0,MATCH(X$614,$H$614:$K$614,0))*HLOOKUP(X$613,$J$610:$R$611,2)</f>
        <v>1</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0</v>
      </c>
      <c r="AB680" s="768" cm="1">
        <f t="array" ref="AB680">INDEX($H680:$K680,0,MATCH(AB$614,$H$614:$K$614,0))*HLOOKUP(AB$613,$J$610:$R$611,2)</f>
        <v>1</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0</v>
      </c>
      <c r="AF680" s="768" cm="1">
        <f t="array" ref="AF680">INDEX($H680:$K680,0,MATCH(AF$614,$H$614:$K$614,0))*HLOOKUP(AF$613,$J$610:$R$611,2)</f>
        <v>1</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0</v>
      </c>
      <c r="AJ680" s="768" cm="1">
        <f t="array" ref="AJ680">INDEX($H680:$K680,0,MATCH(AJ$614,$H$614:$K$614,0))*HLOOKUP(AJ$613,$J$610:$R$611,2)</f>
        <v>1</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0</v>
      </c>
      <c r="AN680" s="768" cm="1">
        <f t="array" ref="AN680">INDEX($H680:$K680,0,MATCH(AN$614,$H$614:$K$614,0))*HLOOKUP(AN$613,$J$610:$R$611,2)</f>
        <v>1</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0</v>
      </c>
      <c r="AR680" s="768" cm="1">
        <f t="array" ref="AR680">INDEX($H680:$K680,0,MATCH(AR$614,$H$614:$K$614,0))*HLOOKUP(AR$613,$J$610:$R$611,2)</f>
        <v>1</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0</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1</v>
      </c>
      <c r="I681" s="225">
        <f t="shared" si="198"/>
        <v>1</v>
      </c>
      <c r="J681" s="225">
        <f t="shared" si="198"/>
        <v>1</v>
      </c>
      <c r="K681" s="225">
        <f t="shared" si="198"/>
        <v>0</v>
      </c>
      <c r="L681" s="768" cm="1">
        <f t="array" ref="L681">INDEX($H681:$K681,0,MATCH(L$614,$H$614:$K$614,0))*HLOOKUP(L$613,$J$610:$R$611,2)</f>
        <v>1</v>
      </c>
      <c r="M681" s="768" cm="1">
        <f t="array" ref="M681">INDEX($H681:$K681,0,MATCH(M$614,$H$614:$K$614,0))*HLOOKUP(M$613,$J$610:$R$611,2)</f>
        <v>1</v>
      </c>
      <c r="N681" s="768" cm="1">
        <f t="array" ref="N681">INDEX($H681:$K681,0,MATCH(N$614,$H$614:$K$614,0))*HLOOKUP(N$613,$J$610:$R$611,2)</f>
        <v>1</v>
      </c>
      <c r="O681" s="768" cm="1">
        <f t="array" ref="O681">INDEX($H681:$K681,0,MATCH(O$614,$H$614:$K$614,0))*HLOOKUP(O$613,$J$610:$R$611,2)</f>
        <v>0</v>
      </c>
      <c r="P681" s="768" cm="1">
        <f t="array" ref="P681">INDEX($H681:$K681,0,MATCH(P$614,$H$614:$K$614,0))*HLOOKUP(P$613,$J$610:$R$611,2)</f>
        <v>1</v>
      </c>
      <c r="Q681" s="768" cm="1">
        <f t="array" ref="Q681">INDEX($H681:$K681,0,MATCH(Q$614,$H$614:$K$614,0))*HLOOKUP(Q$613,$J$610:$R$611,2)</f>
        <v>1</v>
      </c>
      <c r="R681" s="768" cm="1">
        <f t="array" ref="R681">INDEX($H681:$K681,0,MATCH(R$614,$H$614:$K$614,0))*HLOOKUP(R$613,$J$610:$R$611,2)</f>
        <v>1</v>
      </c>
      <c r="S681" s="768" cm="1">
        <f t="array" ref="S681">INDEX($H681:$K681,0,MATCH(S$614,$H$614:$K$614,0))*HLOOKUP(S$613,$J$610:$R$611,2)</f>
        <v>0</v>
      </c>
      <c r="T681" s="768" cm="1">
        <f t="array" ref="T681">INDEX($H681:$K681,0,MATCH(T$614,$H$614:$K$614,0))*HLOOKUP(T$613,$J$610:$R$611,2)</f>
        <v>1</v>
      </c>
      <c r="U681" s="768" cm="1">
        <f t="array" ref="U681">INDEX($H681:$K681,0,MATCH(U$614,$H$614:$K$614,0))*HLOOKUP(U$613,$J$610:$R$611,2)</f>
        <v>1</v>
      </c>
      <c r="V681" s="768" cm="1">
        <f t="array" ref="V681">INDEX($H681:$K681,0,MATCH(V$614,$H$614:$K$614,0))*HLOOKUP(V$613,$J$610:$R$611,2)</f>
        <v>1</v>
      </c>
      <c r="W681" s="768" cm="1">
        <f t="array" ref="W681">INDEX($H681:$K681,0,MATCH(W$614,$H$614:$K$614,0))*HLOOKUP(W$613,$J$610:$R$611,2)</f>
        <v>0</v>
      </c>
      <c r="X681" s="768" cm="1">
        <f t="array" ref="X681">INDEX($H681:$K681,0,MATCH(X$614,$H$614:$K$614,0))*HLOOKUP(X$613,$J$610:$R$611,2)</f>
        <v>1</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0</v>
      </c>
      <c r="AB681" s="768" cm="1">
        <f t="array" ref="AB681">INDEX($H681:$K681,0,MATCH(AB$614,$H$614:$K$614,0))*HLOOKUP(AB$613,$J$610:$R$611,2)</f>
        <v>1</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0</v>
      </c>
      <c r="AF681" s="768" cm="1">
        <f t="array" ref="AF681">INDEX($H681:$K681,0,MATCH(AF$614,$H$614:$K$614,0))*HLOOKUP(AF$613,$J$610:$R$611,2)</f>
        <v>1</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0</v>
      </c>
      <c r="AJ681" s="768" cm="1">
        <f t="array" ref="AJ681">INDEX($H681:$K681,0,MATCH(AJ$614,$H$614:$K$614,0))*HLOOKUP(AJ$613,$J$610:$R$611,2)</f>
        <v>1</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0</v>
      </c>
      <c r="AN681" s="768" cm="1">
        <f t="array" ref="AN681">INDEX($H681:$K681,0,MATCH(AN$614,$H$614:$K$614,0))*HLOOKUP(AN$613,$J$610:$R$611,2)</f>
        <v>1</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0</v>
      </c>
      <c r="AR681" s="768" cm="1">
        <f t="array" ref="AR681">INDEX($H681:$K681,0,MATCH(AR$614,$H$614:$K$614,0))*HLOOKUP(AR$613,$J$610:$R$611,2)</f>
        <v>1</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0</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1</v>
      </c>
      <c r="I682" s="225">
        <f t="shared" si="199"/>
        <v>1</v>
      </c>
      <c r="J682" s="225">
        <f t="shared" si="199"/>
        <v>1</v>
      </c>
      <c r="K682" s="225">
        <f t="shared" si="199"/>
        <v>0</v>
      </c>
      <c r="L682" s="768" cm="1">
        <f t="array" ref="L682">INDEX($H682:$K682,0,MATCH(L$614,$H$614:$K$614,0))*HLOOKUP(L$613,$J$610:$R$611,2)</f>
        <v>1</v>
      </c>
      <c r="M682" s="768" cm="1">
        <f t="array" ref="M682">INDEX($H682:$K682,0,MATCH(M$614,$H$614:$K$614,0))*HLOOKUP(M$613,$J$610:$R$611,2)</f>
        <v>1</v>
      </c>
      <c r="N682" s="768" cm="1">
        <f t="array" ref="N682">INDEX($H682:$K682,0,MATCH(N$614,$H$614:$K$614,0))*HLOOKUP(N$613,$J$610:$R$611,2)</f>
        <v>1</v>
      </c>
      <c r="O682" s="768" cm="1">
        <f t="array" ref="O682">INDEX($H682:$K682,0,MATCH(O$614,$H$614:$K$614,0))*HLOOKUP(O$613,$J$610:$R$611,2)</f>
        <v>0</v>
      </c>
      <c r="P682" s="768" cm="1">
        <f t="array" ref="P682">INDEX($H682:$K682,0,MATCH(P$614,$H$614:$K$614,0))*HLOOKUP(P$613,$J$610:$R$611,2)</f>
        <v>1</v>
      </c>
      <c r="Q682" s="768" cm="1">
        <f t="array" ref="Q682">INDEX($H682:$K682,0,MATCH(Q$614,$H$614:$K$614,0))*HLOOKUP(Q$613,$J$610:$R$611,2)</f>
        <v>1</v>
      </c>
      <c r="R682" s="768" cm="1">
        <f t="array" ref="R682">INDEX($H682:$K682,0,MATCH(R$614,$H$614:$K$614,0))*HLOOKUP(R$613,$J$610:$R$611,2)</f>
        <v>1</v>
      </c>
      <c r="S682" s="768" cm="1">
        <f t="array" ref="S682">INDEX($H682:$K682,0,MATCH(S$614,$H$614:$K$614,0))*HLOOKUP(S$613,$J$610:$R$611,2)</f>
        <v>0</v>
      </c>
      <c r="T682" s="768" cm="1">
        <f t="array" ref="T682">INDEX($H682:$K682,0,MATCH(T$614,$H$614:$K$614,0))*HLOOKUP(T$613,$J$610:$R$611,2)</f>
        <v>1</v>
      </c>
      <c r="U682" s="768" cm="1">
        <f t="array" ref="U682">INDEX($H682:$K682,0,MATCH(U$614,$H$614:$K$614,0))*HLOOKUP(U$613,$J$610:$R$611,2)</f>
        <v>1</v>
      </c>
      <c r="V682" s="768" cm="1">
        <f t="array" ref="V682">INDEX($H682:$K682,0,MATCH(V$614,$H$614:$K$614,0))*HLOOKUP(V$613,$J$610:$R$611,2)</f>
        <v>1</v>
      </c>
      <c r="W682" s="768" cm="1">
        <f t="array" ref="W682">INDEX($H682:$K682,0,MATCH(W$614,$H$614:$K$614,0))*HLOOKUP(W$613,$J$610:$R$611,2)</f>
        <v>0</v>
      </c>
      <c r="X682" s="768" cm="1">
        <f t="array" ref="X682">INDEX($H682:$K682,0,MATCH(X$614,$H$614:$K$614,0))*HLOOKUP(X$613,$J$610:$R$611,2)</f>
        <v>1</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0</v>
      </c>
      <c r="AB682" s="768" cm="1">
        <f t="array" ref="AB682">INDEX($H682:$K682,0,MATCH(AB$614,$H$614:$K$614,0))*HLOOKUP(AB$613,$J$610:$R$611,2)</f>
        <v>1</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0</v>
      </c>
      <c r="AF682" s="768" cm="1">
        <f t="array" ref="AF682">INDEX($H682:$K682,0,MATCH(AF$614,$H$614:$K$614,0))*HLOOKUP(AF$613,$J$610:$R$611,2)</f>
        <v>1</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0</v>
      </c>
      <c r="AJ682" s="768" cm="1">
        <f t="array" ref="AJ682">INDEX($H682:$K682,0,MATCH(AJ$614,$H$614:$K$614,0))*HLOOKUP(AJ$613,$J$610:$R$611,2)</f>
        <v>1</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0</v>
      </c>
      <c r="AN682" s="768" cm="1">
        <f t="array" ref="AN682">INDEX($H682:$K682,0,MATCH(AN$614,$H$614:$K$614,0))*HLOOKUP(AN$613,$J$610:$R$611,2)</f>
        <v>1</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0</v>
      </c>
      <c r="AR682" s="768" cm="1">
        <f t="array" ref="AR682">INDEX($H682:$K682,0,MATCH(AR$614,$H$614:$K$614,0))*HLOOKUP(AR$613,$J$610:$R$611,2)</f>
        <v>1</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0</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1</v>
      </c>
      <c r="I683" s="225">
        <f t="shared" si="199"/>
        <v>1</v>
      </c>
      <c r="J683" s="225">
        <f t="shared" si="199"/>
        <v>1</v>
      </c>
      <c r="K683" s="225">
        <f t="shared" si="199"/>
        <v>0</v>
      </c>
      <c r="L683" s="768" cm="1">
        <f t="array" ref="L683">INDEX($H683:$K683,0,MATCH(L$614,$H$614:$K$614,0))*HLOOKUP(L$613,$J$610:$R$611,2)</f>
        <v>1</v>
      </c>
      <c r="M683" s="768" cm="1">
        <f t="array" ref="M683">INDEX($H683:$K683,0,MATCH(M$614,$H$614:$K$614,0))*HLOOKUP(M$613,$J$610:$R$611,2)</f>
        <v>1</v>
      </c>
      <c r="N683" s="768" cm="1">
        <f t="array" ref="N683">INDEX($H683:$K683,0,MATCH(N$614,$H$614:$K$614,0))*HLOOKUP(N$613,$J$610:$R$611,2)</f>
        <v>1</v>
      </c>
      <c r="O683" s="768" cm="1">
        <f t="array" ref="O683">INDEX($H683:$K683,0,MATCH(O$614,$H$614:$K$614,0))*HLOOKUP(O$613,$J$610:$R$611,2)</f>
        <v>0</v>
      </c>
      <c r="P683" s="768" cm="1">
        <f t="array" ref="P683">INDEX($H683:$K683,0,MATCH(P$614,$H$614:$K$614,0))*HLOOKUP(P$613,$J$610:$R$611,2)</f>
        <v>1</v>
      </c>
      <c r="Q683" s="768" cm="1">
        <f t="array" ref="Q683">INDEX($H683:$K683,0,MATCH(Q$614,$H$614:$K$614,0))*HLOOKUP(Q$613,$J$610:$R$611,2)</f>
        <v>1</v>
      </c>
      <c r="R683" s="768" cm="1">
        <f t="array" ref="R683">INDEX($H683:$K683,0,MATCH(R$614,$H$614:$K$614,0))*HLOOKUP(R$613,$J$610:$R$611,2)</f>
        <v>1</v>
      </c>
      <c r="S683" s="768" cm="1">
        <f t="array" ref="S683">INDEX($H683:$K683,0,MATCH(S$614,$H$614:$K$614,0))*HLOOKUP(S$613,$J$610:$R$611,2)</f>
        <v>0</v>
      </c>
      <c r="T683" s="768" cm="1">
        <f t="array" ref="T683">INDEX($H683:$K683,0,MATCH(T$614,$H$614:$K$614,0))*HLOOKUP(T$613,$J$610:$R$611,2)</f>
        <v>1</v>
      </c>
      <c r="U683" s="768" cm="1">
        <f t="array" ref="U683">INDEX($H683:$K683,0,MATCH(U$614,$H$614:$K$614,0))*HLOOKUP(U$613,$J$610:$R$611,2)</f>
        <v>1</v>
      </c>
      <c r="V683" s="768" cm="1">
        <f t="array" ref="V683">INDEX($H683:$K683,0,MATCH(V$614,$H$614:$K$614,0))*HLOOKUP(V$613,$J$610:$R$611,2)</f>
        <v>1</v>
      </c>
      <c r="W683" s="768" cm="1">
        <f t="array" ref="W683">INDEX($H683:$K683,0,MATCH(W$614,$H$614:$K$614,0))*HLOOKUP(W$613,$J$610:$R$611,2)</f>
        <v>0</v>
      </c>
      <c r="X683" s="768" cm="1">
        <f t="array" ref="X683">INDEX($H683:$K683,0,MATCH(X$614,$H$614:$K$614,0))*HLOOKUP(X$613,$J$610:$R$611,2)</f>
        <v>1</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0</v>
      </c>
      <c r="AB683" s="768" cm="1">
        <f t="array" ref="AB683">INDEX($H683:$K683,0,MATCH(AB$614,$H$614:$K$614,0))*HLOOKUP(AB$613,$J$610:$R$611,2)</f>
        <v>1</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0</v>
      </c>
      <c r="AF683" s="768" cm="1">
        <f t="array" ref="AF683">INDEX($H683:$K683,0,MATCH(AF$614,$H$614:$K$614,0))*HLOOKUP(AF$613,$J$610:$R$611,2)</f>
        <v>1</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0</v>
      </c>
      <c r="AJ683" s="768" cm="1">
        <f t="array" ref="AJ683">INDEX($H683:$K683,0,MATCH(AJ$614,$H$614:$K$614,0))*HLOOKUP(AJ$613,$J$610:$R$611,2)</f>
        <v>1</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0</v>
      </c>
      <c r="AN683" s="768" cm="1">
        <f t="array" ref="AN683">INDEX($H683:$K683,0,MATCH(AN$614,$H$614:$K$614,0))*HLOOKUP(AN$613,$J$610:$R$611,2)</f>
        <v>1</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0</v>
      </c>
      <c r="AR683" s="768" cm="1">
        <f t="array" ref="AR683">INDEX($H683:$K683,0,MATCH(AR$614,$H$614:$K$614,0))*HLOOKUP(AR$613,$J$610:$R$611,2)</f>
        <v>1</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0</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1</v>
      </c>
      <c r="I685" s="225">
        <f t="shared" si="201"/>
        <v>1</v>
      </c>
      <c r="J685" s="225">
        <f t="shared" si="201"/>
        <v>1</v>
      </c>
      <c r="K685" s="225">
        <f t="shared" si="201"/>
        <v>0</v>
      </c>
      <c r="L685" s="768" cm="1">
        <f t="array" ref="L685">INDEX($H685:$K685,0,MATCH(L$614,$H$614:$K$614,0))*HLOOKUP(L$613,$J$610:$R$611,2)</f>
        <v>1</v>
      </c>
      <c r="M685" s="768" cm="1">
        <f t="array" ref="M685">INDEX($H685:$K685,0,MATCH(M$614,$H$614:$K$614,0))*HLOOKUP(M$613,$J$610:$R$611,2)</f>
        <v>1</v>
      </c>
      <c r="N685" s="768" cm="1">
        <f t="array" ref="N685">INDEX($H685:$K685,0,MATCH(N$614,$H$614:$K$614,0))*HLOOKUP(N$613,$J$610:$R$611,2)</f>
        <v>1</v>
      </c>
      <c r="O685" s="768" cm="1">
        <f t="array" ref="O685">INDEX($H685:$K685,0,MATCH(O$614,$H$614:$K$614,0))*HLOOKUP(O$613,$J$610:$R$611,2)</f>
        <v>0</v>
      </c>
      <c r="P685" s="768" cm="1">
        <f t="array" ref="P685">INDEX($H685:$K685,0,MATCH(P$614,$H$614:$K$614,0))*HLOOKUP(P$613,$J$610:$R$611,2)</f>
        <v>1</v>
      </c>
      <c r="Q685" s="768" cm="1">
        <f t="array" ref="Q685">INDEX($H685:$K685,0,MATCH(Q$614,$H$614:$K$614,0))*HLOOKUP(Q$613,$J$610:$R$611,2)</f>
        <v>1</v>
      </c>
      <c r="R685" s="768" cm="1">
        <f t="array" ref="R685">INDEX($H685:$K685,0,MATCH(R$614,$H$614:$K$614,0))*HLOOKUP(R$613,$J$610:$R$611,2)</f>
        <v>1</v>
      </c>
      <c r="S685" s="768" cm="1">
        <f t="array" ref="S685">INDEX($H685:$K685,0,MATCH(S$614,$H$614:$K$614,0))*HLOOKUP(S$613,$J$610:$R$611,2)</f>
        <v>0</v>
      </c>
      <c r="T685" s="768" cm="1">
        <f t="array" ref="T685">INDEX($H685:$K685,0,MATCH(T$614,$H$614:$K$614,0))*HLOOKUP(T$613,$J$610:$R$611,2)</f>
        <v>1</v>
      </c>
      <c r="U685" s="768" cm="1">
        <f t="array" ref="U685">INDEX($H685:$K685,0,MATCH(U$614,$H$614:$K$614,0))*HLOOKUP(U$613,$J$610:$R$611,2)</f>
        <v>1</v>
      </c>
      <c r="V685" s="768" cm="1">
        <f t="array" ref="V685">INDEX($H685:$K685,0,MATCH(V$614,$H$614:$K$614,0))*HLOOKUP(V$613,$J$610:$R$611,2)</f>
        <v>1</v>
      </c>
      <c r="W685" s="768" cm="1">
        <f t="array" ref="W685">INDEX($H685:$K685,0,MATCH(W$614,$H$614:$K$614,0))*HLOOKUP(W$613,$J$610:$R$611,2)</f>
        <v>0</v>
      </c>
      <c r="X685" s="768" cm="1">
        <f t="array" ref="X685">INDEX($H685:$K685,0,MATCH(X$614,$H$614:$K$614,0))*HLOOKUP(X$613,$J$610:$R$611,2)</f>
        <v>1</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0</v>
      </c>
      <c r="AB685" s="768" cm="1">
        <f t="array" ref="AB685">INDEX($H685:$K685,0,MATCH(AB$614,$H$614:$K$614,0))*HLOOKUP(AB$613,$J$610:$R$611,2)</f>
        <v>1</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0</v>
      </c>
      <c r="AF685" s="768" cm="1">
        <f t="array" ref="AF685">INDEX($H685:$K685,0,MATCH(AF$614,$H$614:$K$614,0))*HLOOKUP(AF$613,$J$610:$R$611,2)</f>
        <v>1</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0</v>
      </c>
      <c r="AJ685" s="768" cm="1">
        <f t="array" ref="AJ685">INDEX($H685:$K685,0,MATCH(AJ$614,$H$614:$K$614,0))*HLOOKUP(AJ$613,$J$610:$R$611,2)</f>
        <v>1</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0</v>
      </c>
      <c r="AN685" s="768" cm="1">
        <f t="array" ref="AN685">INDEX($H685:$K685,0,MATCH(AN$614,$H$614:$K$614,0))*HLOOKUP(AN$613,$J$610:$R$611,2)</f>
        <v>1</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0</v>
      </c>
      <c r="AR685" s="768" cm="1">
        <f t="array" ref="AR685">INDEX($H685:$K685,0,MATCH(AR$614,$H$614:$K$614,0))*HLOOKUP(AR$613,$J$610:$R$611,2)</f>
        <v>1</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0</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1</v>
      </c>
      <c r="I686" s="225">
        <f t="shared" si="201"/>
        <v>1</v>
      </c>
      <c r="J686" s="225">
        <f t="shared" si="201"/>
        <v>1</v>
      </c>
      <c r="K686" s="225">
        <f t="shared" si="201"/>
        <v>0</v>
      </c>
      <c r="L686" s="768" cm="1">
        <f t="array" ref="L686">INDEX($H686:$K686,0,MATCH(L$614,$H$614:$K$614,0))*HLOOKUP(L$613,$J$610:$R$611,2)</f>
        <v>1</v>
      </c>
      <c r="M686" s="768" cm="1">
        <f t="array" ref="M686">INDEX($H686:$K686,0,MATCH(M$614,$H$614:$K$614,0))*HLOOKUP(M$613,$J$610:$R$611,2)</f>
        <v>1</v>
      </c>
      <c r="N686" s="768" cm="1">
        <f t="array" ref="N686">INDEX($H686:$K686,0,MATCH(N$614,$H$614:$K$614,0))*HLOOKUP(N$613,$J$610:$R$611,2)</f>
        <v>1</v>
      </c>
      <c r="O686" s="768" cm="1">
        <f t="array" ref="O686">INDEX($H686:$K686,0,MATCH(O$614,$H$614:$K$614,0))*HLOOKUP(O$613,$J$610:$R$611,2)</f>
        <v>0</v>
      </c>
      <c r="P686" s="768" cm="1">
        <f t="array" ref="P686">INDEX($H686:$K686,0,MATCH(P$614,$H$614:$K$614,0))*HLOOKUP(P$613,$J$610:$R$611,2)</f>
        <v>1</v>
      </c>
      <c r="Q686" s="768" cm="1">
        <f t="array" ref="Q686">INDEX($H686:$K686,0,MATCH(Q$614,$H$614:$K$614,0))*HLOOKUP(Q$613,$J$610:$R$611,2)</f>
        <v>1</v>
      </c>
      <c r="R686" s="768" cm="1">
        <f t="array" ref="R686">INDEX($H686:$K686,0,MATCH(R$614,$H$614:$K$614,0))*HLOOKUP(R$613,$J$610:$R$611,2)</f>
        <v>1</v>
      </c>
      <c r="S686" s="768" cm="1">
        <f t="array" ref="S686">INDEX($H686:$K686,0,MATCH(S$614,$H$614:$K$614,0))*HLOOKUP(S$613,$J$610:$R$611,2)</f>
        <v>0</v>
      </c>
      <c r="T686" s="768" cm="1">
        <f t="array" ref="T686">INDEX($H686:$K686,0,MATCH(T$614,$H$614:$K$614,0))*HLOOKUP(T$613,$J$610:$R$611,2)</f>
        <v>1</v>
      </c>
      <c r="U686" s="768" cm="1">
        <f t="array" ref="U686">INDEX($H686:$K686,0,MATCH(U$614,$H$614:$K$614,0))*HLOOKUP(U$613,$J$610:$R$611,2)</f>
        <v>1</v>
      </c>
      <c r="V686" s="768" cm="1">
        <f t="array" ref="V686">INDEX($H686:$K686,0,MATCH(V$614,$H$614:$K$614,0))*HLOOKUP(V$613,$J$610:$R$611,2)</f>
        <v>1</v>
      </c>
      <c r="W686" s="768" cm="1">
        <f t="array" ref="W686">INDEX($H686:$K686,0,MATCH(W$614,$H$614:$K$614,0))*HLOOKUP(W$613,$J$610:$R$611,2)</f>
        <v>0</v>
      </c>
      <c r="X686" s="768" cm="1">
        <f t="array" ref="X686">INDEX($H686:$K686,0,MATCH(X$614,$H$614:$K$614,0))*HLOOKUP(X$613,$J$610:$R$611,2)</f>
        <v>1</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0</v>
      </c>
      <c r="AB686" s="768" cm="1">
        <f t="array" ref="AB686">INDEX($H686:$K686,0,MATCH(AB$614,$H$614:$K$614,0))*HLOOKUP(AB$613,$J$610:$R$611,2)</f>
        <v>1</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0</v>
      </c>
      <c r="AF686" s="768" cm="1">
        <f t="array" ref="AF686">INDEX($H686:$K686,0,MATCH(AF$614,$H$614:$K$614,0))*HLOOKUP(AF$613,$J$610:$R$611,2)</f>
        <v>1</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0</v>
      </c>
      <c r="AJ686" s="768" cm="1">
        <f t="array" ref="AJ686">INDEX($H686:$K686,0,MATCH(AJ$614,$H$614:$K$614,0))*HLOOKUP(AJ$613,$J$610:$R$611,2)</f>
        <v>1</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0</v>
      </c>
      <c r="AN686" s="768" cm="1">
        <f t="array" ref="AN686">INDEX($H686:$K686,0,MATCH(AN$614,$H$614:$K$614,0))*HLOOKUP(AN$613,$J$610:$R$611,2)</f>
        <v>1</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0</v>
      </c>
      <c r="AR686" s="768" cm="1">
        <f t="array" ref="AR686">INDEX($H686:$K686,0,MATCH(AR$614,$H$614:$K$614,0))*HLOOKUP(AR$613,$J$610:$R$611,2)</f>
        <v>1</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0</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1</v>
      </c>
      <c r="I687" s="225">
        <f t="shared" si="202"/>
        <v>1</v>
      </c>
      <c r="J687" s="225">
        <f t="shared" si="202"/>
        <v>1</v>
      </c>
      <c r="K687" s="225">
        <f t="shared" si="202"/>
        <v>0</v>
      </c>
      <c r="L687" s="768" cm="1">
        <f t="array" ref="L687">INDEX($H687:$K687,0,MATCH(L$614,$H$614:$K$614,0))*HLOOKUP(L$613,$J$610:$R$611,2)</f>
        <v>1</v>
      </c>
      <c r="M687" s="768" cm="1">
        <f t="array" ref="M687">INDEX($H687:$K687,0,MATCH(M$614,$H$614:$K$614,0))*HLOOKUP(M$613,$J$610:$R$611,2)</f>
        <v>1</v>
      </c>
      <c r="N687" s="768" cm="1">
        <f t="array" ref="N687">INDEX($H687:$K687,0,MATCH(N$614,$H$614:$K$614,0))*HLOOKUP(N$613,$J$610:$R$611,2)</f>
        <v>1</v>
      </c>
      <c r="O687" s="768" cm="1">
        <f t="array" ref="O687">INDEX($H687:$K687,0,MATCH(O$614,$H$614:$K$614,0))*HLOOKUP(O$613,$J$610:$R$611,2)</f>
        <v>0</v>
      </c>
      <c r="P687" s="768" cm="1">
        <f t="array" ref="P687">INDEX($H687:$K687,0,MATCH(P$614,$H$614:$K$614,0))*HLOOKUP(P$613,$J$610:$R$611,2)</f>
        <v>1</v>
      </c>
      <c r="Q687" s="768" cm="1">
        <f t="array" ref="Q687">INDEX($H687:$K687,0,MATCH(Q$614,$H$614:$K$614,0))*HLOOKUP(Q$613,$J$610:$R$611,2)</f>
        <v>1</v>
      </c>
      <c r="R687" s="768" cm="1">
        <f t="array" ref="R687">INDEX($H687:$K687,0,MATCH(R$614,$H$614:$K$614,0))*HLOOKUP(R$613,$J$610:$R$611,2)</f>
        <v>1</v>
      </c>
      <c r="S687" s="768" cm="1">
        <f t="array" ref="S687">INDEX($H687:$K687,0,MATCH(S$614,$H$614:$K$614,0))*HLOOKUP(S$613,$J$610:$R$611,2)</f>
        <v>0</v>
      </c>
      <c r="T687" s="768" cm="1">
        <f t="array" ref="T687">INDEX($H687:$K687,0,MATCH(T$614,$H$614:$K$614,0))*HLOOKUP(T$613,$J$610:$R$611,2)</f>
        <v>1</v>
      </c>
      <c r="U687" s="768" cm="1">
        <f t="array" ref="U687">INDEX($H687:$K687,0,MATCH(U$614,$H$614:$K$614,0))*HLOOKUP(U$613,$J$610:$R$611,2)</f>
        <v>1</v>
      </c>
      <c r="V687" s="768" cm="1">
        <f t="array" ref="V687">INDEX($H687:$K687,0,MATCH(V$614,$H$614:$K$614,0))*HLOOKUP(V$613,$J$610:$R$611,2)</f>
        <v>1</v>
      </c>
      <c r="W687" s="768" cm="1">
        <f t="array" ref="W687">INDEX($H687:$K687,0,MATCH(W$614,$H$614:$K$614,0))*HLOOKUP(W$613,$J$610:$R$611,2)</f>
        <v>0</v>
      </c>
      <c r="X687" s="768" cm="1">
        <f t="array" ref="X687">INDEX($H687:$K687,0,MATCH(X$614,$H$614:$K$614,0))*HLOOKUP(X$613,$J$610:$R$611,2)</f>
        <v>1</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0</v>
      </c>
      <c r="AB687" s="768" cm="1">
        <f t="array" ref="AB687">INDEX($H687:$K687,0,MATCH(AB$614,$H$614:$K$614,0))*HLOOKUP(AB$613,$J$610:$R$611,2)</f>
        <v>1</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0</v>
      </c>
      <c r="AF687" s="768" cm="1">
        <f t="array" ref="AF687">INDEX($H687:$K687,0,MATCH(AF$614,$H$614:$K$614,0))*HLOOKUP(AF$613,$J$610:$R$611,2)</f>
        <v>1</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0</v>
      </c>
      <c r="AJ687" s="768" cm="1">
        <f t="array" ref="AJ687">INDEX($H687:$K687,0,MATCH(AJ$614,$H$614:$K$614,0))*HLOOKUP(AJ$613,$J$610:$R$611,2)</f>
        <v>1</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0</v>
      </c>
      <c r="AN687" s="768" cm="1">
        <f t="array" ref="AN687">INDEX($H687:$K687,0,MATCH(AN$614,$H$614:$K$614,0))*HLOOKUP(AN$613,$J$610:$R$611,2)</f>
        <v>1</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0</v>
      </c>
      <c r="AR687" s="768" cm="1">
        <f t="array" ref="AR687">INDEX($H687:$K687,0,MATCH(AR$614,$H$614:$K$614,0))*HLOOKUP(AR$613,$J$610:$R$611,2)</f>
        <v>1</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0</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1</v>
      </c>
      <c r="I688" s="225">
        <f t="shared" si="202"/>
        <v>1</v>
      </c>
      <c r="J688" s="225">
        <f t="shared" si="202"/>
        <v>1</v>
      </c>
      <c r="K688" s="225">
        <f t="shared" si="202"/>
        <v>0</v>
      </c>
      <c r="L688" s="768" cm="1">
        <f t="array" ref="L688">INDEX($H688:$K688,0,MATCH(L$614,$H$614:$K$614,0))*HLOOKUP(L$613,$J$610:$R$611,2)</f>
        <v>1</v>
      </c>
      <c r="M688" s="768" cm="1">
        <f t="array" ref="M688">INDEX($H688:$K688,0,MATCH(M$614,$H$614:$K$614,0))*HLOOKUP(M$613,$J$610:$R$611,2)</f>
        <v>1</v>
      </c>
      <c r="N688" s="768" cm="1">
        <f t="array" ref="N688">INDEX($H688:$K688,0,MATCH(N$614,$H$614:$K$614,0))*HLOOKUP(N$613,$J$610:$R$611,2)</f>
        <v>1</v>
      </c>
      <c r="O688" s="768" cm="1">
        <f t="array" ref="O688">INDEX($H688:$K688,0,MATCH(O$614,$H$614:$K$614,0))*HLOOKUP(O$613,$J$610:$R$611,2)</f>
        <v>0</v>
      </c>
      <c r="P688" s="768" cm="1">
        <f t="array" ref="P688">INDEX($H688:$K688,0,MATCH(P$614,$H$614:$K$614,0))*HLOOKUP(P$613,$J$610:$R$611,2)</f>
        <v>1</v>
      </c>
      <c r="Q688" s="768" cm="1">
        <f t="array" ref="Q688">INDEX($H688:$K688,0,MATCH(Q$614,$H$614:$K$614,0))*HLOOKUP(Q$613,$J$610:$R$611,2)</f>
        <v>1</v>
      </c>
      <c r="R688" s="768" cm="1">
        <f t="array" ref="R688">INDEX($H688:$K688,0,MATCH(R$614,$H$614:$K$614,0))*HLOOKUP(R$613,$J$610:$R$611,2)</f>
        <v>1</v>
      </c>
      <c r="S688" s="768" cm="1">
        <f t="array" ref="S688">INDEX($H688:$K688,0,MATCH(S$614,$H$614:$K$614,0))*HLOOKUP(S$613,$J$610:$R$611,2)</f>
        <v>0</v>
      </c>
      <c r="T688" s="768" cm="1">
        <f t="array" ref="T688">INDEX($H688:$K688,0,MATCH(T$614,$H$614:$K$614,0))*HLOOKUP(T$613,$J$610:$R$611,2)</f>
        <v>1</v>
      </c>
      <c r="U688" s="768" cm="1">
        <f t="array" ref="U688">INDEX($H688:$K688,0,MATCH(U$614,$H$614:$K$614,0))*HLOOKUP(U$613,$J$610:$R$611,2)</f>
        <v>1</v>
      </c>
      <c r="V688" s="768" cm="1">
        <f t="array" ref="V688">INDEX($H688:$K688,0,MATCH(V$614,$H$614:$K$614,0))*HLOOKUP(V$613,$J$610:$R$611,2)</f>
        <v>1</v>
      </c>
      <c r="W688" s="768" cm="1">
        <f t="array" ref="W688">INDEX($H688:$K688,0,MATCH(W$614,$H$614:$K$614,0))*HLOOKUP(W$613,$J$610:$R$611,2)</f>
        <v>0</v>
      </c>
      <c r="X688" s="768" cm="1">
        <f t="array" ref="X688">INDEX($H688:$K688,0,MATCH(X$614,$H$614:$K$614,0))*HLOOKUP(X$613,$J$610:$R$611,2)</f>
        <v>1</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0</v>
      </c>
      <c r="AB688" s="768" cm="1">
        <f t="array" ref="AB688">INDEX($H688:$K688,0,MATCH(AB$614,$H$614:$K$614,0))*HLOOKUP(AB$613,$J$610:$R$611,2)</f>
        <v>1</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0</v>
      </c>
      <c r="AF688" s="768" cm="1">
        <f t="array" ref="AF688">INDEX($H688:$K688,0,MATCH(AF$614,$H$614:$K$614,0))*HLOOKUP(AF$613,$J$610:$R$611,2)</f>
        <v>1</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0</v>
      </c>
      <c r="AJ688" s="768" cm="1">
        <f t="array" ref="AJ688">INDEX($H688:$K688,0,MATCH(AJ$614,$H$614:$K$614,0))*HLOOKUP(AJ$613,$J$610:$R$611,2)</f>
        <v>1</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0</v>
      </c>
      <c r="AN688" s="768" cm="1">
        <f t="array" ref="AN688">INDEX($H688:$K688,0,MATCH(AN$614,$H$614:$K$614,0))*HLOOKUP(AN$613,$J$610:$R$611,2)</f>
        <v>1</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0</v>
      </c>
      <c r="AR688" s="768" cm="1">
        <f t="array" ref="AR688">INDEX($H688:$K688,0,MATCH(AR$614,$H$614:$K$614,0))*HLOOKUP(AR$613,$J$610:$R$611,2)</f>
        <v>1</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0</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1</v>
      </c>
      <c r="I689" s="225">
        <f t="shared" si="203"/>
        <v>1</v>
      </c>
      <c r="J689" s="225">
        <f t="shared" si="203"/>
        <v>0</v>
      </c>
      <c r="K689" s="225">
        <f t="shared" si="203"/>
        <v>1</v>
      </c>
      <c r="L689" s="768" cm="1">
        <f t="array" ref="L689">INDEX($H689:$K689,0,MATCH(L$614,$H$614:$K$614,0))*HLOOKUP(L$613,$J$610:$R$611,2)</f>
        <v>1</v>
      </c>
      <c r="M689" s="768" cm="1">
        <f t="array" ref="M689">INDEX($H689:$K689,0,MATCH(M$614,$H$614:$K$614,0))*HLOOKUP(M$613,$J$610:$R$611,2)</f>
        <v>1</v>
      </c>
      <c r="N689" s="768" cm="1">
        <f t="array" ref="N689">INDEX($H689:$K689,0,MATCH(N$614,$H$614:$K$614,0))*HLOOKUP(N$613,$J$610:$R$611,2)</f>
        <v>0</v>
      </c>
      <c r="O689" s="768" cm="1">
        <f t="array" ref="O689">INDEX($H689:$K689,0,MATCH(O$614,$H$614:$K$614,0))*HLOOKUP(O$613,$J$610:$R$611,2)</f>
        <v>1</v>
      </c>
      <c r="P689" s="768" cm="1">
        <f t="array" ref="P689">INDEX($H689:$K689,0,MATCH(P$614,$H$614:$K$614,0))*HLOOKUP(P$613,$J$610:$R$611,2)</f>
        <v>1</v>
      </c>
      <c r="Q689" s="768" cm="1">
        <f t="array" ref="Q689">INDEX($H689:$K689,0,MATCH(Q$614,$H$614:$K$614,0))*HLOOKUP(Q$613,$J$610:$R$611,2)</f>
        <v>1</v>
      </c>
      <c r="R689" s="768" cm="1">
        <f t="array" ref="R689">INDEX($H689:$K689,0,MATCH(R$614,$H$614:$K$614,0))*HLOOKUP(R$613,$J$610:$R$611,2)</f>
        <v>0</v>
      </c>
      <c r="S689" s="768" cm="1">
        <f t="array" ref="S689">INDEX($H689:$K689,0,MATCH(S$614,$H$614:$K$614,0))*HLOOKUP(S$613,$J$610:$R$611,2)</f>
        <v>1</v>
      </c>
      <c r="T689" s="768" cm="1">
        <f t="array" ref="T689">INDEX($H689:$K689,0,MATCH(T$614,$H$614:$K$614,0))*HLOOKUP(T$613,$J$610:$R$611,2)</f>
        <v>1</v>
      </c>
      <c r="U689" s="768" cm="1">
        <f t="array" ref="U689">INDEX($H689:$K689,0,MATCH(U$614,$H$614:$K$614,0))*HLOOKUP(U$613,$J$610:$R$611,2)</f>
        <v>1</v>
      </c>
      <c r="V689" s="768" cm="1">
        <f t="array" ref="V689">INDEX($H689:$K689,0,MATCH(V$614,$H$614:$K$614,0))*HLOOKUP(V$613,$J$610:$R$611,2)</f>
        <v>0</v>
      </c>
      <c r="W689" s="768" cm="1">
        <f t="array" ref="W689">INDEX($H689:$K689,0,MATCH(W$614,$H$614:$K$614,0))*HLOOKUP(W$613,$J$610:$R$611,2)</f>
        <v>1</v>
      </c>
      <c r="X689" s="768" cm="1">
        <f t="array" ref="X689">INDEX($H689:$K689,0,MATCH(X$614,$H$614:$K$614,0))*HLOOKUP(X$613,$J$610:$R$611,2)</f>
        <v>1</v>
      </c>
      <c r="Y689" s="768" cm="1">
        <f t="array" ref="Y689">INDEX($H689:$K689,0,MATCH(Y$614,$H$614:$K$614,0))*HLOOKUP(Y$613,$J$610:$R$611,2)</f>
        <v>1</v>
      </c>
      <c r="Z689" s="768" cm="1">
        <f t="array" ref="Z689">INDEX($H689:$K689,0,MATCH(Z$614,$H$614:$K$614,0))*HLOOKUP(Z$613,$J$610:$R$611,2)</f>
        <v>0</v>
      </c>
      <c r="AA689" s="768" cm="1">
        <f t="array" ref="AA689">INDEX($H689:$K689,0,MATCH(AA$614,$H$614:$K$614,0))*HLOOKUP(AA$613,$J$610:$R$611,2)</f>
        <v>1</v>
      </c>
      <c r="AB689" s="768" cm="1">
        <f t="array" ref="AB689">INDEX($H689:$K689,0,MATCH(AB$614,$H$614:$K$614,0))*HLOOKUP(AB$613,$J$610:$R$611,2)</f>
        <v>1</v>
      </c>
      <c r="AC689" s="768" cm="1">
        <f t="array" ref="AC689">INDEX($H689:$K689,0,MATCH(AC$614,$H$614:$K$614,0))*HLOOKUP(AC$613,$J$610:$R$611,2)</f>
        <v>1</v>
      </c>
      <c r="AD689" s="768" cm="1">
        <f t="array" ref="AD689">INDEX($H689:$K689,0,MATCH(AD$614,$H$614:$K$614,0))*HLOOKUP(AD$613,$J$610:$R$611,2)</f>
        <v>0</v>
      </c>
      <c r="AE689" s="768" cm="1">
        <f t="array" ref="AE689">INDEX($H689:$K689,0,MATCH(AE$614,$H$614:$K$614,0))*HLOOKUP(AE$613,$J$610:$R$611,2)</f>
        <v>1</v>
      </c>
      <c r="AF689" s="768" cm="1">
        <f t="array" ref="AF689">INDEX($H689:$K689,0,MATCH(AF$614,$H$614:$K$614,0))*HLOOKUP(AF$613,$J$610:$R$611,2)</f>
        <v>1</v>
      </c>
      <c r="AG689" s="768" cm="1">
        <f t="array" ref="AG689">INDEX($H689:$K689,0,MATCH(AG$614,$H$614:$K$614,0))*HLOOKUP(AG$613,$J$610:$R$611,2)</f>
        <v>1</v>
      </c>
      <c r="AH689" s="768" cm="1">
        <f t="array" ref="AH689">INDEX($H689:$K689,0,MATCH(AH$614,$H$614:$K$614,0))*HLOOKUP(AH$613,$J$610:$R$611,2)</f>
        <v>0</v>
      </c>
      <c r="AI689" s="768" cm="1">
        <f t="array" ref="AI689">INDEX($H689:$K689,0,MATCH(AI$614,$H$614:$K$614,0))*HLOOKUP(AI$613,$J$610:$R$611,2)</f>
        <v>1</v>
      </c>
      <c r="AJ689" s="768" cm="1">
        <f t="array" ref="AJ689">INDEX($H689:$K689,0,MATCH(AJ$614,$H$614:$K$614,0))*HLOOKUP(AJ$613,$J$610:$R$611,2)</f>
        <v>1</v>
      </c>
      <c r="AK689" s="768" cm="1">
        <f t="array" ref="AK689">INDEX($H689:$K689,0,MATCH(AK$614,$H$614:$K$614,0))*HLOOKUP(AK$613,$J$610:$R$611,2)</f>
        <v>1</v>
      </c>
      <c r="AL689" s="768" cm="1">
        <f t="array" ref="AL689">INDEX($H689:$K689,0,MATCH(AL$614,$H$614:$K$614,0))*HLOOKUP(AL$613,$J$610:$R$611,2)</f>
        <v>0</v>
      </c>
      <c r="AM689" s="768" cm="1">
        <f t="array" ref="AM689">INDEX($H689:$K689,0,MATCH(AM$614,$H$614:$K$614,0))*HLOOKUP(AM$613,$J$610:$R$611,2)</f>
        <v>1</v>
      </c>
      <c r="AN689" s="768" cm="1">
        <f t="array" ref="AN689">INDEX($H689:$K689,0,MATCH(AN$614,$H$614:$K$614,0))*HLOOKUP(AN$613,$J$610:$R$611,2)</f>
        <v>1</v>
      </c>
      <c r="AO689" s="768" cm="1">
        <f t="array" ref="AO689">INDEX($H689:$K689,0,MATCH(AO$614,$H$614:$K$614,0))*HLOOKUP(AO$613,$J$610:$R$611,2)</f>
        <v>1</v>
      </c>
      <c r="AP689" s="768" cm="1">
        <f t="array" ref="AP689">INDEX($H689:$K689,0,MATCH(AP$614,$H$614:$K$614,0))*HLOOKUP(AP$613,$J$610:$R$611,2)</f>
        <v>0</v>
      </c>
      <c r="AQ689" s="768" cm="1">
        <f t="array" ref="AQ689">INDEX($H689:$K689,0,MATCH(AQ$614,$H$614:$K$614,0))*HLOOKUP(AQ$613,$J$610:$R$611,2)</f>
        <v>1</v>
      </c>
      <c r="AR689" s="768" cm="1">
        <f t="array" ref="AR689">INDEX($H689:$K689,0,MATCH(AR$614,$H$614:$K$614,0))*HLOOKUP(AR$613,$J$610:$R$611,2)</f>
        <v>1</v>
      </c>
      <c r="AS689" s="768" cm="1">
        <f t="array" ref="AS689">INDEX($H689:$K689,0,MATCH(AS$614,$H$614:$K$614,0))*HLOOKUP(AS$613,$J$610:$R$611,2)</f>
        <v>1</v>
      </c>
      <c r="AT689" s="768" cm="1">
        <f t="array" ref="AT689">INDEX($H689:$K689,0,MATCH(AT$614,$H$614:$K$614,0))*HLOOKUP(AT$613,$J$610:$R$611,2)</f>
        <v>0</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1</v>
      </c>
      <c r="I690" s="225">
        <f t="shared" si="203"/>
        <v>1</v>
      </c>
      <c r="J690" s="225">
        <f t="shared" si="203"/>
        <v>0</v>
      </c>
      <c r="K690" s="225">
        <f t="shared" si="203"/>
        <v>1</v>
      </c>
      <c r="L690" s="768" cm="1">
        <f t="array" ref="L690">INDEX($H690:$K690,0,MATCH(L$614,$H$614:$K$614,0))*HLOOKUP(L$613,$J$610:$R$611,2)</f>
        <v>1</v>
      </c>
      <c r="M690" s="768" cm="1">
        <f t="array" ref="M690">INDEX($H690:$K690,0,MATCH(M$614,$H$614:$K$614,0))*HLOOKUP(M$613,$J$610:$R$611,2)</f>
        <v>1</v>
      </c>
      <c r="N690" s="768" cm="1">
        <f t="array" ref="N690">INDEX($H690:$K690,0,MATCH(N$614,$H$614:$K$614,0))*HLOOKUP(N$613,$J$610:$R$611,2)</f>
        <v>0</v>
      </c>
      <c r="O690" s="768" cm="1">
        <f t="array" ref="O690">INDEX($H690:$K690,0,MATCH(O$614,$H$614:$K$614,0))*HLOOKUP(O$613,$J$610:$R$611,2)</f>
        <v>1</v>
      </c>
      <c r="P690" s="768" cm="1">
        <f t="array" ref="P690">INDEX($H690:$K690,0,MATCH(P$614,$H$614:$K$614,0))*HLOOKUP(P$613,$J$610:$R$611,2)</f>
        <v>1</v>
      </c>
      <c r="Q690" s="768" cm="1">
        <f t="array" ref="Q690">INDEX($H690:$K690,0,MATCH(Q$614,$H$614:$K$614,0))*HLOOKUP(Q$613,$J$610:$R$611,2)</f>
        <v>1</v>
      </c>
      <c r="R690" s="768" cm="1">
        <f t="array" ref="R690">INDEX($H690:$K690,0,MATCH(R$614,$H$614:$K$614,0))*HLOOKUP(R$613,$J$610:$R$611,2)</f>
        <v>0</v>
      </c>
      <c r="S690" s="768" cm="1">
        <f t="array" ref="S690">INDEX($H690:$K690,0,MATCH(S$614,$H$614:$K$614,0))*HLOOKUP(S$613,$J$610:$R$611,2)</f>
        <v>1</v>
      </c>
      <c r="T690" s="768" cm="1">
        <f t="array" ref="T690">INDEX($H690:$K690,0,MATCH(T$614,$H$614:$K$614,0))*HLOOKUP(T$613,$J$610:$R$611,2)</f>
        <v>1</v>
      </c>
      <c r="U690" s="768" cm="1">
        <f t="array" ref="U690">INDEX($H690:$K690,0,MATCH(U$614,$H$614:$K$614,0))*HLOOKUP(U$613,$J$610:$R$611,2)</f>
        <v>1</v>
      </c>
      <c r="V690" s="768" cm="1">
        <f t="array" ref="V690">INDEX($H690:$K690,0,MATCH(V$614,$H$614:$K$614,0))*HLOOKUP(V$613,$J$610:$R$611,2)</f>
        <v>0</v>
      </c>
      <c r="W690" s="768" cm="1">
        <f t="array" ref="W690">INDEX($H690:$K690,0,MATCH(W$614,$H$614:$K$614,0))*HLOOKUP(W$613,$J$610:$R$611,2)</f>
        <v>1</v>
      </c>
      <c r="X690" s="768" cm="1">
        <f t="array" ref="X690">INDEX($H690:$K690,0,MATCH(X$614,$H$614:$K$614,0))*HLOOKUP(X$613,$J$610:$R$611,2)</f>
        <v>1</v>
      </c>
      <c r="Y690" s="768" cm="1">
        <f t="array" ref="Y690">INDEX($H690:$K690,0,MATCH(Y$614,$H$614:$K$614,0))*HLOOKUP(Y$613,$J$610:$R$611,2)</f>
        <v>1</v>
      </c>
      <c r="Z690" s="768" cm="1">
        <f t="array" ref="Z690">INDEX($H690:$K690,0,MATCH(Z$614,$H$614:$K$614,0))*HLOOKUP(Z$613,$J$610:$R$611,2)</f>
        <v>0</v>
      </c>
      <c r="AA690" s="768" cm="1">
        <f t="array" ref="AA690">INDEX($H690:$K690,0,MATCH(AA$614,$H$614:$K$614,0))*HLOOKUP(AA$613,$J$610:$R$611,2)</f>
        <v>1</v>
      </c>
      <c r="AB690" s="768" cm="1">
        <f t="array" ref="AB690">INDEX($H690:$K690,0,MATCH(AB$614,$H$614:$K$614,0))*HLOOKUP(AB$613,$J$610:$R$611,2)</f>
        <v>1</v>
      </c>
      <c r="AC690" s="768" cm="1">
        <f t="array" ref="AC690">INDEX($H690:$K690,0,MATCH(AC$614,$H$614:$K$614,0))*HLOOKUP(AC$613,$J$610:$R$611,2)</f>
        <v>1</v>
      </c>
      <c r="AD690" s="768" cm="1">
        <f t="array" ref="AD690">INDEX($H690:$K690,0,MATCH(AD$614,$H$614:$K$614,0))*HLOOKUP(AD$613,$J$610:$R$611,2)</f>
        <v>0</v>
      </c>
      <c r="AE690" s="768" cm="1">
        <f t="array" ref="AE690">INDEX($H690:$K690,0,MATCH(AE$614,$H$614:$K$614,0))*HLOOKUP(AE$613,$J$610:$R$611,2)</f>
        <v>1</v>
      </c>
      <c r="AF690" s="768" cm="1">
        <f t="array" ref="AF690">INDEX($H690:$K690,0,MATCH(AF$614,$H$614:$K$614,0))*HLOOKUP(AF$613,$J$610:$R$611,2)</f>
        <v>1</v>
      </c>
      <c r="AG690" s="768" cm="1">
        <f t="array" ref="AG690">INDEX($H690:$K690,0,MATCH(AG$614,$H$614:$K$614,0))*HLOOKUP(AG$613,$J$610:$R$611,2)</f>
        <v>1</v>
      </c>
      <c r="AH690" s="768" cm="1">
        <f t="array" ref="AH690">INDEX($H690:$K690,0,MATCH(AH$614,$H$614:$K$614,0))*HLOOKUP(AH$613,$J$610:$R$611,2)</f>
        <v>0</v>
      </c>
      <c r="AI690" s="768" cm="1">
        <f t="array" ref="AI690">INDEX($H690:$K690,0,MATCH(AI$614,$H$614:$K$614,0))*HLOOKUP(AI$613,$J$610:$R$611,2)</f>
        <v>1</v>
      </c>
      <c r="AJ690" s="768" cm="1">
        <f t="array" ref="AJ690">INDEX($H690:$K690,0,MATCH(AJ$614,$H$614:$K$614,0))*HLOOKUP(AJ$613,$J$610:$R$611,2)</f>
        <v>1</v>
      </c>
      <c r="AK690" s="768" cm="1">
        <f t="array" ref="AK690">INDEX($H690:$K690,0,MATCH(AK$614,$H$614:$K$614,0))*HLOOKUP(AK$613,$J$610:$R$611,2)</f>
        <v>1</v>
      </c>
      <c r="AL690" s="768" cm="1">
        <f t="array" ref="AL690">INDEX($H690:$K690,0,MATCH(AL$614,$H$614:$K$614,0))*HLOOKUP(AL$613,$J$610:$R$611,2)</f>
        <v>0</v>
      </c>
      <c r="AM690" s="768" cm="1">
        <f t="array" ref="AM690">INDEX($H690:$K690,0,MATCH(AM$614,$H$614:$K$614,0))*HLOOKUP(AM$613,$J$610:$R$611,2)</f>
        <v>1</v>
      </c>
      <c r="AN690" s="768" cm="1">
        <f t="array" ref="AN690">INDEX($H690:$K690,0,MATCH(AN$614,$H$614:$K$614,0))*HLOOKUP(AN$613,$J$610:$R$611,2)</f>
        <v>1</v>
      </c>
      <c r="AO690" s="768" cm="1">
        <f t="array" ref="AO690">INDEX($H690:$K690,0,MATCH(AO$614,$H$614:$K$614,0))*HLOOKUP(AO$613,$J$610:$R$611,2)</f>
        <v>1</v>
      </c>
      <c r="AP690" s="768" cm="1">
        <f t="array" ref="AP690">INDEX($H690:$K690,0,MATCH(AP$614,$H$614:$K$614,0))*HLOOKUP(AP$613,$J$610:$R$611,2)</f>
        <v>0</v>
      </c>
      <c r="AQ690" s="768" cm="1">
        <f t="array" ref="AQ690">INDEX($H690:$K690,0,MATCH(AQ$614,$H$614:$K$614,0))*HLOOKUP(AQ$613,$J$610:$R$611,2)</f>
        <v>1</v>
      </c>
      <c r="AR690" s="768" cm="1">
        <f t="array" ref="AR690">INDEX($H690:$K690,0,MATCH(AR$614,$H$614:$K$614,0))*HLOOKUP(AR$613,$J$610:$R$611,2)</f>
        <v>1</v>
      </c>
      <c r="AS690" s="768" cm="1">
        <f t="array" ref="AS690">INDEX($H690:$K690,0,MATCH(AS$614,$H$614:$K$614,0))*HLOOKUP(AS$613,$J$610:$R$611,2)</f>
        <v>1</v>
      </c>
      <c r="AT690" s="768" cm="1">
        <f t="array" ref="AT690">INDEX($H690:$K690,0,MATCH(AT$614,$H$614:$K$614,0))*HLOOKUP(AT$613,$J$610:$R$611,2)</f>
        <v>0</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1</v>
      </c>
      <c r="I691" s="225">
        <f t="shared" si="204"/>
        <v>1</v>
      </c>
      <c r="J691" s="225">
        <f t="shared" si="204"/>
        <v>1</v>
      </c>
      <c r="K691" s="225">
        <f t="shared" si="204"/>
        <v>0</v>
      </c>
      <c r="L691" s="768" cm="1">
        <f t="array" ref="L691">INDEX($H691:$K691,0,MATCH(L$614,$H$614:$K$614,0))*HLOOKUP(L$613,$J$610:$R$611,2)</f>
        <v>1</v>
      </c>
      <c r="M691" s="768" cm="1">
        <f t="array" ref="M691">INDEX($H691:$K691,0,MATCH(M$614,$H$614:$K$614,0))*HLOOKUP(M$613,$J$610:$R$611,2)</f>
        <v>1</v>
      </c>
      <c r="N691" s="768" cm="1">
        <f t="array" ref="N691">INDEX($H691:$K691,0,MATCH(N$614,$H$614:$K$614,0))*HLOOKUP(N$613,$J$610:$R$611,2)</f>
        <v>1</v>
      </c>
      <c r="O691" s="768" cm="1">
        <f t="array" ref="O691">INDEX($H691:$K691,0,MATCH(O$614,$H$614:$K$614,0))*HLOOKUP(O$613,$J$610:$R$611,2)</f>
        <v>0</v>
      </c>
      <c r="P691" s="768" cm="1">
        <f t="array" ref="P691">INDEX($H691:$K691,0,MATCH(P$614,$H$614:$K$614,0))*HLOOKUP(P$613,$J$610:$R$611,2)</f>
        <v>1</v>
      </c>
      <c r="Q691" s="768" cm="1">
        <f t="array" ref="Q691">INDEX($H691:$K691,0,MATCH(Q$614,$H$614:$K$614,0))*HLOOKUP(Q$613,$J$610:$R$611,2)</f>
        <v>1</v>
      </c>
      <c r="R691" s="768" cm="1">
        <f t="array" ref="R691">INDEX($H691:$K691,0,MATCH(R$614,$H$614:$K$614,0))*HLOOKUP(R$613,$J$610:$R$611,2)</f>
        <v>1</v>
      </c>
      <c r="S691" s="768" cm="1">
        <f t="array" ref="S691">INDEX($H691:$K691,0,MATCH(S$614,$H$614:$K$614,0))*HLOOKUP(S$613,$J$610:$R$611,2)</f>
        <v>0</v>
      </c>
      <c r="T691" s="768" cm="1">
        <f t="array" ref="T691">INDEX($H691:$K691,0,MATCH(T$614,$H$614:$K$614,0))*HLOOKUP(T$613,$J$610:$R$611,2)</f>
        <v>1</v>
      </c>
      <c r="U691" s="768" cm="1">
        <f t="array" ref="U691">INDEX($H691:$K691,0,MATCH(U$614,$H$614:$K$614,0))*HLOOKUP(U$613,$J$610:$R$611,2)</f>
        <v>1</v>
      </c>
      <c r="V691" s="768" cm="1">
        <f t="array" ref="V691">INDEX($H691:$K691,0,MATCH(V$614,$H$614:$K$614,0))*HLOOKUP(V$613,$J$610:$R$611,2)</f>
        <v>1</v>
      </c>
      <c r="W691" s="768" cm="1">
        <f t="array" ref="W691">INDEX($H691:$K691,0,MATCH(W$614,$H$614:$K$614,0))*HLOOKUP(W$613,$J$610:$R$611,2)</f>
        <v>0</v>
      </c>
      <c r="X691" s="768" cm="1">
        <f t="array" ref="X691">INDEX($H691:$K691,0,MATCH(X$614,$H$614:$K$614,0))*HLOOKUP(X$613,$J$610:$R$611,2)</f>
        <v>1</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0</v>
      </c>
      <c r="AB691" s="768" cm="1">
        <f t="array" ref="AB691">INDEX($H691:$K691,0,MATCH(AB$614,$H$614:$K$614,0))*HLOOKUP(AB$613,$J$610:$R$611,2)</f>
        <v>1</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0</v>
      </c>
      <c r="AF691" s="768" cm="1">
        <f t="array" ref="AF691">INDEX($H691:$K691,0,MATCH(AF$614,$H$614:$K$614,0))*HLOOKUP(AF$613,$J$610:$R$611,2)</f>
        <v>1</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0</v>
      </c>
      <c r="AJ691" s="768" cm="1">
        <f t="array" ref="AJ691">INDEX($H691:$K691,0,MATCH(AJ$614,$H$614:$K$614,0))*HLOOKUP(AJ$613,$J$610:$R$611,2)</f>
        <v>1</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0</v>
      </c>
      <c r="AN691" s="768" cm="1">
        <f t="array" ref="AN691">INDEX($H691:$K691,0,MATCH(AN$614,$H$614:$K$614,0))*HLOOKUP(AN$613,$J$610:$R$611,2)</f>
        <v>1</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0</v>
      </c>
      <c r="AR691" s="768" cm="1">
        <f t="array" ref="AR691">INDEX($H691:$K691,0,MATCH(AR$614,$H$614:$K$614,0))*HLOOKUP(AR$613,$J$610:$R$611,2)</f>
        <v>1</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0</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1</v>
      </c>
      <c r="I692" s="225">
        <f t="shared" si="204"/>
        <v>1</v>
      </c>
      <c r="J692" s="225">
        <f t="shared" si="204"/>
        <v>1</v>
      </c>
      <c r="K692" s="225">
        <f t="shared" si="204"/>
        <v>0</v>
      </c>
      <c r="L692" s="768" cm="1">
        <f t="array" ref="L692">INDEX($H692:$K692,0,MATCH(L$614,$H$614:$K$614,0))*HLOOKUP(L$613,$J$610:$R$611,2)</f>
        <v>1</v>
      </c>
      <c r="M692" s="768" cm="1">
        <f t="array" ref="M692">INDEX($H692:$K692,0,MATCH(M$614,$H$614:$K$614,0))*HLOOKUP(M$613,$J$610:$R$611,2)</f>
        <v>1</v>
      </c>
      <c r="N692" s="768" cm="1">
        <f t="array" ref="N692">INDEX($H692:$K692,0,MATCH(N$614,$H$614:$K$614,0))*HLOOKUP(N$613,$J$610:$R$611,2)</f>
        <v>1</v>
      </c>
      <c r="O692" s="768" cm="1">
        <f t="array" ref="O692">INDEX($H692:$K692,0,MATCH(O$614,$H$614:$K$614,0))*HLOOKUP(O$613,$J$610:$R$611,2)</f>
        <v>0</v>
      </c>
      <c r="P692" s="768" cm="1">
        <f t="array" ref="P692">INDEX($H692:$K692,0,MATCH(P$614,$H$614:$K$614,0))*HLOOKUP(P$613,$J$610:$R$611,2)</f>
        <v>1</v>
      </c>
      <c r="Q692" s="768" cm="1">
        <f t="array" ref="Q692">INDEX($H692:$K692,0,MATCH(Q$614,$H$614:$K$614,0))*HLOOKUP(Q$613,$J$610:$R$611,2)</f>
        <v>1</v>
      </c>
      <c r="R692" s="768" cm="1">
        <f t="array" ref="R692">INDEX($H692:$K692,0,MATCH(R$614,$H$614:$K$614,0))*HLOOKUP(R$613,$J$610:$R$611,2)</f>
        <v>1</v>
      </c>
      <c r="S692" s="768" cm="1">
        <f t="array" ref="S692">INDEX($H692:$K692,0,MATCH(S$614,$H$614:$K$614,0))*HLOOKUP(S$613,$J$610:$R$611,2)</f>
        <v>0</v>
      </c>
      <c r="T692" s="768" cm="1">
        <f t="array" ref="T692">INDEX($H692:$K692,0,MATCH(T$614,$H$614:$K$614,0))*HLOOKUP(T$613,$J$610:$R$611,2)</f>
        <v>1</v>
      </c>
      <c r="U692" s="768" cm="1">
        <f t="array" ref="U692">INDEX($H692:$K692,0,MATCH(U$614,$H$614:$K$614,0))*HLOOKUP(U$613,$J$610:$R$611,2)</f>
        <v>1</v>
      </c>
      <c r="V692" s="768" cm="1">
        <f t="array" ref="V692">INDEX($H692:$K692,0,MATCH(V$614,$H$614:$K$614,0))*HLOOKUP(V$613,$J$610:$R$611,2)</f>
        <v>1</v>
      </c>
      <c r="W692" s="768" cm="1">
        <f t="array" ref="W692">INDEX($H692:$K692,0,MATCH(W$614,$H$614:$K$614,0))*HLOOKUP(W$613,$J$610:$R$611,2)</f>
        <v>0</v>
      </c>
      <c r="X692" s="768" cm="1">
        <f t="array" ref="X692">INDEX($H692:$K692,0,MATCH(X$614,$H$614:$K$614,0))*HLOOKUP(X$613,$J$610:$R$611,2)</f>
        <v>1</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0</v>
      </c>
      <c r="AB692" s="768" cm="1">
        <f t="array" ref="AB692">INDEX($H692:$K692,0,MATCH(AB$614,$H$614:$K$614,0))*HLOOKUP(AB$613,$J$610:$R$611,2)</f>
        <v>1</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0</v>
      </c>
      <c r="AF692" s="768" cm="1">
        <f t="array" ref="AF692">INDEX($H692:$K692,0,MATCH(AF$614,$H$614:$K$614,0))*HLOOKUP(AF$613,$J$610:$R$611,2)</f>
        <v>1</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0</v>
      </c>
      <c r="AJ692" s="768" cm="1">
        <f t="array" ref="AJ692">INDEX($H692:$K692,0,MATCH(AJ$614,$H$614:$K$614,0))*HLOOKUP(AJ$613,$J$610:$R$611,2)</f>
        <v>1</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0</v>
      </c>
      <c r="AN692" s="768" cm="1">
        <f t="array" ref="AN692">INDEX($H692:$K692,0,MATCH(AN$614,$H$614:$K$614,0))*HLOOKUP(AN$613,$J$610:$R$611,2)</f>
        <v>1</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0</v>
      </c>
      <c r="AR692" s="768" cm="1">
        <f t="array" ref="AR692">INDEX($H692:$K692,0,MATCH(AR$614,$H$614:$K$614,0))*HLOOKUP(AR$613,$J$610:$R$611,2)</f>
        <v>1</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0</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1</v>
      </c>
      <c r="I693" s="225">
        <f t="shared" si="205"/>
        <v>0</v>
      </c>
      <c r="J693" s="225">
        <f t="shared" si="205"/>
        <v>0</v>
      </c>
      <c r="K693" s="225">
        <f t="shared" si="205"/>
        <v>0</v>
      </c>
      <c r="L693" s="768" cm="1">
        <f t="array" ref="L693">INDEX($H693:$K693,0,MATCH(L$614,$H$614:$K$614,0))*HLOOKUP(L$613,$J$610:$R$611,2)</f>
        <v>1</v>
      </c>
      <c r="M693" s="768" cm="1">
        <f t="array" ref="M693">INDEX($H693:$K693,0,MATCH(M$614,$H$614:$K$614,0))*HLOOKUP(M$613,$J$610:$R$611,2)</f>
        <v>0</v>
      </c>
      <c r="N693" s="768" cm="1">
        <f t="array" ref="N693">INDEX($H693:$K693,0,MATCH(N$614,$H$614:$K$614,0))*HLOOKUP(N$613,$J$610:$R$611,2)</f>
        <v>0</v>
      </c>
      <c r="O693" s="768" cm="1">
        <f t="array" ref="O693">INDEX($H693:$K693,0,MATCH(O$614,$H$614:$K$614,0))*HLOOKUP(O$613,$J$610:$R$611,2)</f>
        <v>0</v>
      </c>
      <c r="P693" s="768" cm="1">
        <f t="array" ref="P693">INDEX($H693:$K693,0,MATCH(P$614,$H$614:$K$614,0))*HLOOKUP(P$613,$J$610:$R$611,2)</f>
        <v>1</v>
      </c>
      <c r="Q693" s="768" cm="1">
        <f t="array" ref="Q693">INDEX($H693:$K693,0,MATCH(Q$614,$H$614:$K$614,0))*HLOOKUP(Q$613,$J$610:$R$611,2)</f>
        <v>0</v>
      </c>
      <c r="R693" s="768" cm="1">
        <f t="array" ref="R693">INDEX($H693:$K693,0,MATCH(R$614,$H$614:$K$614,0))*HLOOKUP(R$613,$J$610:$R$611,2)</f>
        <v>0</v>
      </c>
      <c r="S693" s="768" cm="1">
        <f t="array" ref="S693">INDEX($H693:$K693,0,MATCH(S$614,$H$614:$K$614,0))*HLOOKUP(S$613,$J$610:$R$611,2)</f>
        <v>0</v>
      </c>
      <c r="T693" s="768" cm="1">
        <f t="array" ref="T693">INDEX($H693:$K693,0,MATCH(T$614,$H$614:$K$614,0))*HLOOKUP(T$613,$J$610:$R$611,2)</f>
        <v>1</v>
      </c>
      <c r="U693" s="768" cm="1">
        <f t="array" ref="U693">INDEX($H693:$K693,0,MATCH(U$614,$H$614:$K$614,0))*HLOOKUP(U$613,$J$610:$R$611,2)</f>
        <v>0</v>
      </c>
      <c r="V693" s="768" cm="1">
        <f t="array" ref="V693">INDEX($H693:$K693,0,MATCH(V$614,$H$614:$K$614,0))*HLOOKUP(V$613,$J$610:$R$611,2)</f>
        <v>0</v>
      </c>
      <c r="W693" s="768" cm="1">
        <f t="array" ref="W693">INDEX($H693:$K693,0,MATCH(W$614,$H$614:$K$614,0))*HLOOKUP(W$613,$J$610:$R$611,2)</f>
        <v>0</v>
      </c>
      <c r="X693" s="768" cm="1">
        <f t="array" ref="X693">INDEX($H693:$K693,0,MATCH(X$614,$H$614:$K$614,0))*HLOOKUP(X$613,$J$610:$R$611,2)</f>
        <v>1</v>
      </c>
      <c r="Y693" s="768" cm="1">
        <f t="array" ref="Y693">INDEX($H693:$K693,0,MATCH(Y$614,$H$614:$K$614,0))*HLOOKUP(Y$613,$J$610:$R$611,2)</f>
        <v>0</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1</v>
      </c>
      <c r="AC693" s="768" cm="1">
        <f t="array" ref="AC693">INDEX($H693:$K693,0,MATCH(AC$614,$H$614:$K$614,0))*HLOOKUP(AC$613,$J$610:$R$611,2)</f>
        <v>0</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1</v>
      </c>
      <c r="AG693" s="768" cm="1">
        <f t="array" ref="AG693">INDEX($H693:$K693,0,MATCH(AG$614,$H$614:$K$614,0))*HLOOKUP(AG$613,$J$610:$R$611,2)</f>
        <v>0</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1</v>
      </c>
      <c r="AK693" s="768" cm="1">
        <f t="array" ref="AK693">INDEX($H693:$K693,0,MATCH(AK$614,$H$614:$K$614,0))*HLOOKUP(AK$613,$J$610:$R$611,2)</f>
        <v>0</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1</v>
      </c>
      <c r="AO693" s="768" cm="1">
        <f t="array" ref="AO693">INDEX($H693:$K693,0,MATCH(AO$614,$H$614:$K$614,0))*HLOOKUP(AO$613,$J$610:$R$611,2)</f>
        <v>0</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1</v>
      </c>
      <c r="AS693" s="768" cm="1">
        <f t="array" ref="AS693">INDEX($H693:$K693,0,MATCH(AS$614,$H$614:$K$614,0))*HLOOKUP(AS$613,$J$610:$R$611,2)</f>
        <v>0</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1</v>
      </c>
      <c r="I694" s="225">
        <f t="shared" si="205"/>
        <v>0</v>
      </c>
      <c r="J694" s="225">
        <f t="shared" si="205"/>
        <v>0</v>
      </c>
      <c r="K694" s="225">
        <f t="shared" si="205"/>
        <v>0</v>
      </c>
      <c r="L694" s="768" cm="1">
        <f t="array" ref="L694">INDEX($H694:$K694,0,MATCH(L$614,$H$614:$K$614,0))*HLOOKUP(L$613,$J$610:$R$611,2)</f>
        <v>1</v>
      </c>
      <c r="M694" s="768" cm="1">
        <f t="array" ref="M694">INDEX($H694:$K694,0,MATCH(M$614,$H$614:$K$614,0))*HLOOKUP(M$613,$J$610:$R$611,2)</f>
        <v>0</v>
      </c>
      <c r="N694" s="768" cm="1">
        <f t="array" ref="N694">INDEX($H694:$K694,0,MATCH(N$614,$H$614:$K$614,0))*HLOOKUP(N$613,$J$610:$R$611,2)</f>
        <v>0</v>
      </c>
      <c r="O694" s="768" cm="1">
        <f t="array" ref="O694">INDEX($H694:$K694,0,MATCH(O$614,$H$614:$K$614,0))*HLOOKUP(O$613,$J$610:$R$611,2)</f>
        <v>0</v>
      </c>
      <c r="P694" s="768" cm="1">
        <f t="array" ref="P694">INDEX($H694:$K694,0,MATCH(P$614,$H$614:$K$614,0))*HLOOKUP(P$613,$J$610:$R$611,2)</f>
        <v>1</v>
      </c>
      <c r="Q694" s="768" cm="1">
        <f t="array" ref="Q694">INDEX($H694:$K694,0,MATCH(Q$614,$H$614:$K$614,0))*HLOOKUP(Q$613,$J$610:$R$611,2)</f>
        <v>0</v>
      </c>
      <c r="R694" s="768" cm="1">
        <f t="array" ref="R694">INDEX($H694:$K694,0,MATCH(R$614,$H$614:$K$614,0))*HLOOKUP(R$613,$J$610:$R$611,2)</f>
        <v>0</v>
      </c>
      <c r="S694" s="768" cm="1">
        <f t="array" ref="S694">INDEX($H694:$K694,0,MATCH(S$614,$H$614:$K$614,0))*HLOOKUP(S$613,$J$610:$R$611,2)</f>
        <v>0</v>
      </c>
      <c r="T694" s="768" cm="1">
        <f t="array" ref="T694">INDEX($H694:$K694,0,MATCH(T$614,$H$614:$K$614,0))*HLOOKUP(T$613,$J$610:$R$611,2)</f>
        <v>1</v>
      </c>
      <c r="U694" s="768" cm="1">
        <f t="array" ref="U694">INDEX($H694:$K694,0,MATCH(U$614,$H$614:$K$614,0))*HLOOKUP(U$613,$J$610:$R$611,2)</f>
        <v>0</v>
      </c>
      <c r="V694" s="768" cm="1">
        <f t="array" ref="V694">INDEX($H694:$K694,0,MATCH(V$614,$H$614:$K$614,0))*HLOOKUP(V$613,$J$610:$R$611,2)</f>
        <v>0</v>
      </c>
      <c r="W694" s="768" cm="1">
        <f t="array" ref="W694">INDEX($H694:$K694,0,MATCH(W$614,$H$614:$K$614,0))*HLOOKUP(W$613,$J$610:$R$611,2)</f>
        <v>0</v>
      </c>
      <c r="X694" s="768" cm="1">
        <f t="array" ref="X694">INDEX($H694:$K694,0,MATCH(X$614,$H$614:$K$614,0))*HLOOKUP(X$613,$J$610:$R$611,2)</f>
        <v>1</v>
      </c>
      <c r="Y694" s="768" cm="1">
        <f t="array" ref="Y694">INDEX($H694:$K694,0,MATCH(Y$614,$H$614:$K$614,0))*HLOOKUP(Y$613,$J$610:$R$611,2)</f>
        <v>0</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1</v>
      </c>
      <c r="AC694" s="768" cm="1">
        <f t="array" ref="AC694">INDEX($H694:$K694,0,MATCH(AC$614,$H$614:$K$614,0))*HLOOKUP(AC$613,$J$610:$R$611,2)</f>
        <v>0</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1</v>
      </c>
      <c r="AG694" s="768" cm="1">
        <f t="array" ref="AG694">INDEX($H694:$K694,0,MATCH(AG$614,$H$614:$K$614,0))*HLOOKUP(AG$613,$J$610:$R$611,2)</f>
        <v>0</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1</v>
      </c>
      <c r="AK694" s="768" cm="1">
        <f t="array" ref="AK694">INDEX($H694:$K694,0,MATCH(AK$614,$H$614:$K$614,0))*HLOOKUP(AK$613,$J$610:$R$611,2)</f>
        <v>0</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1</v>
      </c>
      <c r="AO694" s="768" cm="1">
        <f t="array" ref="AO694">INDEX($H694:$K694,0,MATCH(AO$614,$H$614:$K$614,0))*HLOOKUP(AO$613,$J$610:$R$611,2)</f>
        <v>0</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1</v>
      </c>
      <c r="AS694" s="768" cm="1">
        <f t="array" ref="AS694">INDEX($H694:$K694,0,MATCH(AS$614,$H$614:$K$614,0))*HLOOKUP(AS$613,$J$610:$R$611,2)</f>
        <v>0</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25"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1249</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391</v>
      </c>
      <c r="K712" s="23" t="s">
        <v>56</v>
      </c>
      <c r="L712" s="23" t="s">
        <v>57</v>
      </c>
      <c r="M712" s="23" t="s">
        <v>58</v>
      </c>
      <c r="N712" s="23" t="s">
        <v>59</v>
      </c>
      <c r="O712" s="23" t="s">
        <v>894</v>
      </c>
      <c r="P712" s="23" t="s">
        <v>895</v>
      </c>
      <c r="Q712" s="23" t="s">
        <v>896</v>
      </c>
      <c r="R712" s="23" t="s">
        <v>1180</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25"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367</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391</v>
      </c>
      <c r="J745" s="23" t="s">
        <v>56</v>
      </c>
      <c r="K745" s="23" t="s">
        <v>57</v>
      </c>
      <c r="L745" s="23" t="s">
        <v>58</v>
      </c>
      <c r="M745" s="23" t="s">
        <v>59</v>
      </c>
      <c r="N745" s="23" t="s">
        <v>894</v>
      </c>
      <c r="O745" s="23" t="s">
        <v>895</v>
      </c>
      <c r="P745" s="23" t="s">
        <v>896</v>
      </c>
      <c r="Q745" s="23" t="s">
        <v>1180</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25"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337</v>
      </c>
      <c r="H770" s="13"/>
      <c r="I770" s="13"/>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t="s">
        <v>357</v>
      </c>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1232</v>
      </c>
      <c r="H775" s="17" t="s">
        <v>107</v>
      </c>
      <c r="I775" s="17" t="s">
        <v>108</v>
      </c>
      <c r="J775" s="17" t="s">
        <v>109</v>
      </c>
      <c r="K775" s="17" t="s">
        <v>110</v>
      </c>
      <c r="L775" s="17" t="s">
        <v>111</v>
      </c>
      <c r="M775" s="17" t="s">
        <v>110</v>
      </c>
      <c r="N775" s="23"/>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770">
        <f>MIN(364,INT((M776 - DATE(YEAR(M776),1,1))))</f>
        <v>90</v>
      </c>
      <c r="L776" s="228">
        <v>5</v>
      </c>
      <c r="M776" s="793">
        <v>43556</v>
      </c>
      <c r="N776" s="64"/>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96" t="s">
        <v>355</v>
      </c>
      <c r="H777" s="196" t="s">
        <v>1233</v>
      </c>
      <c r="I777" s="228">
        <v>0</v>
      </c>
      <c r="J777" s="228">
        <v>0.97</v>
      </c>
      <c r="K777" s="770">
        <f>MIN(364,INT((M777 - DATE(YEAR(M777),1,1))))</f>
        <v>134</v>
      </c>
      <c r="L777" s="228">
        <v>5</v>
      </c>
      <c r="M777" s="793">
        <v>43600</v>
      </c>
      <c r="N777" s="64"/>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7" t="s">
        <v>1104</v>
      </c>
      <c r="H778" s="197" t="s">
        <v>1234</v>
      </c>
      <c r="I778" s="228">
        <v>1</v>
      </c>
      <c r="J778" s="228">
        <v>0.7</v>
      </c>
      <c r="K778" s="770">
        <f t="shared" ref="K778:K782" si="209">MIN(364,INT((M778 - DATE(YEAR(M778),1,1))))</f>
        <v>151</v>
      </c>
      <c r="L778" s="228">
        <v>5</v>
      </c>
      <c r="M778" s="793">
        <v>43617</v>
      </c>
      <c r="N778" s="64"/>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1103</v>
      </c>
      <c r="H779" s="197" t="s">
        <v>1235</v>
      </c>
      <c r="I779" s="228">
        <v>1</v>
      </c>
      <c r="J779" s="228">
        <v>1.3</v>
      </c>
      <c r="K779" s="770">
        <f t="shared" si="209"/>
        <v>187</v>
      </c>
      <c r="L779" s="228">
        <v>5</v>
      </c>
      <c r="M779" s="793">
        <v>43653</v>
      </c>
      <c r="N779" s="64"/>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356</v>
      </c>
      <c r="H780" s="197" t="s">
        <v>1236</v>
      </c>
      <c r="I780" s="228">
        <v>1</v>
      </c>
      <c r="J780" s="228">
        <v>0.87</v>
      </c>
      <c r="K780" s="770">
        <f t="shared" si="209"/>
        <v>187</v>
      </c>
      <c r="L780" s="228">
        <v>5</v>
      </c>
      <c r="M780" s="793">
        <v>43653</v>
      </c>
      <c r="N780" s="64"/>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1238</v>
      </c>
      <c r="I781" s="228">
        <v>1</v>
      </c>
      <c r="J781" s="228">
        <v>1.1499999999999999</v>
      </c>
      <c r="K781" s="770">
        <f>MIN(364,INT((M781 - DATE(YEAR(M781),1,1))))</f>
        <v>45</v>
      </c>
      <c r="L781" s="228">
        <v>90</v>
      </c>
      <c r="M781" s="793">
        <v>43511</v>
      </c>
      <c r="N781" s="63"/>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1237</v>
      </c>
      <c r="I782" s="228">
        <v>1</v>
      </c>
      <c r="J782" s="228">
        <v>1.1000000000000001</v>
      </c>
      <c r="K782" s="770">
        <f t="shared" si="209"/>
        <v>181</v>
      </c>
      <c r="L782" s="228">
        <v>5</v>
      </c>
      <c r="M782" s="793">
        <v>43647</v>
      </c>
      <c r="N782" s="64"/>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25"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391</v>
      </c>
      <c r="J797" s="23" t="s">
        <v>56</v>
      </c>
      <c r="K797" s="23" t="s">
        <v>57</v>
      </c>
      <c r="L797" s="23" t="s">
        <v>58</v>
      </c>
      <c r="M797" s="23" t="s">
        <v>59</v>
      </c>
      <c r="N797" s="23" t="s">
        <v>894</v>
      </c>
      <c r="O797" s="23" t="s">
        <v>895</v>
      </c>
      <c r="P797" s="23" t="s">
        <v>896</v>
      </c>
      <c r="Q797" s="23" t="s">
        <v>1180</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0">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0"/>
        <v>at_seeding</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0"/>
        <v>mid</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0"/>
        <v>late_cereal</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0"/>
        <v>late_oilseed</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0"/>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0"/>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25"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391</v>
      </c>
      <c r="J820" s="23" t="s">
        <v>56</v>
      </c>
      <c r="K820" s="23" t="s">
        <v>57</v>
      </c>
      <c r="L820" s="23" t="s">
        <v>58</v>
      </c>
      <c r="M820" s="23" t="s">
        <v>59</v>
      </c>
      <c r="N820" s="23" t="s">
        <v>894</v>
      </c>
      <c r="O820" s="23" t="s">
        <v>895</v>
      </c>
      <c r="P820" s="23" t="s">
        <v>896</v>
      </c>
      <c r="Q820" s="23" t="s">
        <v>1180</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1087</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25"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235</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236</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110</v>
      </c>
      <c r="K836" s="23" t="s">
        <v>111</v>
      </c>
      <c r="L836" s="23" t="s">
        <v>1086</v>
      </c>
      <c r="M836" s="23" t="s">
        <v>110</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1">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1"/>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1"/>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25"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4"/>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4"/>
      <c r="I854" s="17"/>
      <c r="J854" s="945" t="s">
        <v>1065</v>
      </c>
      <c r="K854" s="943"/>
      <c r="L854" s="943"/>
      <c r="M854" s="943"/>
      <c r="N854" s="943"/>
      <c r="O854" s="943"/>
      <c r="P854" s="943"/>
      <c r="Q854" s="943"/>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4"/>
      <c r="I855" s="17"/>
      <c r="J855" s="23" t="s">
        <v>391</v>
      </c>
      <c r="K855" s="23" t="s">
        <v>56</v>
      </c>
      <c r="L855" s="23" t="s">
        <v>57</v>
      </c>
      <c r="M855" s="23" t="s">
        <v>58</v>
      </c>
      <c r="N855" s="23" t="s">
        <v>59</v>
      </c>
      <c r="O855" s="23" t="s">
        <v>894</v>
      </c>
      <c r="P855" s="23" t="s">
        <v>895</v>
      </c>
      <c r="Q855" s="23" t="s">
        <v>896</v>
      </c>
      <c r="R855" s="23" t="s">
        <v>1180</v>
      </c>
      <c r="S855" s="23"/>
      <c r="T855" s="128" t="s">
        <v>1047</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2">K866*$T$865+K864*(1-$T$865)</f>
        <v>1</v>
      </c>
      <c r="L865" s="716">
        <f t="shared" si="212"/>
        <v>1</v>
      </c>
      <c r="M865" s="716">
        <f t="shared" si="212"/>
        <v>1</v>
      </c>
      <c r="N865" s="716">
        <f t="shared" si="212"/>
        <v>1</v>
      </c>
      <c r="O865" s="716">
        <f t="shared" si="212"/>
        <v>1</v>
      </c>
      <c r="P865" s="716">
        <f t="shared" si="212"/>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3">K880*$T$879+K878*(1-$T$879)</f>
        <v>1</v>
      </c>
      <c r="L879" s="716">
        <f t="shared" si="213"/>
        <v>1</v>
      </c>
      <c r="M879" s="716">
        <f t="shared" si="213"/>
        <v>1</v>
      </c>
      <c r="N879" s="716">
        <f t="shared" si="213"/>
        <v>1</v>
      </c>
      <c r="O879" s="716">
        <f t="shared" si="213"/>
        <v>1</v>
      </c>
      <c r="P879" s="716">
        <f t="shared" si="213"/>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4">K883*$T$882+K881*(1-$T$882)</f>
        <v>1</v>
      </c>
      <c r="L882" s="716">
        <f t="shared" si="214"/>
        <v>1</v>
      </c>
      <c r="M882" s="716">
        <f t="shared" si="214"/>
        <v>1</v>
      </c>
      <c r="N882" s="716">
        <f t="shared" si="214"/>
        <v>1</v>
      </c>
      <c r="O882" s="716">
        <f t="shared" si="214"/>
        <v>1</v>
      </c>
      <c r="P882" s="716">
        <f t="shared" si="214"/>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5">K889*$T$888+K887*(1-$T$888)</f>
        <v>1</v>
      </c>
      <c r="L888" s="716">
        <f t="shared" si="215"/>
        <v>1</v>
      </c>
      <c r="M888" s="716">
        <f t="shared" si="215"/>
        <v>1</v>
      </c>
      <c r="N888" s="716">
        <f t="shared" si="215"/>
        <v>1</v>
      </c>
      <c r="O888" s="716">
        <f t="shared" si="215"/>
        <v>1</v>
      </c>
      <c r="P888" s="716">
        <f t="shared" si="215"/>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25"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1263</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404</v>
      </c>
      <c r="H906" s="53" t="s">
        <v>239</v>
      </c>
      <c r="I906" s="53" t="s">
        <v>42</v>
      </c>
      <c r="J906" s="53" t="s">
        <v>240</v>
      </c>
      <c r="K906" s="25" t="s">
        <v>43</v>
      </c>
      <c r="L906" s="25" t="s">
        <v>241</v>
      </c>
      <c r="M906" s="25" t="s">
        <v>242</v>
      </c>
      <c r="N906" s="25" t="s">
        <v>44</v>
      </c>
      <c r="O906" s="25" t="s">
        <v>244</v>
      </c>
      <c r="P906" s="25" t="s">
        <v>245</v>
      </c>
      <c r="Q906" s="156" t="s">
        <v>243</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6">I917</f>
        <v>27.5</v>
      </c>
      <c r="J916" s="716">
        <f t="shared" si="216"/>
        <v>1</v>
      </c>
      <c r="K916" s="716">
        <f t="shared" si="216"/>
        <v>0</v>
      </c>
      <c r="L916" s="716">
        <f t="shared" si="216"/>
        <v>0</v>
      </c>
      <c r="M916" s="716">
        <f t="shared" si="216"/>
        <v>0</v>
      </c>
      <c r="N916" s="716">
        <f t="shared" si="216"/>
        <v>0</v>
      </c>
      <c r="O916" s="716">
        <f t="shared" si="216"/>
        <v>0</v>
      </c>
      <c r="P916" s="716">
        <f t="shared" si="216"/>
        <v>0</v>
      </c>
      <c r="Q916" s="717">
        <f t="shared" si="216"/>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7">I931</f>
        <v>27.5</v>
      </c>
      <c r="J930" s="716">
        <f t="shared" si="217"/>
        <v>1</v>
      </c>
      <c r="K930" s="716">
        <f t="shared" si="217"/>
        <v>0</v>
      </c>
      <c r="L930" s="716">
        <f t="shared" si="217"/>
        <v>0</v>
      </c>
      <c r="M930" s="716">
        <f t="shared" si="217"/>
        <v>0</v>
      </c>
      <c r="N930" s="716">
        <f t="shared" si="217"/>
        <v>0</v>
      </c>
      <c r="O930" s="716">
        <f t="shared" si="217"/>
        <v>0</v>
      </c>
      <c r="P930" s="716">
        <f t="shared" si="217"/>
        <v>0</v>
      </c>
      <c r="Q930" s="717">
        <f t="shared" si="217"/>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8">I934</f>
        <v>27.5</v>
      </c>
      <c r="J933" s="716">
        <f t="shared" si="218"/>
        <v>1</v>
      </c>
      <c r="K933" s="716">
        <f t="shared" si="218"/>
        <v>0</v>
      </c>
      <c r="L933" s="716">
        <f t="shared" si="218"/>
        <v>0</v>
      </c>
      <c r="M933" s="716">
        <f t="shared" si="218"/>
        <v>0</v>
      </c>
      <c r="N933" s="716">
        <f t="shared" si="218"/>
        <v>0</v>
      </c>
      <c r="O933" s="716">
        <f t="shared" si="218"/>
        <v>0</v>
      </c>
      <c r="P933" s="716">
        <f t="shared" si="218"/>
        <v>0</v>
      </c>
      <c r="Q933" s="717">
        <f t="shared" si="218"/>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19">I940</f>
        <v>27.5</v>
      </c>
      <c r="J939" s="716">
        <f t="shared" si="219"/>
        <v>1</v>
      </c>
      <c r="K939" s="716">
        <f t="shared" si="219"/>
        <v>0</v>
      </c>
      <c r="L939" s="716">
        <f t="shared" si="219"/>
        <v>0</v>
      </c>
      <c r="M939" s="716">
        <f t="shared" si="219"/>
        <v>0</v>
      </c>
      <c r="N939" s="716">
        <f t="shared" si="219"/>
        <v>0</v>
      </c>
      <c r="O939" s="716">
        <f t="shared" si="219"/>
        <v>0</v>
      </c>
      <c r="P939" s="716">
        <f t="shared" si="219"/>
        <v>0</v>
      </c>
      <c r="Q939" s="717">
        <f t="shared" si="219"/>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25"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25"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943</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391</v>
      </c>
      <c r="I20" s="25" t="s">
        <v>56</v>
      </c>
      <c r="J20" s="25" t="s">
        <v>57</v>
      </c>
      <c r="K20" s="25" t="s">
        <v>58</v>
      </c>
      <c r="L20" s="25" t="s">
        <v>59</v>
      </c>
      <c r="M20" s="25" t="s">
        <v>894</v>
      </c>
      <c r="N20" s="25" t="s">
        <v>895</v>
      </c>
      <c r="O20" s="25" t="s">
        <v>896</v>
      </c>
      <c r="P20" s="25" t="s">
        <v>1180</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953</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958</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959</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951</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952</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944</v>
      </c>
      <c r="H55" s="17"/>
      <c r="I55" s="17"/>
      <c r="J55" s="22"/>
      <c r="K55" s="23" t="s">
        <v>390</v>
      </c>
      <c r="L55" s="23" t="s">
        <v>137</v>
      </c>
      <c r="M55" s="23" t="s">
        <v>138</v>
      </c>
      <c r="N55" s="23" t="s">
        <v>139</v>
      </c>
      <c r="O55" s="23" t="s">
        <v>140</v>
      </c>
      <c r="P55" s="23" t="s">
        <v>141</v>
      </c>
      <c r="Q55" s="23" t="s">
        <v>142</v>
      </c>
      <c r="R55" s="23" t="s">
        <v>143</v>
      </c>
      <c r="S55" s="23" t="s">
        <v>144</v>
      </c>
      <c r="T55" s="23" t="s">
        <v>145</v>
      </c>
      <c r="U55" s="22"/>
      <c r="V55" s="22"/>
      <c r="W55" s="16"/>
      <c r="X55" s="8"/>
    </row>
    <row r="56" spans="1:24" x14ac:dyDescent="0.35">
      <c r="A56" s="165"/>
      <c r="B56" s="7"/>
      <c r="C56" s="12"/>
      <c r="D56" s="12">
        <v>80</v>
      </c>
      <c r="E56" s="12" t="s">
        <v>1</v>
      </c>
      <c r="F56" s="13"/>
      <c r="G56" s="14"/>
      <c r="H56" s="13"/>
      <c r="I56" s="13"/>
      <c r="J56" s="13" t="s">
        <v>833</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405</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803</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804</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805</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806</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807</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808</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809</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810</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948</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945</v>
      </c>
      <c r="H69" s="17"/>
      <c r="I69" s="17"/>
      <c r="J69" s="23" t="s">
        <v>764</v>
      </c>
      <c r="K69" s="23" t="s">
        <v>390</v>
      </c>
      <c r="L69" s="23" t="s">
        <v>137</v>
      </c>
      <c r="M69" s="23" t="s">
        <v>138</v>
      </c>
      <c r="N69" s="23" t="s">
        <v>139</v>
      </c>
      <c r="O69" s="23" t="s">
        <v>140</v>
      </c>
      <c r="P69" s="23" t="s">
        <v>141</v>
      </c>
      <c r="Q69" s="23" t="s">
        <v>142</v>
      </c>
      <c r="R69" s="23" t="s">
        <v>143</v>
      </c>
      <c r="S69" s="23" t="s">
        <v>144</v>
      </c>
      <c r="T69" s="23" t="s">
        <v>145</v>
      </c>
      <c r="U69" s="23"/>
      <c r="V69" s="22"/>
      <c r="W69" s="16"/>
      <c r="X69" s="8"/>
    </row>
    <row r="70" spans="1:24" x14ac:dyDescent="0.35">
      <c r="A70" s="165"/>
      <c r="B70" s="7"/>
      <c r="C70" s="17"/>
      <c r="D70" s="17"/>
      <c r="E70" s="17"/>
      <c r="F70" s="17"/>
      <c r="G70" s="22"/>
      <c r="H70" s="17"/>
      <c r="I70" s="17"/>
      <c r="J70" s="23"/>
      <c r="K70" s="23" t="s">
        <v>947</v>
      </c>
      <c r="L70" s="23" t="s">
        <v>947</v>
      </c>
      <c r="M70" s="23" t="s">
        <v>947</v>
      </c>
      <c r="N70" s="23" t="s">
        <v>947</v>
      </c>
      <c r="O70" s="23" t="s">
        <v>947</v>
      </c>
      <c r="P70" s="23" t="s">
        <v>947</v>
      </c>
      <c r="Q70" s="23" t="s">
        <v>947</v>
      </c>
      <c r="R70" s="23" t="s">
        <v>947</v>
      </c>
      <c r="S70" s="23" t="s">
        <v>947</v>
      </c>
      <c r="T70" s="23" t="s">
        <v>947</v>
      </c>
      <c r="U70" s="23"/>
      <c r="V70" s="22"/>
      <c r="W70" s="16"/>
      <c r="X70" s="8"/>
    </row>
    <row r="71" spans="1:24" x14ac:dyDescent="0.35">
      <c r="A71" s="165"/>
      <c r="B71" s="7"/>
      <c r="C71" s="17"/>
      <c r="D71" s="17"/>
      <c r="E71" s="17"/>
      <c r="F71" s="26"/>
      <c r="G71" s="26"/>
      <c r="H71" s="26"/>
      <c r="I71" t="s">
        <v>833</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833</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833</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833</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833</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833</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833</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833</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833</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833</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833</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833</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833</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833</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833</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833</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833</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405</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405</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405</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405</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405</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405</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405</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405</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405</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405</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405</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405</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405</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405</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405</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405</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405</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803</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803</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803</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803</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803</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803</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803</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803</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803</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803</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803</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803</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803</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803</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803</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803</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803</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804</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804</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804</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804</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804</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804</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804</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804</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804</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804</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804</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804</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804</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804</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804</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804</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804</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805</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805</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805</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805</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805</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805</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805</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805</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805</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805</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805</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805</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805</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805</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805</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805</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805</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806</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806</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806</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806</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806</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806</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806</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806</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806</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806</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806</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806</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806</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806</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806</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806</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806</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807</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807</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807</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807</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807</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807</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807</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807</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807</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807</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807</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807</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807</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807</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807</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807</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807</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808</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808</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808</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808</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808</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808</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808</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808</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808</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808</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808</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808</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808</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808</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808</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808</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808</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809</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809</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809</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809</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809</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809</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809</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809</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809</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809</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809</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809</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809</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809</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809</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809</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809</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810</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810</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810</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810</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810</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810</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810</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810</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810</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810</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810</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810</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810</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810</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810</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810</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810</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946</v>
      </c>
      <c r="H242" s="17"/>
      <c r="I242" s="17"/>
      <c r="J242" s="23"/>
      <c r="K242" s="23" t="s">
        <v>382</v>
      </c>
      <c r="L242" s="23" t="s">
        <v>383</v>
      </c>
      <c r="M242" s="23" t="s">
        <v>385</v>
      </c>
      <c r="N242" s="23" t="s">
        <v>386</v>
      </c>
      <c r="O242" s="23" t="s">
        <v>387</v>
      </c>
      <c r="P242" s="23" t="s">
        <v>389</v>
      </c>
      <c r="Q242" s="23" t="s">
        <v>897</v>
      </c>
      <c r="R242" s="23" t="s">
        <v>898</v>
      </c>
      <c r="S242" s="23" t="s">
        <v>1181</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121</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941</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764</v>
      </c>
      <c r="K269" s="23" t="s">
        <v>390</v>
      </c>
      <c r="L269" s="23" t="s">
        <v>137</v>
      </c>
      <c r="M269" s="23" t="s">
        <v>138</v>
      </c>
      <c r="N269" s="23" t="s">
        <v>139</v>
      </c>
      <c r="O269" s="23" t="s">
        <v>140</v>
      </c>
      <c r="P269" s="23" t="s">
        <v>141</v>
      </c>
      <c r="Q269" s="23" t="s">
        <v>142</v>
      </c>
      <c r="R269" s="23" t="s">
        <v>143</v>
      </c>
      <c r="S269" s="23" t="s">
        <v>144</v>
      </c>
      <c r="T269" s="23" t="s">
        <v>145</v>
      </c>
      <c r="U269" s="23"/>
      <c r="V269" s="22"/>
      <c r="W269" s="16"/>
      <c r="X269" s="8"/>
    </row>
    <row r="270" spans="1:24" x14ac:dyDescent="0.35">
      <c r="A270" s="165"/>
      <c r="B270" s="7"/>
      <c r="C270" s="17"/>
      <c r="D270" s="17"/>
      <c r="E270" s="17"/>
      <c r="F270" s="17"/>
      <c r="G270" s="46" t="s">
        <v>460</v>
      </c>
      <c r="H270" s="17"/>
      <c r="I270" s="17"/>
      <c r="J270" s="23"/>
      <c r="K270" s="23" t="s">
        <v>460</v>
      </c>
      <c r="L270" s="23" t="s">
        <v>460</v>
      </c>
      <c r="M270" s="23" t="s">
        <v>460</v>
      </c>
      <c r="N270" s="23" t="s">
        <v>460</v>
      </c>
      <c r="O270" s="23" t="s">
        <v>460</v>
      </c>
      <c r="P270" s="23" t="s">
        <v>460</v>
      </c>
      <c r="Q270" s="23" t="s">
        <v>460</v>
      </c>
      <c r="R270" s="23" t="s">
        <v>460</v>
      </c>
      <c r="S270" s="23" t="s">
        <v>460</v>
      </c>
      <c r="T270" s="23" t="s">
        <v>460</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6" t="s">
        <v>950</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949</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760</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119</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955</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121</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942</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940</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960</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390</v>
      </c>
      <c r="L324" s="23" t="s">
        <v>137</v>
      </c>
      <c r="M324" s="23" t="s">
        <v>138</v>
      </c>
      <c r="N324" s="23" t="s">
        <v>139</v>
      </c>
      <c r="O324" s="23" t="s">
        <v>140</v>
      </c>
      <c r="P324" s="23" t="s">
        <v>141</v>
      </c>
      <c r="Q324" s="23" t="s">
        <v>142</v>
      </c>
      <c r="R324" s="23" t="s">
        <v>143</v>
      </c>
      <c r="S324" s="23" t="s">
        <v>144</v>
      </c>
      <c r="T324" s="23" t="s">
        <v>145</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121</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4" customWidth="1"/>
    <col min="2" max="2" width="1.90625" style="794" customWidth="1"/>
    <col min="3" max="4" width="0.6328125" style="794" customWidth="1"/>
    <col min="5" max="5" width="2.90625" style="794" customWidth="1"/>
    <col min="6" max="6" width="1.90625" style="794" customWidth="1"/>
    <col min="7" max="7" width="13.08984375" style="794" customWidth="1"/>
    <col min="8" max="8" width="12.90625" style="794" customWidth="1"/>
    <col min="9" max="9" width="11.08984375" style="794" customWidth="1"/>
    <col min="10" max="10" width="13.08984375" style="794" customWidth="1"/>
    <col min="11" max="11" width="12.6328125" style="794" customWidth="1"/>
    <col min="12" max="15" width="13.08984375" style="794" customWidth="1"/>
    <col min="16" max="16" width="13.36328125" style="794" customWidth="1"/>
    <col min="17" max="18" width="13.08984375" style="794" customWidth="1"/>
    <col min="19" max="19" width="13.36328125" style="794" customWidth="1"/>
    <col min="20" max="20" width="13.08984375" style="794" customWidth="1"/>
    <col min="21" max="21" width="12.90625" style="794" customWidth="1"/>
    <col min="22" max="22" width="15.54296875" style="794" bestFit="1" customWidth="1"/>
    <col min="23" max="16384" width="13.36328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 customHeight="1" x14ac:dyDescent="0.3">
      <c r="A5" s="799"/>
      <c r="B5" s="805"/>
      <c r="C5" s="836"/>
      <c r="D5" s="836">
        <v>661.25</v>
      </c>
      <c r="E5" s="836" t="s">
        <v>1</v>
      </c>
      <c r="F5" s="844"/>
      <c r="G5" s="843" t="s">
        <v>1157</v>
      </c>
      <c r="H5" s="842"/>
      <c r="I5" s="842"/>
      <c r="J5" s="842"/>
      <c r="K5" s="842"/>
      <c r="L5" s="842"/>
      <c r="M5" s="842"/>
      <c r="N5" s="842"/>
      <c r="O5" s="842"/>
      <c r="P5" s="842"/>
      <c r="Q5" s="842"/>
      <c r="R5" s="842"/>
      <c r="S5" s="842"/>
      <c r="T5" s="841"/>
      <c r="U5" s="840"/>
      <c r="V5" s="839"/>
      <c r="W5" s="838"/>
      <c r="X5" s="806"/>
      <c r="Y5" s="797"/>
    </row>
    <row r="6" spans="1:25" ht="12.9"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 customHeight="1" x14ac:dyDescent="0.3">
      <c r="A15" s="799"/>
      <c r="B15" s="805"/>
      <c r="C15" s="811"/>
      <c r="D15" s="811"/>
      <c r="E15" s="811"/>
      <c r="F15" s="814"/>
      <c r="G15" s="809" t="s">
        <v>1156</v>
      </c>
      <c r="H15" s="809"/>
      <c r="I15" s="809"/>
      <c r="J15" s="98">
        <v>0.9</v>
      </c>
      <c r="K15" s="813"/>
      <c r="L15" s="808"/>
      <c r="M15" s="808"/>
      <c r="N15" s="808"/>
      <c r="O15" s="808"/>
      <c r="P15" s="808"/>
      <c r="Q15" s="808"/>
      <c r="R15" s="808"/>
      <c r="S15" s="808"/>
      <c r="T15" s="808"/>
      <c r="U15" s="808"/>
      <c r="V15" s="808"/>
      <c r="W15" s="812"/>
      <c r="X15" s="806"/>
      <c r="Y15" s="797"/>
    </row>
    <row r="16" spans="1:25" ht="12.9" customHeight="1" x14ac:dyDescent="0.3">
      <c r="A16" s="799"/>
      <c r="B16" s="805"/>
      <c r="C16" s="811"/>
      <c r="D16" s="811"/>
      <c r="E16" s="811"/>
      <c r="F16" s="814"/>
      <c r="G16" s="809" t="s">
        <v>1155</v>
      </c>
      <c r="H16" s="809"/>
      <c r="I16" s="809"/>
      <c r="J16" s="898">
        <v>660</v>
      </c>
      <c r="K16" s="808"/>
      <c r="L16" s="808"/>
      <c r="M16" s="808"/>
      <c r="N16" s="808"/>
      <c r="O16" s="808"/>
      <c r="P16" s="808"/>
      <c r="Q16" s="808"/>
      <c r="R16" s="808"/>
      <c r="S16" s="808"/>
      <c r="T16" s="808"/>
      <c r="U16" s="808"/>
      <c r="V16" s="808"/>
      <c r="W16" s="812"/>
      <c r="X16" s="806"/>
      <c r="Y16" s="797"/>
    </row>
    <row r="17" spans="1:25" ht="12.9" customHeight="1" x14ac:dyDescent="0.3">
      <c r="A17" s="799"/>
      <c r="B17" s="805"/>
      <c r="C17" s="811"/>
      <c r="D17" s="811"/>
      <c r="E17" s="811"/>
      <c r="F17" s="814"/>
      <c r="G17" s="809" t="s">
        <v>342</v>
      </c>
      <c r="H17" s="809"/>
      <c r="I17" s="809"/>
      <c r="J17" s="898" t="s">
        <v>1176</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 customHeight="1" x14ac:dyDescent="0.3">
      <c r="A24" s="799"/>
      <c r="B24" s="805"/>
      <c r="C24" s="836"/>
      <c r="D24" s="836">
        <v>417.58461259214789</v>
      </c>
      <c r="E24" s="836" t="s">
        <v>1</v>
      </c>
      <c r="F24" s="844"/>
      <c r="G24" s="843" t="s">
        <v>1154</v>
      </c>
      <c r="H24" s="842"/>
      <c r="I24" s="842"/>
      <c r="J24" s="842"/>
      <c r="K24" s="842"/>
      <c r="L24" s="842"/>
      <c r="M24" s="842"/>
      <c r="N24" s="842"/>
      <c r="O24" s="842"/>
      <c r="P24" s="842"/>
      <c r="Q24" s="842"/>
      <c r="R24" s="842"/>
      <c r="S24" s="842"/>
      <c r="T24" s="841"/>
      <c r="U24" s="840"/>
      <c r="V24" s="839"/>
      <c r="W24" s="838"/>
      <c r="X24" s="806"/>
      <c r="Y24" s="797"/>
    </row>
    <row r="25" spans="1:25" ht="12.9"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 customHeight="1" x14ac:dyDescent="0.3">
      <c r="A31" s="799"/>
      <c r="B31" s="805"/>
      <c r="C31" s="811"/>
      <c r="D31" s="811"/>
      <c r="E31" s="811"/>
      <c r="F31" s="819"/>
      <c r="G31" s="819"/>
      <c r="H31" s="819"/>
      <c r="I31" s="819"/>
      <c r="J31" s="884" t="s">
        <v>1153</v>
      </c>
      <c r="K31" s="884" t="s">
        <v>1152</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 customHeight="1" x14ac:dyDescent="0.3">
      <c r="A34" s="799"/>
      <c r="B34" s="805"/>
      <c r="C34" s="811"/>
      <c r="D34" s="811"/>
      <c r="E34" s="811"/>
      <c r="F34" s="815"/>
      <c r="G34" s="809" t="s">
        <v>1151</v>
      </c>
      <c r="H34" s="809"/>
      <c r="I34" s="896" t="s">
        <v>1150</v>
      </c>
      <c r="J34" s="130">
        <v>453.5</v>
      </c>
      <c r="K34" s="130">
        <v>80</v>
      </c>
      <c r="L34" s="808"/>
      <c r="M34" s="808"/>
      <c r="N34" s="808"/>
      <c r="O34" s="808"/>
      <c r="P34" s="808"/>
      <c r="Q34" s="808"/>
      <c r="R34" s="808"/>
      <c r="S34" s="808"/>
      <c r="T34" s="808"/>
      <c r="U34" s="808"/>
      <c r="V34" s="808"/>
      <c r="W34" s="812"/>
      <c r="X34" s="806"/>
      <c r="Y34" s="797"/>
    </row>
    <row r="35" spans="1:25" ht="12.9" customHeight="1" x14ac:dyDescent="0.3">
      <c r="A35" s="799"/>
      <c r="B35" s="805"/>
      <c r="C35" s="811"/>
      <c r="D35" s="811"/>
      <c r="E35" s="811"/>
      <c r="F35" s="815"/>
      <c r="G35" s="809" t="s">
        <v>1149</v>
      </c>
      <c r="H35" s="809"/>
      <c r="I35" s="896"/>
      <c r="J35" s="98">
        <v>0.8</v>
      </c>
      <c r="K35" s="98">
        <v>0.8</v>
      </c>
      <c r="L35" s="808"/>
      <c r="M35" s="808"/>
      <c r="N35" s="808"/>
      <c r="O35" s="808"/>
      <c r="P35" s="808"/>
      <c r="Q35" s="808"/>
      <c r="R35" s="808"/>
      <c r="S35" s="808"/>
      <c r="T35" s="808"/>
      <c r="U35" s="808"/>
      <c r="V35" s="808"/>
      <c r="W35" s="812"/>
      <c r="X35" s="806"/>
      <c r="Y35" s="797"/>
    </row>
    <row r="36" spans="1:25" ht="12.9" customHeight="1" x14ac:dyDescent="0.3">
      <c r="A36" s="799"/>
      <c r="B36" s="805"/>
      <c r="C36" s="811"/>
      <c r="D36" s="811"/>
      <c r="E36" s="811"/>
      <c r="F36" s="815"/>
      <c r="G36" s="809" t="s">
        <v>1148</v>
      </c>
      <c r="H36" s="809"/>
      <c r="I36" s="896" t="s">
        <v>1147</v>
      </c>
      <c r="J36" s="130">
        <v>20</v>
      </c>
      <c r="K36" s="130">
        <v>10</v>
      </c>
      <c r="L36" s="808"/>
      <c r="M36" s="808"/>
      <c r="N36" s="808"/>
      <c r="O36" s="808"/>
      <c r="P36" s="808"/>
      <c r="Q36" s="808"/>
      <c r="R36" s="808"/>
      <c r="S36" s="808"/>
      <c r="T36" s="808"/>
      <c r="U36" s="808"/>
      <c r="V36" s="808"/>
      <c r="W36" s="812"/>
      <c r="X36" s="806"/>
      <c r="Y36" s="797"/>
    </row>
    <row r="37" spans="1:25" ht="12.9" customHeight="1" x14ac:dyDescent="0.35">
      <c r="A37" s="799"/>
      <c r="B37" s="805"/>
      <c r="C37" s="811"/>
      <c r="D37" s="811"/>
      <c r="E37" s="811"/>
      <c r="F37" s="814"/>
      <c r="G37" s="809" t="s">
        <v>1172</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 customHeight="1" x14ac:dyDescent="0.3">
      <c r="A39" s="799"/>
      <c r="B39" s="805"/>
      <c r="C39" s="811"/>
      <c r="D39" s="811"/>
      <c r="E39" s="811"/>
      <c r="F39" s="814"/>
      <c r="G39" s="809"/>
      <c r="H39" s="809"/>
      <c r="I39" s="809" t="s">
        <v>1179</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 customHeight="1" x14ac:dyDescent="0.3">
      <c r="A46" s="799"/>
      <c r="B46" s="849"/>
      <c r="C46" s="872"/>
      <c r="D46" s="872">
        <v>4408.9250000000002</v>
      </c>
      <c r="E46" s="872" t="s">
        <v>1</v>
      </c>
      <c r="F46" s="870"/>
      <c r="G46" s="877" t="s">
        <v>1168</v>
      </c>
      <c r="H46" s="870"/>
      <c r="I46" s="870"/>
      <c r="J46" s="870"/>
      <c r="K46" s="870"/>
      <c r="L46" s="867"/>
      <c r="M46" s="870"/>
      <c r="N46" s="870"/>
      <c r="O46" s="870"/>
      <c r="P46" s="870"/>
      <c r="Q46" s="870"/>
      <c r="R46" s="870"/>
      <c r="S46" s="870"/>
      <c r="T46" s="869"/>
      <c r="U46" s="871"/>
      <c r="V46" s="867"/>
      <c r="W46" s="854"/>
      <c r="X46" s="848"/>
    </row>
    <row r="47" spans="1:25" ht="12.9"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 customHeight="1" x14ac:dyDescent="0.3">
      <c r="A48" s="799"/>
      <c r="B48" s="849"/>
      <c r="C48" s="859"/>
      <c r="D48" s="872"/>
      <c r="E48" s="859"/>
      <c r="F48" s="870"/>
      <c r="G48" s="888">
        <v>38530.672997685186</v>
      </c>
      <c r="H48" s="871"/>
      <c r="I48" s="870"/>
      <c r="J48" s="870" t="s">
        <v>1169</v>
      </c>
      <c r="K48" s="870"/>
      <c r="L48" s="867"/>
      <c r="M48" s="870"/>
      <c r="N48" s="870"/>
      <c r="O48" s="870"/>
      <c r="P48" s="870"/>
      <c r="Q48" s="870"/>
      <c r="R48" s="870"/>
      <c r="S48" s="870"/>
      <c r="T48" s="869"/>
      <c r="U48" s="868"/>
      <c r="V48" s="867"/>
      <c r="W48" s="854"/>
      <c r="X48" s="848"/>
    </row>
    <row r="49" spans="1:24" ht="12.9"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 customHeight="1" x14ac:dyDescent="0.3">
      <c r="A50" s="799"/>
      <c r="B50" s="849"/>
      <c r="C50" s="859"/>
      <c r="D50" s="859"/>
      <c r="E50" s="859"/>
      <c r="F50" s="859"/>
      <c r="G50" s="859"/>
      <c r="H50" s="859"/>
      <c r="I50" s="865"/>
      <c r="J50" s="865" t="s">
        <v>1120</v>
      </c>
      <c r="K50" s="865"/>
      <c r="L50" s="865"/>
      <c r="M50" s="865"/>
      <c r="N50" s="865"/>
      <c r="O50" s="865"/>
      <c r="P50" s="865"/>
      <c r="Q50" s="865"/>
      <c r="R50" s="865"/>
      <c r="S50" s="865"/>
      <c r="T50" s="865"/>
      <c r="U50" s="865"/>
      <c r="V50" s="865"/>
      <c r="W50" s="854"/>
      <c r="X50" s="848"/>
    </row>
    <row r="51" spans="1:24" ht="12.9" customHeight="1" x14ac:dyDescent="0.3">
      <c r="A51" s="799"/>
      <c r="B51" s="849"/>
      <c r="C51" s="859"/>
      <c r="D51" s="859"/>
      <c r="E51" s="859"/>
      <c r="F51" s="859"/>
      <c r="G51" s="859"/>
      <c r="H51" s="859"/>
      <c r="I51" s="865"/>
      <c r="J51" s="865"/>
      <c r="K51" s="890" t="s">
        <v>1146</v>
      </c>
      <c r="L51" s="859"/>
      <c r="M51" s="859"/>
      <c r="N51" s="859"/>
      <c r="O51" s="859"/>
      <c r="P51" s="859"/>
      <c r="Q51" s="859"/>
      <c r="R51" s="859"/>
      <c r="S51" s="859"/>
      <c r="T51" s="859"/>
      <c r="U51" s="890"/>
      <c r="V51" s="865"/>
      <c r="W51" s="854"/>
      <c r="X51" s="848"/>
    </row>
    <row r="52" spans="1:24" ht="12.9" customHeight="1" x14ac:dyDescent="0.3">
      <c r="A52" s="799"/>
      <c r="B52" s="849"/>
      <c r="C52" s="859"/>
      <c r="D52" s="859"/>
      <c r="E52" s="859"/>
      <c r="F52" s="859"/>
      <c r="G52" s="859"/>
      <c r="H52" s="859"/>
      <c r="I52" s="892" t="s">
        <v>1145</v>
      </c>
      <c r="J52" s="892" t="s">
        <v>1144</v>
      </c>
      <c r="K52" s="893" t="s">
        <v>1143</v>
      </c>
      <c r="L52" s="884"/>
      <c r="M52" s="859" t="s">
        <v>1132</v>
      </c>
      <c r="N52" s="859"/>
      <c r="O52" s="884"/>
      <c r="P52" s="865" t="s">
        <v>1130</v>
      </c>
      <c r="Q52" s="884"/>
      <c r="R52" s="859" t="s">
        <v>1128</v>
      </c>
      <c r="S52" s="884"/>
      <c r="T52" s="884" t="s">
        <v>1261</v>
      </c>
      <c r="U52" s="865"/>
      <c r="V52" s="865"/>
      <c r="W52" s="854"/>
      <c r="X52" s="848"/>
    </row>
    <row r="53" spans="1:24" ht="12.9" customHeight="1" x14ac:dyDescent="0.3">
      <c r="A53" s="799"/>
      <c r="B53" s="849"/>
      <c r="C53" s="859"/>
      <c r="D53" s="859"/>
      <c r="E53" s="859"/>
      <c r="F53" s="859"/>
      <c r="G53" s="859"/>
      <c r="H53" s="859"/>
      <c r="I53" s="884" t="s">
        <v>1142</v>
      </c>
      <c r="J53" s="884" t="s">
        <v>1141</v>
      </c>
      <c r="K53" s="884" t="s">
        <v>1140</v>
      </c>
      <c r="L53" s="884"/>
      <c r="M53" s="859" t="s">
        <v>1121</v>
      </c>
      <c r="N53" s="859" t="s">
        <v>1131</v>
      </c>
      <c r="O53" s="884"/>
      <c r="P53" s="865" t="s">
        <v>1129</v>
      </c>
      <c r="Q53" s="884"/>
      <c r="R53" s="859" t="s">
        <v>1127</v>
      </c>
      <c r="S53" s="884"/>
      <c r="T53" s="884" t="s">
        <v>1262</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 customHeight="1" x14ac:dyDescent="0.3">
      <c r="A56" s="799"/>
      <c r="B56" s="849"/>
      <c r="C56" s="859"/>
      <c r="D56" s="859"/>
      <c r="E56" s="859"/>
      <c r="F56" s="861"/>
      <c r="G56" s="862" t="s">
        <v>1158</v>
      </c>
      <c r="H56" s="895" t="s">
        <v>390</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 customHeight="1" x14ac:dyDescent="0.3">
      <c r="A57" s="799"/>
      <c r="B57" s="849"/>
      <c r="C57" s="859"/>
      <c r="D57" s="859"/>
      <c r="E57" s="859"/>
      <c r="F57" s="861"/>
      <c r="G57" s="862"/>
      <c r="H57" s="895" t="s">
        <v>137</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 customHeight="1" x14ac:dyDescent="0.3">
      <c r="A58" s="799"/>
      <c r="B58" s="849"/>
      <c r="C58" s="859"/>
      <c r="D58" s="859"/>
      <c r="E58" s="859"/>
      <c r="F58" s="861"/>
      <c r="G58" s="862"/>
      <c r="H58" s="895" t="s">
        <v>138</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 customHeight="1" x14ac:dyDescent="0.3">
      <c r="A59" s="799"/>
      <c r="B59" s="849"/>
      <c r="C59" s="859"/>
      <c r="D59" s="859"/>
      <c r="E59" s="859"/>
      <c r="F59" s="861"/>
      <c r="G59" s="862"/>
      <c r="H59" s="895" t="s">
        <v>139</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 customHeight="1" x14ac:dyDescent="0.3">
      <c r="A60" s="799"/>
      <c r="B60" s="849"/>
      <c r="C60" s="859"/>
      <c r="D60" s="859"/>
      <c r="E60" s="859"/>
      <c r="F60" s="858"/>
      <c r="G60" s="862"/>
      <c r="H60" s="895" t="s">
        <v>140</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 customHeight="1" x14ac:dyDescent="0.3">
      <c r="A61" s="799"/>
      <c r="B61" s="849"/>
      <c r="C61" s="859"/>
      <c r="D61" s="859"/>
      <c r="E61" s="859"/>
      <c r="F61" s="880"/>
      <c r="G61" s="862"/>
      <c r="H61" s="895" t="s">
        <v>141</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 customHeight="1" x14ac:dyDescent="0.3">
      <c r="A62" s="799"/>
      <c r="B62" s="849"/>
      <c r="C62" s="859"/>
      <c r="D62" s="859"/>
      <c r="E62" s="859"/>
      <c r="F62" s="880"/>
      <c r="G62" s="862"/>
      <c r="H62" s="895" t="s">
        <v>142</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 customHeight="1" x14ac:dyDescent="0.3">
      <c r="A63" s="799"/>
      <c r="B63" s="849"/>
      <c r="C63" s="859"/>
      <c r="D63" s="859"/>
      <c r="E63" s="859"/>
      <c r="F63" s="880"/>
      <c r="G63" s="862"/>
      <c r="H63" s="895" t="s">
        <v>143</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 customHeight="1" x14ac:dyDescent="0.3">
      <c r="A64" s="799"/>
      <c r="B64" s="849"/>
      <c r="C64" s="859"/>
      <c r="D64" s="859"/>
      <c r="E64" s="859"/>
      <c r="F64" s="880"/>
      <c r="G64" s="862"/>
      <c r="H64" s="895" t="s">
        <v>144</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 customHeight="1" x14ac:dyDescent="0.3">
      <c r="A65" s="799"/>
      <c r="B65" s="849"/>
      <c r="C65" s="859"/>
      <c r="D65" s="859"/>
      <c r="E65" s="859"/>
      <c r="F65" s="880"/>
      <c r="G65" s="862"/>
      <c r="H65" s="895" t="s">
        <v>145</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 customHeight="1" x14ac:dyDescent="0.3">
      <c r="A66" s="799"/>
      <c r="B66" s="849"/>
      <c r="C66" s="859"/>
      <c r="D66" s="859"/>
      <c r="E66" s="859"/>
      <c r="F66" s="861"/>
      <c r="G66" s="862" t="s">
        <v>1159</v>
      </c>
      <c r="H66" s="895" t="s">
        <v>390</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 customHeight="1" outlineLevel="1" x14ac:dyDescent="0.3">
      <c r="A67" s="799"/>
      <c r="B67" s="849"/>
      <c r="C67" s="859"/>
      <c r="D67" s="859"/>
      <c r="E67" s="859"/>
      <c r="F67" s="861"/>
      <c r="G67" s="862"/>
      <c r="H67" s="895" t="s">
        <v>137</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 customHeight="1" outlineLevel="1" x14ac:dyDescent="0.3">
      <c r="A68" s="799"/>
      <c r="B68" s="849"/>
      <c r="C68" s="859"/>
      <c r="D68" s="859"/>
      <c r="E68" s="859"/>
      <c r="F68" s="861"/>
      <c r="G68" s="862"/>
      <c r="H68" s="895" t="s">
        <v>138</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 customHeight="1" outlineLevel="1" x14ac:dyDescent="0.3">
      <c r="A69" s="799"/>
      <c r="B69" s="849"/>
      <c r="C69" s="859"/>
      <c r="D69" s="859"/>
      <c r="E69" s="859"/>
      <c r="F69" s="861"/>
      <c r="G69" s="862"/>
      <c r="H69" s="895" t="s">
        <v>139</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 customHeight="1" outlineLevel="1" x14ac:dyDescent="0.3">
      <c r="A70" s="799"/>
      <c r="B70" s="849"/>
      <c r="C70" s="859"/>
      <c r="D70" s="859"/>
      <c r="E70" s="859"/>
      <c r="F70" s="858"/>
      <c r="G70" s="862"/>
      <c r="H70" s="895" t="s">
        <v>140</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 customHeight="1" outlineLevel="1" x14ac:dyDescent="0.3">
      <c r="A71" s="799"/>
      <c r="B71" s="849"/>
      <c r="C71" s="859"/>
      <c r="D71" s="859"/>
      <c r="E71" s="859"/>
      <c r="F71" s="880"/>
      <c r="G71" s="862"/>
      <c r="H71" s="895" t="s">
        <v>141</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 customHeight="1" outlineLevel="1" x14ac:dyDescent="0.3">
      <c r="A72" s="799"/>
      <c r="B72" s="849"/>
      <c r="C72" s="859"/>
      <c r="D72" s="859"/>
      <c r="E72" s="859"/>
      <c r="F72" s="880"/>
      <c r="G72" s="862"/>
      <c r="H72" s="895" t="s">
        <v>142</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 customHeight="1" outlineLevel="1" x14ac:dyDescent="0.3">
      <c r="A73" s="799"/>
      <c r="B73" s="849"/>
      <c r="C73" s="859"/>
      <c r="D73" s="859"/>
      <c r="E73" s="859"/>
      <c r="F73" s="880"/>
      <c r="G73" s="862"/>
      <c r="H73" s="895" t="s">
        <v>143</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 customHeight="1" outlineLevel="1" x14ac:dyDescent="0.3">
      <c r="A74" s="799"/>
      <c r="B74" s="849"/>
      <c r="C74" s="859"/>
      <c r="D74" s="859"/>
      <c r="E74" s="859"/>
      <c r="F74" s="880"/>
      <c r="G74" s="862"/>
      <c r="H74" s="895" t="s">
        <v>144</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 customHeight="1" outlineLevel="1" x14ac:dyDescent="0.3">
      <c r="A75" s="799"/>
      <c r="B75" s="849"/>
      <c r="C75" s="859"/>
      <c r="D75" s="859"/>
      <c r="E75" s="859"/>
      <c r="F75" s="880"/>
      <c r="G75" s="862"/>
      <c r="H75" s="895" t="s">
        <v>145</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 customHeight="1" outlineLevel="1" x14ac:dyDescent="0.3">
      <c r="A76" s="799"/>
      <c r="B76" s="849"/>
      <c r="C76" s="859"/>
      <c r="D76" s="859"/>
      <c r="E76" s="859"/>
      <c r="F76" s="861"/>
      <c r="G76" s="862" t="s">
        <v>1160</v>
      </c>
      <c r="H76" s="895" t="s">
        <v>390</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 customHeight="1" outlineLevel="1" x14ac:dyDescent="0.3">
      <c r="A77" s="799"/>
      <c r="B77" s="849"/>
      <c r="C77" s="859"/>
      <c r="D77" s="859"/>
      <c r="E77" s="859"/>
      <c r="F77" s="861"/>
      <c r="G77" s="862"/>
      <c r="H77" s="895" t="s">
        <v>137</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 customHeight="1" outlineLevel="1" x14ac:dyDescent="0.3">
      <c r="A78" s="799"/>
      <c r="B78" s="849"/>
      <c r="C78" s="859"/>
      <c r="D78" s="859"/>
      <c r="E78" s="859"/>
      <c r="F78" s="861"/>
      <c r="G78" s="862"/>
      <c r="H78" s="895" t="s">
        <v>138</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 customHeight="1" outlineLevel="1" x14ac:dyDescent="0.3">
      <c r="A79" s="799"/>
      <c r="B79" s="849"/>
      <c r="C79" s="859"/>
      <c r="D79" s="859"/>
      <c r="E79" s="859"/>
      <c r="F79" s="861"/>
      <c r="G79" s="862"/>
      <c r="H79" s="895" t="s">
        <v>139</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 customHeight="1" outlineLevel="1" x14ac:dyDescent="0.3">
      <c r="A80" s="799"/>
      <c r="B80" s="849"/>
      <c r="C80" s="859"/>
      <c r="D80" s="859"/>
      <c r="E80" s="859"/>
      <c r="F80" s="858"/>
      <c r="G80" s="862"/>
      <c r="H80" s="895" t="s">
        <v>140</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 customHeight="1" outlineLevel="1" x14ac:dyDescent="0.3">
      <c r="A81" s="799"/>
      <c r="B81" s="849"/>
      <c r="C81" s="859"/>
      <c r="D81" s="859"/>
      <c r="E81" s="859"/>
      <c r="F81" s="880"/>
      <c r="G81" s="862"/>
      <c r="H81" s="895" t="s">
        <v>141</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 customHeight="1" outlineLevel="1" x14ac:dyDescent="0.3">
      <c r="A82" s="799"/>
      <c r="B82" s="849"/>
      <c r="C82" s="859"/>
      <c r="D82" s="859"/>
      <c r="E82" s="859"/>
      <c r="F82" s="880"/>
      <c r="G82" s="862"/>
      <c r="H82" s="895" t="s">
        <v>142</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 customHeight="1" outlineLevel="1" x14ac:dyDescent="0.3">
      <c r="A83" s="799"/>
      <c r="B83" s="849"/>
      <c r="C83" s="859"/>
      <c r="D83" s="859"/>
      <c r="E83" s="859"/>
      <c r="F83" s="880"/>
      <c r="G83" s="862"/>
      <c r="H83" s="895" t="s">
        <v>143</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 customHeight="1" outlineLevel="1" x14ac:dyDescent="0.3">
      <c r="A84" s="799"/>
      <c r="B84" s="849"/>
      <c r="C84" s="859"/>
      <c r="D84" s="859"/>
      <c r="E84" s="859"/>
      <c r="F84" s="880"/>
      <c r="G84" s="862"/>
      <c r="H84" s="895" t="s">
        <v>144</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 customHeight="1" outlineLevel="1" x14ac:dyDescent="0.3">
      <c r="A85" s="799"/>
      <c r="B85" s="849"/>
      <c r="C85" s="859"/>
      <c r="D85" s="859"/>
      <c r="E85" s="859"/>
      <c r="F85" s="880"/>
      <c r="G85" s="862"/>
      <c r="H85" s="895" t="s">
        <v>145</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 customHeight="1" outlineLevel="1" x14ac:dyDescent="0.3">
      <c r="A86" s="799"/>
      <c r="B86" s="849"/>
      <c r="C86" s="859"/>
      <c r="D86" s="859"/>
      <c r="E86" s="859"/>
      <c r="F86" s="861"/>
      <c r="G86" s="862" t="s">
        <v>1161</v>
      </c>
      <c r="H86" s="895" t="s">
        <v>390</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 customHeight="1" outlineLevel="1" x14ac:dyDescent="0.3">
      <c r="A87" s="799"/>
      <c r="B87" s="849"/>
      <c r="C87" s="859"/>
      <c r="D87" s="859"/>
      <c r="E87" s="859"/>
      <c r="F87" s="861"/>
      <c r="G87" s="862"/>
      <c r="H87" s="895" t="s">
        <v>137</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 customHeight="1" outlineLevel="1" x14ac:dyDescent="0.3">
      <c r="A88" s="799"/>
      <c r="B88" s="849"/>
      <c r="C88" s="859"/>
      <c r="D88" s="859"/>
      <c r="E88" s="859"/>
      <c r="F88" s="861"/>
      <c r="G88" s="862"/>
      <c r="H88" s="895" t="s">
        <v>138</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 customHeight="1" outlineLevel="1" x14ac:dyDescent="0.3">
      <c r="A89" s="799"/>
      <c r="B89" s="849"/>
      <c r="C89" s="859"/>
      <c r="D89" s="859"/>
      <c r="E89" s="859"/>
      <c r="F89" s="861"/>
      <c r="G89" s="862"/>
      <c r="H89" s="895" t="s">
        <v>139</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 customHeight="1" outlineLevel="1" x14ac:dyDescent="0.3">
      <c r="A90" s="799"/>
      <c r="B90" s="849"/>
      <c r="C90" s="859"/>
      <c r="D90" s="859"/>
      <c r="E90" s="859"/>
      <c r="F90" s="858"/>
      <c r="G90" s="862"/>
      <c r="H90" s="895" t="s">
        <v>140</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 customHeight="1" outlineLevel="1" x14ac:dyDescent="0.3">
      <c r="A91" s="799"/>
      <c r="B91" s="849"/>
      <c r="C91" s="859"/>
      <c r="D91" s="859"/>
      <c r="E91" s="859"/>
      <c r="F91" s="880"/>
      <c r="G91" s="862"/>
      <c r="H91" s="895" t="s">
        <v>141</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 customHeight="1" outlineLevel="1" x14ac:dyDescent="0.3">
      <c r="A92" s="799"/>
      <c r="B92" s="849"/>
      <c r="C92" s="859"/>
      <c r="D92" s="859"/>
      <c r="E92" s="859"/>
      <c r="F92" s="880"/>
      <c r="G92" s="862"/>
      <c r="H92" s="895" t="s">
        <v>142</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 customHeight="1" outlineLevel="1" x14ac:dyDescent="0.3">
      <c r="A93" s="799"/>
      <c r="B93" s="849"/>
      <c r="C93" s="859"/>
      <c r="D93" s="859"/>
      <c r="E93" s="859"/>
      <c r="F93" s="880"/>
      <c r="G93" s="862"/>
      <c r="H93" s="895" t="s">
        <v>143</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 customHeight="1" outlineLevel="1" x14ac:dyDescent="0.3">
      <c r="A94" s="799"/>
      <c r="B94" s="849"/>
      <c r="C94" s="859"/>
      <c r="D94" s="859"/>
      <c r="E94" s="859"/>
      <c r="F94" s="880"/>
      <c r="G94" s="862"/>
      <c r="H94" s="895" t="s">
        <v>144</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 customHeight="1" outlineLevel="1" x14ac:dyDescent="0.3">
      <c r="A95" s="799"/>
      <c r="B95" s="849"/>
      <c r="C95" s="859"/>
      <c r="D95" s="859"/>
      <c r="E95" s="859"/>
      <c r="F95" s="880"/>
      <c r="G95" s="862"/>
      <c r="H95" s="895" t="s">
        <v>145</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 customHeight="1" outlineLevel="1" x14ac:dyDescent="0.3">
      <c r="A96" s="799"/>
      <c r="B96" s="849"/>
      <c r="C96" s="859"/>
      <c r="D96" s="859"/>
      <c r="E96" s="859"/>
      <c r="F96" s="861"/>
      <c r="G96" s="862" t="s">
        <v>1162</v>
      </c>
      <c r="H96" s="895" t="s">
        <v>390</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 customHeight="1" outlineLevel="1" x14ac:dyDescent="0.3">
      <c r="A97" s="799"/>
      <c r="B97" s="849"/>
      <c r="C97" s="859"/>
      <c r="D97" s="859"/>
      <c r="E97" s="859"/>
      <c r="F97" s="861"/>
      <c r="G97" s="862"/>
      <c r="H97" s="895" t="s">
        <v>137</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 customHeight="1" outlineLevel="1" x14ac:dyDescent="0.3">
      <c r="A98" s="799"/>
      <c r="B98" s="849"/>
      <c r="C98" s="859"/>
      <c r="D98" s="859"/>
      <c r="E98" s="859"/>
      <c r="F98" s="861"/>
      <c r="G98" s="862"/>
      <c r="H98" s="895" t="s">
        <v>138</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 customHeight="1" outlineLevel="1" x14ac:dyDescent="0.3">
      <c r="A99" s="799"/>
      <c r="B99" s="849"/>
      <c r="C99" s="859"/>
      <c r="D99" s="859"/>
      <c r="E99" s="859"/>
      <c r="F99" s="861"/>
      <c r="G99" s="862"/>
      <c r="H99" s="895" t="s">
        <v>139</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 customHeight="1" outlineLevel="1" x14ac:dyDescent="0.3">
      <c r="A100" s="799"/>
      <c r="B100" s="849"/>
      <c r="C100" s="859"/>
      <c r="D100" s="859"/>
      <c r="E100" s="859"/>
      <c r="F100" s="858"/>
      <c r="G100" s="862"/>
      <c r="H100" s="895" t="s">
        <v>140</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 customHeight="1" outlineLevel="1" x14ac:dyDescent="0.3">
      <c r="A101" s="799"/>
      <c r="B101" s="849"/>
      <c r="C101" s="859"/>
      <c r="D101" s="859"/>
      <c r="E101" s="859"/>
      <c r="F101" s="880"/>
      <c r="G101" s="862"/>
      <c r="H101" s="895" t="s">
        <v>141</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 customHeight="1" outlineLevel="1" x14ac:dyDescent="0.3">
      <c r="A102" s="799"/>
      <c r="B102" s="849"/>
      <c r="C102" s="859"/>
      <c r="D102" s="859"/>
      <c r="E102" s="859"/>
      <c r="F102" s="880"/>
      <c r="G102" s="862"/>
      <c r="H102" s="895" t="s">
        <v>142</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 customHeight="1" outlineLevel="1" x14ac:dyDescent="0.3">
      <c r="A103" s="799"/>
      <c r="B103" s="849"/>
      <c r="C103" s="859"/>
      <c r="D103" s="859"/>
      <c r="E103" s="859"/>
      <c r="F103" s="880"/>
      <c r="G103" s="862"/>
      <c r="H103" s="895" t="s">
        <v>143</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 customHeight="1" outlineLevel="1" x14ac:dyDescent="0.3">
      <c r="A104" s="799"/>
      <c r="B104" s="849"/>
      <c r="C104" s="859"/>
      <c r="D104" s="859"/>
      <c r="E104" s="859"/>
      <c r="F104" s="880"/>
      <c r="G104" s="862"/>
      <c r="H104" s="895" t="s">
        <v>144</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 customHeight="1" outlineLevel="1" x14ac:dyDescent="0.3">
      <c r="A105" s="799"/>
      <c r="B105" s="849"/>
      <c r="C105" s="859"/>
      <c r="D105" s="859"/>
      <c r="E105" s="859"/>
      <c r="F105" s="880"/>
      <c r="G105" s="862"/>
      <c r="H105" s="895" t="s">
        <v>145</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 customHeight="1" outlineLevel="1" x14ac:dyDescent="0.3">
      <c r="A106" s="799"/>
      <c r="B106" s="849"/>
      <c r="C106" s="859"/>
      <c r="D106" s="859"/>
      <c r="E106" s="859"/>
      <c r="F106" s="861"/>
      <c r="G106" s="862" t="s">
        <v>1163</v>
      </c>
      <c r="H106" s="895" t="s">
        <v>390</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 customHeight="1" outlineLevel="1" x14ac:dyDescent="0.3">
      <c r="A107" s="799"/>
      <c r="B107" s="849"/>
      <c r="C107" s="859"/>
      <c r="D107" s="859"/>
      <c r="E107" s="859"/>
      <c r="F107" s="861"/>
      <c r="G107" s="862"/>
      <c r="H107" s="895" t="s">
        <v>137</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 customHeight="1" outlineLevel="1" x14ac:dyDescent="0.3">
      <c r="A108" s="799"/>
      <c r="B108" s="849"/>
      <c r="C108" s="859"/>
      <c r="D108" s="859"/>
      <c r="E108" s="859"/>
      <c r="F108" s="861"/>
      <c r="G108" s="862"/>
      <c r="H108" s="895" t="s">
        <v>138</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 customHeight="1" outlineLevel="1" x14ac:dyDescent="0.3">
      <c r="A109" s="799"/>
      <c r="B109" s="849"/>
      <c r="C109" s="859"/>
      <c r="D109" s="859"/>
      <c r="E109" s="859"/>
      <c r="F109" s="861"/>
      <c r="G109" s="862"/>
      <c r="H109" s="895" t="s">
        <v>139</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 customHeight="1" outlineLevel="1" x14ac:dyDescent="0.3">
      <c r="A110" s="799"/>
      <c r="B110" s="849"/>
      <c r="C110" s="859"/>
      <c r="D110" s="859"/>
      <c r="E110" s="859"/>
      <c r="F110" s="858"/>
      <c r="G110" s="862"/>
      <c r="H110" s="895" t="s">
        <v>140</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 customHeight="1" outlineLevel="1" x14ac:dyDescent="0.3">
      <c r="A111" s="799"/>
      <c r="B111" s="849"/>
      <c r="C111" s="859"/>
      <c r="D111" s="859"/>
      <c r="E111" s="859"/>
      <c r="F111" s="880"/>
      <c r="G111" s="862"/>
      <c r="H111" s="895" t="s">
        <v>141</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 customHeight="1" outlineLevel="1" x14ac:dyDescent="0.3">
      <c r="A112" s="799"/>
      <c r="B112" s="849"/>
      <c r="C112" s="859"/>
      <c r="D112" s="859"/>
      <c r="E112" s="859"/>
      <c r="F112" s="880"/>
      <c r="G112" s="862"/>
      <c r="H112" s="895" t="s">
        <v>142</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 customHeight="1" outlineLevel="1" x14ac:dyDescent="0.3">
      <c r="A113" s="799"/>
      <c r="B113" s="849"/>
      <c r="C113" s="859"/>
      <c r="D113" s="859"/>
      <c r="E113" s="859"/>
      <c r="F113" s="880"/>
      <c r="G113" s="862"/>
      <c r="H113" s="895" t="s">
        <v>143</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 customHeight="1" outlineLevel="1" x14ac:dyDescent="0.3">
      <c r="A114" s="799"/>
      <c r="B114" s="849"/>
      <c r="C114" s="859"/>
      <c r="D114" s="859"/>
      <c r="E114" s="859"/>
      <c r="F114" s="880"/>
      <c r="G114" s="862"/>
      <c r="H114" s="895" t="s">
        <v>144</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 customHeight="1" outlineLevel="1" x14ac:dyDescent="0.3">
      <c r="A115" s="799"/>
      <c r="B115" s="849"/>
      <c r="C115" s="859"/>
      <c r="D115" s="859"/>
      <c r="E115" s="859"/>
      <c r="F115" s="880"/>
      <c r="G115" s="862"/>
      <c r="H115" s="895" t="s">
        <v>145</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 customHeight="1" outlineLevel="1" x14ac:dyDescent="0.3">
      <c r="A116" s="799"/>
      <c r="B116" s="849"/>
      <c r="C116" s="859"/>
      <c r="D116" s="859"/>
      <c r="E116" s="859"/>
      <c r="F116" s="861"/>
      <c r="G116" s="862" t="s">
        <v>1164</v>
      </c>
      <c r="H116" s="895" t="s">
        <v>390</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 customHeight="1" outlineLevel="1" x14ac:dyDescent="0.3">
      <c r="A117" s="799"/>
      <c r="B117" s="849"/>
      <c r="C117" s="859"/>
      <c r="D117" s="859"/>
      <c r="E117" s="859"/>
      <c r="F117" s="861"/>
      <c r="G117" s="862"/>
      <c r="H117" s="895" t="s">
        <v>137</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 customHeight="1" outlineLevel="1" x14ac:dyDescent="0.3">
      <c r="A118" s="799"/>
      <c r="B118" s="849"/>
      <c r="C118" s="859"/>
      <c r="D118" s="859"/>
      <c r="E118" s="859"/>
      <c r="F118" s="861"/>
      <c r="G118" s="862"/>
      <c r="H118" s="895" t="s">
        <v>138</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 customHeight="1" outlineLevel="1" x14ac:dyDescent="0.3">
      <c r="A119" s="799"/>
      <c r="B119" s="849"/>
      <c r="C119" s="859"/>
      <c r="D119" s="859"/>
      <c r="E119" s="859"/>
      <c r="F119" s="861"/>
      <c r="G119" s="862"/>
      <c r="H119" s="895" t="s">
        <v>139</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 customHeight="1" outlineLevel="1" x14ac:dyDescent="0.3">
      <c r="A120" s="799"/>
      <c r="B120" s="849"/>
      <c r="C120" s="859"/>
      <c r="D120" s="859"/>
      <c r="E120" s="859"/>
      <c r="F120" s="858"/>
      <c r="G120" s="862"/>
      <c r="H120" s="895" t="s">
        <v>140</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 customHeight="1" outlineLevel="1" x14ac:dyDescent="0.3">
      <c r="A121" s="799"/>
      <c r="B121" s="849"/>
      <c r="C121" s="859"/>
      <c r="D121" s="859"/>
      <c r="E121" s="859"/>
      <c r="F121" s="880"/>
      <c r="G121" s="862"/>
      <c r="H121" s="895" t="s">
        <v>141</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 customHeight="1" outlineLevel="1" x14ac:dyDescent="0.3">
      <c r="A122" s="799"/>
      <c r="B122" s="849"/>
      <c r="C122" s="859"/>
      <c r="D122" s="859"/>
      <c r="E122" s="859"/>
      <c r="F122" s="880"/>
      <c r="G122" s="862"/>
      <c r="H122" s="895" t="s">
        <v>142</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 customHeight="1" outlineLevel="1" x14ac:dyDescent="0.3">
      <c r="A123" s="799"/>
      <c r="B123" s="849"/>
      <c r="C123" s="859"/>
      <c r="D123" s="859"/>
      <c r="E123" s="859"/>
      <c r="F123" s="880"/>
      <c r="G123" s="862"/>
      <c r="H123" s="895" t="s">
        <v>143</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 customHeight="1" outlineLevel="1" x14ac:dyDescent="0.3">
      <c r="A124" s="799"/>
      <c r="B124" s="849"/>
      <c r="C124" s="859"/>
      <c r="D124" s="859"/>
      <c r="E124" s="859"/>
      <c r="F124" s="880"/>
      <c r="G124" s="862"/>
      <c r="H124" s="895" t="s">
        <v>144</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 customHeight="1" outlineLevel="1" x14ac:dyDescent="0.3">
      <c r="A125" s="799"/>
      <c r="B125" s="849"/>
      <c r="C125" s="859"/>
      <c r="D125" s="859"/>
      <c r="E125" s="859"/>
      <c r="F125" s="880"/>
      <c r="G125" s="862"/>
      <c r="H125" s="895" t="s">
        <v>145</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 customHeight="1" outlineLevel="1" x14ac:dyDescent="0.3">
      <c r="A126" s="799"/>
      <c r="B126" s="849"/>
      <c r="C126" s="859"/>
      <c r="D126" s="859"/>
      <c r="E126" s="859"/>
      <c r="F126" s="861"/>
      <c r="G126" s="862" t="s">
        <v>1165</v>
      </c>
      <c r="H126" s="895" t="s">
        <v>390</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 customHeight="1" outlineLevel="1" x14ac:dyDescent="0.3">
      <c r="A127" s="799"/>
      <c r="B127" s="849"/>
      <c r="C127" s="859"/>
      <c r="D127" s="859"/>
      <c r="E127" s="859"/>
      <c r="F127" s="861"/>
      <c r="G127" s="862"/>
      <c r="H127" s="895" t="s">
        <v>137</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 customHeight="1" outlineLevel="1" x14ac:dyDescent="0.3">
      <c r="A128" s="799"/>
      <c r="B128" s="849"/>
      <c r="C128" s="859"/>
      <c r="D128" s="859"/>
      <c r="E128" s="859"/>
      <c r="F128" s="861"/>
      <c r="G128" s="862"/>
      <c r="H128" s="895" t="s">
        <v>138</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 customHeight="1" outlineLevel="1" x14ac:dyDescent="0.3">
      <c r="A129" s="799"/>
      <c r="B129" s="849"/>
      <c r="C129" s="859"/>
      <c r="D129" s="859"/>
      <c r="E129" s="859"/>
      <c r="F129" s="861"/>
      <c r="G129" s="862"/>
      <c r="H129" s="895" t="s">
        <v>139</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 customHeight="1" outlineLevel="1" x14ac:dyDescent="0.3">
      <c r="A130" s="799"/>
      <c r="B130" s="849"/>
      <c r="C130" s="859"/>
      <c r="D130" s="859"/>
      <c r="E130" s="859"/>
      <c r="F130" s="858"/>
      <c r="G130" s="862"/>
      <c r="H130" s="895" t="s">
        <v>140</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 customHeight="1" outlineLevel="1" x14ac:dyDescent="0.3">
      <c r="A131" s="799"/>
      <c r="B131" s="849"/>
      <c r="C131" s="859"/>
      <c r="D131" s="859"/>
      <c r="E131" s="859"/>
      <c r="F131" s="880"/>
      <c r="G131" s="862"/>
      <c r="H131" s="895" t="s">
        <v>141</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 customHeight="1" outlineLevel="1" x14ac:dyDescent="0.3">
      <c r="A132" s="799"/>
      <c r="B132" s="849"/>
      <c r="C132" s="859"/>
      <c r="D132" s="859"/>
      <c r="E132" s="859"/>
      <c r="F132" s="880"/>
      <c r="G132" s="862"/>
      <c r="H132" s="895" t="s">
        <v>142</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 customHeight="1" outlineLevel="1" x14ac:dyDescent="0.3">
      <c r="A133" s="799"/>
      <c r="B133" s="849"/>
      <c r="C133" s="859"/>
      <c r="D133" s="859"/>
      <c r="E133" s="859"/>
      <c r="F133" s="880"/>
      <c r="G133" s="862"/>
      <c r="H133" s="895" t="s">
        <v>143</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 customHeight="1" outlineLevel="1" x14ac:dyDescent="0.3">
      <c r="A134" s="799"/>
      <c r="B134" s="849"/>
      <c r="C134" s="859"/>
      <c r="D134" s="859"/>
      <c r="E134" s="859"/>
      <c r="F134" s="880"/>
      <c r="G134" s="862"/>
      <c r="H134" s="895" t="s">
        <v>144</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 customHeight="1" outlineLevel="1" x14ac:dyDescent="0.3">
      <c r="A135" s="799"/>
      <c r="B135" s="849"/>
      <c r="C135" s="859"/>
      <c r="D135" s="859"/>
      <c r="E135" s="859"/>
      <c r="F135" s="880"/>
      <c r="G135" s="862"/>
      <c r="H135" s="895" t="s">
        <v>145</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 customHeight="1" outlineLevel="1" x14ac:dyDescent="0.3">
      <c r="A136" s="799"/>
      <c r="B136" s="849"/>
      <c r="C136" s="859"/>
      <c r="D136" s="859"/>
      <c r="E136" s="859"/>
      <c r="F136" s="861"/>
      <c r="G136" s="862" t="s">
        <v>1166</v>
      </c>
      <c r="H136" s="895" t="s">
        <v>390</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 customHeight="1" outlineLevel="1" x14ac:dyDescent="0.3">
      <c r="A137" s="799"/>
      <c r="B137" s="849"/>
      <c r="C137" s="859"/>
      <c r="D137" s="859"/>
      <c r="E137" s="859"/>
      <c r="F137" s="861"/>
      <c r="G137" s="862"/>
      <c r="H137" s="895" t="s">
        <v>137</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 customHeight="1" outlineLevel="1" x14ac:dyDescent="0.3">
      <c r="A138" s="799"/>
      <c r="B138" s="849"/>
      <c r="C138" s="859"/>
      <c r="D138" s="859"/>
      <c r="E138" s="859"/>
      <c r="F138" s="861"/>
      <c r="G138" s="862"/>
      <c r="H138" s="895" t="s">
        <v>138</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 customHeight="1" outlineLevel="1" x14ac:dyDescent="0.3">
      <c r="A139" s="799"/>
      <c r="B139" s="849"/>
      <c r="C139" s="859"/>
      <c r="D139" s="859"/>
      <c r="E139" s="859"/>
      <c r="F139" s="861"/>
      <c r="G139" s="862"/>
      <c r="H139" s="895" t="s">
        <v>139</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 customHeight="1" outlineLevel="1" x14ac:dyDescent="0.3">
      <c r="A140" s="799"/>
      <c r="B140" s="849"/>
      <c r="C140" s="859"/>
      <c r="D140" s="859"/>
      <c r="E140" s="859"/>
      <c r="F140" s="858"/>
      <c r="G140" s="862"/>
      <c r="H140" s="895" t="s">
        <v>140</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 customHeight="1" outlineLevel="1" x14ac:dyDescent="0.3">
      <c r="A141" s="799"/>
      <c r="B141" s="849"/>
      <c r="C141" s="859"/>
      <c r="D141" s="859"/>
      <c r="E141" s="859"/>
      <c r="F141" s="880"/>
      <c r="G141" s="862"/>
      <c r="H141" s="895" t="s">
        <v>141</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 customHeight="1" outlineLevel="1" x14ac:dyDescent="0.3">
      <c r="A142" s="799"/>
      <c r="B142" s="849"/>
      <c r="C142" s="859"/>
      <c r="D142" s="859"/>
      <c r="E142" s="859"/>
      <c r="F142" s="880"/>
      <c r="G142" s="862"/>
      <c r="H142" s="895" t="s">
        <v>142</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 customHeight="1" outlineLevel="1" x14ac:dyDescent="0.3">
      <c r="A143" s="799"/>
      <c r="B143" s="849"/>
      <c r="C143" s="859"/>
      <c r="D143" s="859"/>
      <c r="E143" s="859"/>
      <c r="F143" s="880"/>
      <c r="G143" s="862"/>
      <c r="H143" s="895" t="s">
        <v>143</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 customHeight="1" outlineLevel="1" x14ac:dyDescent="0.3">
      <c r="A144" s="799"/>
      <c r="B144" s="849"/>
      <c r="C144" s="859"/>
      <c r="D144" s="859"/>
      <c r="E144" s="859"/>
      <c r="F144" s="880"/>
      <c r="G144" s="862"/>
      <c r="H144" s="895" t="s">
        <v>144</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 customHeight="1" outlineLevel="1" x14ac:dyDescent="0.3">
      <c r="A145" s="799"/>
      <c r="B145" s="849"/>
      <c r="C145" s="859"/>
      <c r="D145" s="859"/>
      <c r="E145" s="859"/>
      <c r="F145" s="880"/>
      <c r="G145" s="862"/>
      <c r="H145" s="895" t="s">
        <v>145</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 customHeight="1" outlineLevel="1" x14ac:dyDescent="0.3">
      <c r="A146" s="799"/>
      <c r="B146" s="849"/>
      <c r="C146" s="859"/>
      <c r="D146" s="859"/>
      <c r="E146" s="859"/>
      <c r="F146" s="861"/>
      <c r="G146" s="862" t="s">
        <v>1167</v>
      </c>
      <c r="H146" s="895" t="s">
        <v>390</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 customHeight="1" outlineLevel="1" x14ac:dyDescent="0.3">
      <c r="A147" s="799"/>
      <c r="B147" s="849"/>
      <c r="C147" s="859"/>
      <c r="D147" s="859"/>
      <c r="E147" s="859"/>
      <c r="F147" s="861"/>
      <c r="G147" s="862"/>
      <c r="H147" s="895" t="s">
        <v>137</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 customHeight="1" outlineLevel="1" x14ac:dyDescent="0.3">
      <c r="A148" s="799"/>
      <c r="B148" s="849"/>
      <c r="C148" s="859"/>
      <c r="D148" s="859"/>
      <c r="E148" s="859"/>
      <c r="F148" s="861"/>
      <c r="G148" s="862"/>
      <c r="H148" s="895" t="s">
        <v>138</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 customHeight="1" outlineLevel="1" x14ac:dyDescent="0.3">
      <c r="A149" s="799"/>
      <c r="B149" s="849"/>
      <c r="C149" s="859"/>
      <c r="D149" s="859"/>
      <c r="E149" s="859"/>
      <c r="F149" s="861"/>
      <c r="G149" s="862"/>
      <c r="H149" s="895" t="s">
        <v>139</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 customHeight="1" outlineLevel="1" x14ac:dyDescent="0.3">
      <c r="A150" s="799"/>
      <c r="B150" s="849"/>
      <c r="C150" s="859"/>
      <c r="D150" s="859"/>
      <c r="E150" s="859"/>
      <c r="F150" s="858"/>
      <c r="G150" s="862"/>
      <c r="H150" s="895" t="s">
        <v>140</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 customHeight="1" outlineLevel="1" x14ac:dyDescent="0.3">
      <c r="A151" s="799"/>
      <c r="B151" s="849"/>
      <c r="C151" s="859"/>
      <c r="D151" s="859"/>
      <c r="E151" s="859"/>
      <c r="F151" s="880"/>
      <c r="G151" s="862"/>
      <c r="H151" s="895" t="s">
        <v>141</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 customHeight="1" outlineLevel="1" x14ac:dyDescent="0.3">
      <c r="A152" s="799"/>
      <c r="B152" s="849"/>
      <c r="C152" s="859"/>
      <c r="D152" s="859"/>
      <c r="E152" s="859"/>
      <c r="F152" s="880"/>
      <c r="G152" s="862"/>
      <c r="H152" s="895" t="s">
        <v>142</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 customHeight="1" outlineLevel="1" x14ac:dyDescent="0.3">
      <c r="A153" s="799"/>
      <c r="B153" s="849"/>
      <c r="C153" s="859"/>
      <c r="D153" s="859"/>
      <c r="E153" s="859"/>
      <c r="F153" s="880"/>
      <c r="G153" s="862"/>
      <c r="H153" s="895" t="s">
        <v>143</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 customHeight="1" outlineLevel="1" x14ac:dyDescent="0.3">
      <c r="A154" s="799"/>
      <c r="B154" s="849"/>
      <c r="C154" s="859"/>
      <c r="D154" s="859"/>
      <c r="E154" s="859"/>
      <c r="F154" s="880"/>
      <c r="G154" s="862"/>
      <c r="H154" s="895" t="s">
        <v>144</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 customHeight="1" outlineLevel="1" x14ac:dyDescent="0.3">
      <c r="A155" s="799"/>
      <c r="B155" s="849"/>
      <c r="C155" s="859"/>
      <c r="D155" s="859"/>
      <c r="E155" s="859"/>
      <c r="F155" s="880"/>
      <c r="G155" s="862"/>
      <c r="H155" s="895" t="s">
        <v>145</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 customHeight="1" x14ac:dyDescent="0.3">
      <c r="A163" s="799"/>
      <c r="B163" s="849"/>
      <c r="C163" s="872"/>
      <c r="D163" s="872">
        <v>0</v>
      </c>
      <c r="E163" s="872" t="s">
        <v>1</v>
      </c>
      <c r="F163" s="870"/>
      <c r="G163" s="877" t="s">
        <v>1170</v>
      </c>
      <c r="H163" s="870"/>
      <c r="I163" s="870"/>
      <c r="J163" s="870"/>
      <c r="K163" s="870"/>
      <c r="L163" s="870"/>
      <c r="M163" s="870"/>
      <c r="N163" s="870"/>
      <c r="O163" s="870"/>
      <c r="P163" s="870"/>
      <c r="Q163" s="870"/>
      <c r="R163" s="870"/>
      <c r="S163" s="870"/>
      <c r="T163" s="869"/>
      <c r="U163" s="871"/>
      <c r="V163" s="867"/>
      <c r="W163" s="867"/>
      <c r="X163" s="854"/>
      <c r="Y163" s="848"/>
    </row>
    <row r="164" spans="1:25" ht="12.9"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 customHeight="1" x14ac:dyDescent="0.3">
      <c r="A170" s="799"/>
      <c r="B170" s="849"/>
      <c r="C170" s="859"/>
      <c r="D170" s="859"/>
      <c r="E170" s="859"/>
      <c r="F170" s="859"/>
      <c r="G170" s="859"/>
      <c r="H170" s="887"/>
      <c r="I170" s="23" t="s">
        <v>391</v>
      </c>
      <c r="J170" s="23" t="s">
        <v>56</v>
      </c>
      <c r="K170" s="23" t="s">
        <v>57</v>
      </c>
      <c r="L170" s="23" t="s">
        <v>58</v>
      </c>
      <c r="M170" s="23" t="s">
        <v>59</v>
      </c>
      <c r="N170" s="23" t="s">
        <v>894</v>
      </c>
      <c r="O170" s="23" t="s">
        <v>895</v>
      </c>
      <c r="P170" s="23" t="s">
        <v>896</v>
      </c>
      <c r="Q170" s="23" t="s">
        <v>1180</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 customHeight="1" x14ac:dyDescent="0.3">
      <c r="A173" s="799"/>
      <c r="B173" s="849"/>
      <c r="C173" s="859"/>
      <c r="D173" s="859"/>
      <c r="E173" s="859"/>
      <c r="F173" s="861"/>
      <c r="G173" s="809"/>
      <c r="H173" s="856" t="s">
        <v>1171</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 customHeight="1" x14ac:dyDescent="0.3">
      <c r="A181" s="799"/>
      <c r="B181" s="849"/>
      <c r="C181" s="872"/>
      <c r="D181" s="872">
        <v>0</v>
      </c>
      <c r="E181" s="872" t="s">
        <v>1</v>
      </c>
      <c r="F181" s="870"/>
      <c r="G181" s="877" t="s">
        <v>1139</v>
      </c>
      <c r="H181" s="870"/>
      <c r="I181" s="870"/>
      <c r="J181" s="870"/>
      <c r="K181" s="870"/>
      <c r="L181" s="870"/>
      <c r="M181" s="870"/>
      <c r="N181" s="870"/>
      <c r="O181" s="870"/>
      <c r="P181" s="870"/>
      <c r="Q181" s="870"/>
      <c r="R181" s="870"/>
      <c r="S181" s="870"/>
      <c r="T181" s="869"/>
      <c r="U181" s="871"/>
      <c r="V181" s="867"/>
      <c r="W181" s="867"/>
      <c r="X181" s="854"/>
      <c r="Y181" s="848"/>
    </row>
    <row r="182" spans="1:25" ht="12.9"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 customHeight="1" x14ac:dyDescent="0.3">
      <c r="A187" s="799"/>
      <c r="B187" s="849"/>
      <c r="C187" s="859"/>
      <c r="D187" s="859"/>
      <c r="E187" s="859"/>
      <c r="F187" s="859"/>
      <c r="G187" s="859"/>
      <c r="H187" s="887"/>
      <c r="I187" s="893" t="s">
        <v>1138</v>
      </c>
      <c r="J187" s="893"/>
      <c r="K187" s="893"/>
      <c r="L187" s="893"/>
      <c r="M187" s="893"/>
      <c r="N187" s="903"/>
      <c r="O187" s="887"/>
      <c r="P187" s="887"/>
      <c r="Q187" s="887"/>
      <c r="R187" s="887"/>
      <c r="S187" s="887"/>
      <c r="T187" s="865"/>
      <c r="U187" s="865"/>
      <c r="V187" s="865"/>
      <c r="W187" s="865"/>
      <c r="X187" s="854"/>
      <c r="Y187" s="848"/>
    </row>
    <row r="188" spans="1:25" ht="12.9" customHeight="1" x14ac:dyDescent="0.3">
      <c r="A188" s="799"/>
      <c r="B188" s="849"/>
      <c r="C188" s="859"/>
      <c r="D188" s="859"/>
      <c r="E188" s="859"/>
      <c r="F188" s="859"/>
      <c r="G188" s="859"/>
      <c r="H188" s="887"/>
      <c r="I188" s="884" t="s">
        <v>1137</v>
      </c>
      <c r="J188" s="884" t="s">
        <v>1136</v>
      </c>
      <c r="K188" s="884" t="s">
        <v>1135</v>
      </c>
      <c r="L188" s="884" t="s">
        <v>1134</v>
      </c>
      <c r="M188" s="884" t="s">
        <v>1133</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 customHeight="1" x14ac:dyDescent="0.3">
      <c r="A199" s="799"/>
      <c r="B199" s="849"/>
      <c r="C199" s="872"/>
      <c r="D199" s="872">
        <v>0</v>
      </c>
      <c r="E199" s="872" t="s">
        <v>1</v>
      </c>
      <c r="F199" s="870"/>
      <c r="G199" s="877" t="s">
        <v>1126</v>
      </c>
      <c r="H199" s="870"/>
      <c r="I199" s="870"/>
      <c r="J199" s="870"/>
      <c r="K199" s="870"/>
      <c r="L199" s="870"/>
      <c r="M199" s="870"/>
      <c r="N199" s="870"/>
      <c r="O199" s="870"/>
      <c r="P199" s="870"/>
      <c r="Q199" s="870"/>
      <c r="R199" s="870"/>
      <c r="S199" s="870"/>
      <c r="T199" s="869"/>
      <c r="U199" s="871"/>
      <c r="V199" s="867"/>
      <c r="W199" s="867"/>
      <c r="X199" s="854"/>
      <c r="Y199" s="848"/>
    </row>
    <row r="200" spans="1:25" ht="12.9"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 customHeight="1" x14ac:dyDescent="0.3">
      <c r="A209" s="799"/>
      <c r="B209" s="849"/>
      <c r="C209" s="859"/>
      <c r="D209" s="859"/>
      <c r="E209" s="859"/>
      <c r="F209" s="861"/>
      <c r="G209" s="857" t="s">
        <v>1125</v>
      </c>
      <c r="H209" s="857"/>
      <c r="I209" s="857"/>
      <c r="J209" s="98">
        <v>0.08</v>
      </c>
      <c r="K209" s="860"/>
      <c r="L209" s="856"/>
      <c r="M209" s="856"/>
      <c r="N209" s="856"/>
      <c r="O209" s="856"/>
      <c r="P209" s="856"/>
      <c r="Q209" s="856"/>
      <c r="R209" s="856"/>
      <c r="S209" s="856"/>
      <c r="T209" s="856"/>
      <c r="U209" s="856"/>
      <c r="V209" s="856"/>
      <c r="W209" s="855"/>
      <c r="X209" s="854"/>
      <c r="Y209" s="848"/>
    </row>
    <row r="210" spans="1:25" ht="12.9" customHeight="1" x14ac:dyDescent="0.3">
      <c r="A210" s="799"/>
      <c r="B210" s="849"/>
      <c r="C210" s="859"/>
      <c r="D210" s="859"/>
      <c r="E210" s="859"/>
      <c r="F210" s="861"/>
      <c r="G210" s="857" t="s">
        <v>1124</v>
      </c>
      <c r="H210" s="857"/>
      <c r="I210" s="857"/>
      <c r="J210" s="899">
        <v>4</v>
      </c>
      <c r="K210" s="860"/>
      <c r="L210" s="856"/>
      <c r="M210" s="856"/>
      <c r="N210" s="856"/>
      <c r="O210" s="856"/>
      <c r="P210" s="856"/>
      <c r="Q210" s="856"/>
      <c r="R210" s="856"/>
      <c r="S210" s="856"/>
      <c r="T210" s="856"/>
      <c r="U210" s="856"/>
      <c r="V210" s="856"/>
      <c r="W210" s="855"/>
      <c r="X210" s="854"/>
      <c r="Y210" s="848"/>
    </row>
    <row r="211" spans="1:25" ht="12.9"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 customHeight="1" x14ac:dyDescent="0.3">
      <c r="A212" s="799"/>
      <c r="B212" s="849"/>
      <c r="C212" s="859"/>
      <c r="D212" s="859"/>
      <c r="E212" s="859"/>
      <c r="F212" s="858"/>
      <c r="G212" s="857" t="s">
        <v>1123</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 customHeight="1" x14ac:dyDescent="0.3">
      <c r="A213" s="799"/>
      <c r="B213" s="849"/>
      <c r="C213" s="859"/>
      <c r="D213" s="859"/>
      <c r="E213" s="859"/>
      <c r="F213" s="880"/>
      <c r="G213" s="857" t="s">
        <v>1122</v>
      </c>
      <c r="H213" s="857"/>
      <c r="I213" s="857"/>
      <c r="J213" s="227">
        <v>1.4</v>
      </c>
      <c r="K213" s="882"/>
      <c r="L213" s="856"/>
      <c r="M213" s="856"/>
      <c r="N213" s="856"/>
      <c r="O213" s="856"/>
      <c r="P213" s="856"/>
      <c r="Q213" s="856"/>
      <c r="R213" s="856"/>
      <c r="S213" s="856"/>
      <c r="T213" s="856"/>
      <c r="U213" s="856"/>
      <c r="V213" s="856"/>
      <c r="W213" s="855"/>
      <c r="X213" s="854"/>
      <c r="Y213" s="848"/>
    </row>
    <row r="214" spans="1:25" ht="12.9"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833</v>
      </c>
      <c r="G20" s="489" t="s">
        <v>775</v>
      </c>
      <c r="H20" s="489" t="s">
        <v>767</v>
      </c>
      <c r="I20" s="489" t="s">
        <v>768</v>
      </c>
      <c r="J20" s="489" t="s">
        <v>769</v>
      </c>
      <c r="K20" s="489" t="s">
        <v>770</v>
      </c>
      <c r="L20" s="489" t="s">
        <v>771</v>
      </c>
      <c r="M20" s="489" t="s">
        <v>772</v>
      </c>
      <c r="N20" s="489" t="s">
        <v>773</v>
      </c>
      <c r="O20" s="489" t="s">
        <v>774</v>
      </c>
      <c r="P20" s="22"/>
      <c r="Q20" s="22"/>
      <c r="R20" s="22"/>
      <c r="S20" s="22"/>
      <c r="T20" s="22" t="s">
        <v>93</v>
      </c>
      <c r="U20" s="22" t="s">
        <v>833</v>
      </c>
      <c r="V20" s="22" t="s">
        <v>775</v>
      </c>
      <c r="W20" s="22" t="s">
        <v>767</v>
      </c>
      <c r="X20" s="22" t="s">
        <v>768</v>
      </c>
      <c r="Y20" s="22" t="s">
        <v>769</v>
      </c>
      <c r="Z20" s="22" t="s">
        <v>770</v>
      </c>
      <c r="AA20" s="22" t="s">
        <v>771</v>
      </c>
      <c r="AB20" s="22" t="s">
        <v>772</v>
      </c>
      <c r="AC20" s="22" t="s">
        <v>773</v>
      </c>
      <c r="AD20" s="22" t="s">
        <v>774</v>
      </c>
      <c r="AE20" s="22"/>
      <c r="AF20" s="22"/>
      <c r="AG20" s="22"/>
      <c r="AH20" s="22"/>
      <c r="AI20" s="22"/>
      <c r="AJ20" s="22"/>
      <c r="AK20" s="22"/>
      <c r="AL20" s="16"/>
      <c r="AM20" s="8"/>
      <c r="AN20" s="8"/>
      <c r="AO20" s="8"/>
    </row>
    <row r="21" spans="1:41" outlineLevel="1" x14ac:dyDescent="0.35">
      <c r="A21" s="6"/>
      <c r="B21" s="7"/>
      <c r="C21" s="17"/>
      <c r="D21" s="26"/>
      <c r="E21" s="503" t="s">
        <v>392</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992</v>
      </c>
      <c r="T21" t="s">
        <v>392</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393</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393</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394</v>
      </c>
      <c r="F23" s="661">
        <v>43630</v>
      </c>
      <c r="G23" s="661">
        <v>43628</v>
      </c>
      <c r="H23" s="1">
        <f>G23</f>
        <v>43628</v>
      </c>
      <c r="I23" s="661">
        <v>43628</v>
      </c>
      <c r="J23" s="1">
        <f>I23</f>
        <v>43628</v>
      </c>
      <c r="K23" s="661">
        <v>43628</v>
      </c>
      <c r="L23" s="1">
        <f>K23</f>
        <v>43628</v>
      </c>
      <c r="M23" s="661">
        <v>43614</v>
      </c>
      <c r="N23" s="1">
        <f t="shared" si="0"/>
        <v>43614</v>
      </c>
      <c r="O23" s="1">
        <f t="shared" si="0"/>
        <v>43614</v>
      </c>
      <c r="T23" t="s">
        <v>394</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395</v>
      </c>
      <c r="F24" s="661">
        <v>43665</v>
      </c>
      <c r="G24" s="661">
        <v>43684</v>
      </c>
      <c r="H24" s="1">
        <f>G24</f>
        <v>43684</v>
      </c>
      <c r="I24" s="661">
        <v>43684</v>
      </c>
      <c r="J24" s="1">
        <f>I24</f>
        <v>43684</v>
      </c>
      <c r="K24" s="661">
        <v>43684</v>
      </c>
      <c r="L24" s="1">
        <f>K24</f>
        <v>43684</v>
      </c>
      <c r="M24" s="661">
        <v>43684</v>
      </c>
      <c r="N24" s="1">
        <f t="shared" si="0"/>
        <v>43684</v>
      </c>
      <c r="O24" s="1">
        <f t="shared" si="0"/>
        <v>43684</v>
      </c>
      <c r="T24" t="s">
        <v>395</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396</v>
      </c>
      <c r="F25" s="661">
        <v>43721</v>
      </c>
      <c r="G25" s="661">
        <v>43733</v>
      </c>
      <c r="H25" s="1">
        <f>G25</f>
        <v>43733</v>
      </c>
      <c r="I25" s="661">
        <v>43733</v>
      </c>
      <c r="J25" s="1">
        <f>I25</f>
        <v>43733</v>
      </c>
      <c r="K25" s="661">
        <v>43733</v>
      </c>
      <c r="L25" s="1">
        <f>K25</f>
        <v>43733</v>
      </c>
      <c r="M25" s="661">
        <v>43733</v>
      </c>
      <c r="N25" s="1">
        <f t="shared" si="0"/>
        <v>43733</v>
      </c>
      <c r="O25" s="1">
        <f t="shared" si="0"/>
        <v>43733</v>
      </c>
      <c r="T25" t="s">
        <v>396</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397</v>
      </c>
      <c r="F26" s="661">
        <v>43749</v>
      </c>
      <c r="G26" s="661">
        <v>43753</v>
      </c>
      <c r="H26" s="1">
        <f>G26</f>
        <v>43753</v>
      </c>
      <c r="I26" s="661">
        <v>43753</v>
      </c>
      <c r="J26" s="1">
        <f>I26</f>
        <v>43753</v>
      </c>
      <c r="K26" s="661">
        <v>43753</v>
      </c>
      <c r="L26" s="1">
        <f>K26</f>
        <v>43753</v>
      </c>
      <c r="M26" s="661">
        <v>43753</v>
      </c>
      <c r="N26" s="1">
        <f t="shared" si="0"/>
        <v>43753</v>
      </c>
      <c r="O26" s="1">
        <f t="shared" si="0"/>
        <v>43753</v>
      </c>
      <c r="T26" t="s">
        <v>397</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398</v>
      </c>
      <c r="F27" s="661">
        <v>43770</v>
      </c>
      <c r="G27" s="661">
        <v>43784</v>
      </c>
      <c r="H27" s="661">
        <v>43769</v>
      </c>
      <c r="I27" s="661">
        <v>43784</v>
      </c>
      <c r="J27" s="661">
        <v>43766</v>
      </c>
      <c r="K27" s="661">
        <v>43789</v>
      </c>
      <c r="L27" s="661">
        <v>43775</v>
      </c>
      <c r="M27" s="661">
        <v>43797</v>
      </c>
      <c r="N27" s="661">
        <v>43770</v>
      </c>
      <c r="O27" s="1">
        <f>N27</f>
        <v>43770</v>
      </c>
      <c r="T27" t="s">
        <v>398</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399</v>
      </c>
      <c r="F28" s="661">
        <v>43805</v>
      </c>
      <c r="G28" s="661">
        <v>43852</v>
      </c>
      <c r="H28" s="661">
        <v>43852</v>
      </c>
      <c r="I28" s="661">
        <v>43852</v>
      </c>
      <c r="J28" s="661">
        <v>43852</v>
      </c>
      <c r="K28" s="661">
        <v>43852</v>
      </c>
      <c r="L28" s="661">
        <v>43852</v>
      </c>
      <c r="M28" s="661">
        <v>43852</v>
      </c>
      <c r="N28" s="661">
        <v>43852</v>
      </c>
      <c r="O28" s="1">
        <f>N28</f>
        <v>43852</v>
      </c>
      <c r="T28" t="s">
        <v>399</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400</v>
      </c>
      <c r="F29" s="661">
        <v>43918</v>
      </c>
      <c r="G29" s="661">
        <v>43891</v>
      </c>
      <c r="H29" s="661">
        <v>43891</v>
      </c>
      <c r="I29" s="661">
        <v>43891</v>
      </c>
      <c r="J29" s="661">
        <v>43891</v>
      </c>
      <c r="K29" s="661">
        <v>43891</v>
      </c>
      <c r="L29" s="661">
        <v>43891</v>
      </c>
      <c r="M29" s="661">
        <v>43891</v>
      </c>
      <c r="N29" s="661">
        <v>43891</v>
      </c>
      <c r="O29" s="1">
        <f>N29</f>
        <v>43891</v>
      </c>
      <c r="T29" t="s">
        <v>400</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401</v>
      </c>
      <c r="F30" s="661">
        <v>43946</v>
      </c>
      <c r="G30" s="661">
        <v>43922</v>
      </c>
      <c r="H30" s="661">
        <v>43922</v>
      </c>
      <c r="I30" s="661">
        <v>43922</v>
      </c>
      <c r="J30" s="661">
        <v>43922</v>
      </c>
      <c r="K30" s="661">
        <v>43922</v>
      </c>
      <c r="L30" s="661">
        <v>43922</v>
      </c>
      <c r="M30" s="661">
        <v>43922</v>
      </c>
      <c r="N30" s="661">
        <v>43922</v>
      </c>
      <c r="O30" s="1">
        <f>N30</f>
        <v>43922</v>
      </c>
      <c r="T30" t="s">
        <v>401</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402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402</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833</v>
      </c>
      <c r="H46" s="489" t="s">
        <v>775</v>
      </c>
      <c r="I46" s="489" t="s">
        <v>767</v>
      </c>
      <c r="J46" s="489" t="s">
        <v>768</v>
      </c>
      <c r="K46" s="489" t="s">
        <v>769</v>
      </c>
      <c r="L46" s="489" t="s">
        <v>770</v>
      </c>
      <c r="M46" s="489" t="s">
        <v>771</v>
      </c>
      <c r="N46" s="489" t="s">
        <v>772</v>
      </c>
      <c r="O46" s="489" t="s">
        <v>773</v>
      </c>
      <c r="P46" s="489" t="s">
        <v>774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782</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1113</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1113</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1113</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1113</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779</v>
      </c>
      <c r="H95" s="949"/>
      <c r="I95" s="949"/>
      <c r="J95" s="949"/>
      <c r="K95" s="949" t="s">
        <v>780</v>
      </c>
      <c r="L95" s="949"/>
      <c r="M95" s="949" t="s">
        <v>781</v>
      </c>
      <c r="N95" s="949"/>
      <c r="O95" s="17"/>
      <c r="P95" s="22"/>
      <c r="Q95" s="22"/>
      <c r="R95" s="22"/>
      <c r="S95" s="22"/>
      <c r="T95" s="22"/>
      <c r="U95" s="17" t="s">
        <v>1112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833</v>
      </c>
      <c r="G97" s="489" t="s">
        <v>775</v>
      </c>
      <c r="H97" s="489" t="s">
        <v>767</v>
      </c>
      <c r="I97" s="489" t="s">
        <v>768</v>
      </c>
      <c r="J97" s="489" t="s">
        <v>769</v>
      </c>
      <c r="K97" s="489" t="s">
        <v>770</v>
      </c>
      <c r="L97" s="489" t="s">
        <v>771</v>
      </c>
      <c r="M97" s="489" t="s">
        <v>772</v>
      </c>
      <c r="N97" s="489" t="s">
        <v>773</v>
      </c>
      <c r="O97" s="489" t="s">
        <v>774</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783</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797</v>
      </c>
      <c r="R98" s="2"/>
      <c r="S98" s="2"/>
      <c r="T98" s="2" t="s">
        <v>783</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784</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784</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785</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785</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786</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786</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787</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973</v>
      </c>
      <c r="R102" s="151"/>
      <c r="S102" s="778"/>
      <c r="T102" s="778" t="s">
        <v>787</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788</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972</v>
      </c>
      <c r="R103" s="151"/>
      <c r="S103" s="151"/>
      <c r="T103" s="151" t="s">
        <v>788</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789</v>
      </c>
      <c r="F104" s="490">
        <v>43678</v>
      </c>
      <c r="G104" s="490">
        <v>43678</v>
      </c>
      <c r="H104" s="490">
        <v>43678</v>
      </c>
      <c r="I104" s="490">
        <v>43678</v>
      </c>
      <c r="J104" s="490">
        <v>43678</v>
      </c>
      <c r="K104" s="490">
        <v>43678</v>
      </c>
      <c r="L104" s="490">
        <v>43678</v>
      </c>
      <c r="M104" s="490">
        <v>43678</v>
      </c>
      <c r="N104" s="490">
        <v>43678</v>
      </c>
      <c r="O104" s="490">
        <v>43678</v>
      </c>
      <c r="R104" s="151"/>
      <c r="S104" s="151"/>
      <c r="T104" s="151" t="s">
        <v>789</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790</v>
      </c>
      <c r="F105" s="490">
        <v>43709</v>
      </c>
      <c r="G105" s="490">
        <v>43709</v>
      </c>
      <c r="H105" s="490">
        <v>43709</v>
      </c>
      <c r="I105" s="490">
        <v>43709</v>
      </c>
      <c r="J105" s="490">
        <v>43678</v>
      </c>
      <c r="K105" s="490">
        <v>43678</v>
      </c>
      <c r="L105" s="490">
        <v>43678</v>
      </c>
      <c r="M105" s="490">
        <v>43709</v>
      </c>
      <c r="N105" s="490">
        <v>43709</v>
      </c>
      <c r="O105" s="490">
        <v>43709</v>
      </c>
      <c r="R105" s="151"/>
      <c r="S105" s="151"/>
      <c r="T105" s="151" t="s">
        <v>790</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791</v>
      </c>
      <c r="F106" s="645">
        <v>43753</v>
      </c>
      <c r="G106" s="645">
        <v>43753</v>
      </c>
      <c r="H106" s="645">
        <v>43753</v>
      </c>
      <c r="I106" s="645">
        <v>43753</v>
      </c>
      <c r="J106" s="645">
        <v>43753</v>
      </c>
      <c r="K106" s="645">
        <v>43753</v>
      </c>
      <c r="L106" s="645">
        <v>43753</v>
      </c>
      <c r="M106" s="645">
        <v>43753</v>
      </c>
      <c r="N106" s="645">
        <v>43753</v>
      </c>
      <c r="O106" s="645">
        <v>43753</v>
      </c>
      <c r="R106" s="151"/>
      <c r="S106" s="151"/>
      <c r="T106" s="151" t="s">
        <v>791</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792</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795</v>
      </c>
      <c r="R107" s="151"/>
      <c r="S107" s="151"/>
      <c r="T107" s="151" t="s">
        <v>792</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498</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796</v>
      </c>
      <c r="R108" s="151"/>
      <c r="S108" s="151"/>
      <c r="T108" s="151" t="s">
        <v>498</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793</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798</v>
      </c>
      <c r="R109" s="2"/>
      <c r="S109" s="2"/>
      <c r="T109" s="2" t="s">
        <v>793</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794</v>
      </c>
      <c r="F110" s="490">
        <v>43862</v>
      </c>
      <c r="G110" s="490">
        <v>43862</v>
      </c>
      <c r="H110" s="490">
        <v>43862</v>
      </c>
      <c r="I110" s="490">
        <v>43862</v>
      </c>
      <c r="J110" s="490">
        <v>43862</v>
      </c>
      <c r="K110" s="490">
        <v>43862</v>
      </c>
      <c r="L110" s="490">
        <v>43862</v>
      </c>
      <c r="M110" s="490">
        <v>43862</v>
      </c>
      <c r="N110" s="490">
        <v>43862</v>
      </c>
      <c r="O110" s="490">
        <v>43862</v>
      </c>
      <c r="R110" s="2"/>
      <c r="S110" s="2"/>
      <c r="T110" s="2" t="s">
        <v>794</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799</v>
      </c>
      <c r="F111" s="490">
        <v>43891</v>
      </c>
      <c r="G111" s="490">
        <v>43891</v>
      </c>
      <c r="H111" s="490">
        <v>43891</v>
      </c>
      <c r="I111" s="490">
        <v>43891</v>
      </c>
      <c r="J111" s="490">
        <v>43891</v>
      </c>
      <c r="K111" s="490">
        <v>43891</v>
      </c>
      <c r="L111" s="490">
        <v>43891</v>
      </c>
      <c r="M111" s="490">
        <v>43891</v>
      </c>
      <c r="N111" s="490">
        <v>43891</v>
      </c>
      <c r="O111" s="490">
        <v>43891</v>
      </c>
      <c r="R111" s="2"/>
      <c r="S111" s="2"/>
      <c r="T111" s="2" t="s">
        <v>799</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1114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1115</v>
      </c>
      <c r="R112" s="2"/>
      <c r="S112" s="2"/>
      <c r="T112" s="2" t="s">
        <v>1114</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939</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247</v>
      </c>
      <c r="I14" s="23"/>
      <c r="J14" s="23" t="s">
        <v>246</v>
      </c>
      <c r="K14" s="23"/>
      <c r="L14" s="23" t="s">
        <v>248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203</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204</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254</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253</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247</v>
      </c>
      <c r="I34" s="23"/>
      <c r="J34" s="23" t="s">
        <v>246</v>
      </c>
      <c r="K34" s="23"/>
      <c r="L34" s="23" t="s">
        <v>248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250</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251</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247</v>
      </c>
      <c r="I51" s="23" t="s">
        <v>246</v>
      </c>
      <c r="J51" s="23" t="s">
        <v>248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256</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257</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258</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259</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246</v>
      </c>
      <c r="J58" s="146" t="s">
        <v>248</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260</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261</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266</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6" t="s">
        <v>264</v>
      </c>
      <c r="G71" s="606"/>
      <c r="H71" s="100"/>
      <c r="I71" s="22"/>
      <c r="J71" s="100" t="s">
        <v>265</v>
      </c>
      <c r="K71" s="100"/>
      <c r="L71" s="100"/>
      <c r="M71" s="22"/>
      <c r="N71" s="100" t="s">
        <v>369</v>
      </c>
      <c r="O71" s="100"/>
      <c r="P71" s="100"/>
      <c r="Q71" s="22"/>
      <c r="R71" s="100" t="s">
        <v>267</v>
      </c>
      <c r="S71" s="100"/>
      <c r="T71" s="606"/>
      <c r="U71" s="22"/>
      <c r="V71" s="607" t="s">
        <v>268</v>
      </c>
      <c r="W71" s="22"/>
      <c r="X71" s="22"/>
      <c r="Y71" s="22"/>
      <c r="Z71" s="16"/>
      <c r="AA71" s="8"/>
      <c r="AB71" s="8"/>
      <c r="AC71" s="8"/>
    </row>
    <row r="72" spans="1:29" ht="14" customHeight="1" outlineLevel="1" x14ac:dyDescent="0.35">
      <c r="A72" s="6"/>
      <c r="B72" s="7"/>
      <c r="C72" s="17"/>
      <c r="D72" s="17"/>
      <c r="E72" s="17"/>
      <c r="F72" s="607" t="s">
        <v>94</v>
      </c>
      <c r="G72" s="23" t="s">
        <v>938</v>
      </c>
      <c r="H72" s="143" t="s">
        <v>263</v>
      </c>
      <c r="I72" s="22"/>
      <c r="J72" s="23" t="s">
        <v>94</v>
      </c>
      <c r="K72" s="23" t="s">
        <v>938</v>
      </c>
      <c r="L72" s="23" t="s">
        <v>263</v>
      </c>
      <c r="M72" s="22"/>
      <c r="N72" s="23" t="s">
        <v>94</v>
      </c>
      <c r="O72" s="23" t="s">
        <v>938</v>
      </c>
      <c r="P72" s="23" t="s">
        <v>263</v>
      </c>
      <c r="Q72" s="22"/>
      <c r="R72" s="23" t="s">
        <v>94</v>
      </c>
      <c r="S72" s="23" t="s">
        <v>938</v>
      </c>
      <c r="T72" s="23" t="s">
        <v>263</v>
      </c>
      <c r="U72" s="22"/>
      <c r="V72" s="607" t="s">
        <v>263</v>
      </c>
      <c r="W72" s="22"/>
      <c r="X72" s="22"/>
      <c r="Y72" s="22"/>
      <c r="Z72" s="16"/>
      <c r="AA72" s="8"/>
      <c r="AB72" s="8"/>
      <c r="AC72" s="8"/>
    </row>
    <row r="73" spans="1:29" ht="14"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269</v>
      </c>
      <c r="G97" s="22"/>
      <c r="H97" s="22"/>
      <c r="I97" s="22"/>
      <c r="J97" s="22"/>
      <c r="K97" s="22"/>
      <c r="L97" s="22"/>
      <c r="M97" s="22"/>
      <c r="N97" s="22"/>
      <c r="O97" s="22" t="s">
        <v>374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270</v>
      </c>
      <c r="H99" s="23"/>
      <c r="I99" s="23"/>
      <c r="J99" s="100" t="s">
        <v>370</v>
      </c>
      <c r="K99" s="100"/>
      <c r="L99" s="100"/>
      <c r="M99" s="612"/>
      <c r="N99" s="100" t="s">
        <v>371</v>
      </c>
      <c r="O99" s="100"/>
      <c r="P99" s="239"/>
      <c r="Q99" s="128"/>
      <c r="R99" s="239" t="s">
        <v>372</v>
      </c>
      <c r="S99" s="133"/>
      <c r="T99" s="133"/>
      <c r="U99" s="128"/>
      <c r="V99" s="133" t="s">
        <v>373</v>
      </c>
      <c r="W99" s="133"/>
      <c r="X99" s="133"/>
      <c r="Y99" s="128"/>
      <c r="Z99" s="16"/>
      <c r="AA99" s="8"/>
      <c r="AB99" s="8"/>
      <c r="AC99" s="8"/>
    </row>
    <row r="100" spans="1:29" ht="13.5" customHeight="1" outlineLevel="1" x14ac:dyDescent="0.35">
      <c r="A100" s="6"/>
      <c r="B100" s="7"/>
      <c r="C100" s="17"/>
      <c r="D100" s="17"/>
      <c r="E100" s="17" t="s">
        <v>258</v>
      </c>
      <c r="F100" s="17"/>
      <c r="G100" s="23" t="s">
        <v>101</v>
      </c>
      <c r="H100" s="23" t="s">
        <v>271</v>
      </c>
      <c r="I100" s="23"/>
      <c r="J100" s="23" t="s">
        <v>94</v>
      </c>
      <c r="K100" s="23" t="s">
        <v>938</v>
      </c>
      <c r="L100" s="23" t="s">
        <v>263</v>
      </c>
      <c r="M100" s="23"/>
      <c r="N100" s="23" t="s">
        <v>94</v>
      </c>
      <c r="O100" s="23" t="s">
        <v>938</v>
      </c>
      <c r="P100" s="23" t="s">
        <v>263</v>
      </c>
      <c r="Q100" s="23"/>
      <c r="R100" s="23" t="s">
        <v>94</v>
      </c>
      <c r="S100" s="23" t="s">
        <v>938</v>
      </c>
      <c r="T100" s="23" t="s">
        <v>263</v>
      </c>
      <c r="U100" s="23"/>
      <c r="V100" s="23" t="s">
        <v>94</v>
      </c>
      <c r="W100" s="23" t="s">
        <v>938</v>
      </c>
      <c r="X100" s="23" t="s">
        <v>263</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751</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752</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750</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112</v>
      </c>
      <c r="AE4" s="11"/>
      <c r="AF4" s="70"/>
    </row>
    <row r="5" spans="1:32" ht="13.25" customHeight="1" outlineLevel="1" collapsed="1" x14ac:dyDescent="0.35">
      <c r="A5" s="6"/>
      <c r="B5" s="68"/>
      <c r="C5" s="12"/>
      <c r="D5" s="12">
        <v>0</v>
      </c>
      <c r="E5" s="12" t="s">
        <v>1</v>
      </c>
      <c r="F5" s="71"/>
      <c r="G5" s="72" t="s">
        <v>113</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114</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115</v>
      </c>
      <c r="D13" s="17"/>
      <c r="E13" s="17"/>
      <c r="F13" s="17"/>
      <c r="G13" s="23"/>
      <c r="H13" s="23"/>
      <c r="I13" s="23"/>
      <c r="J13" s="86" t="s">
        <v>116</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117</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118</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1224</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1225</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1080</v>
      </c>
      <c r="I24" s="88"/>
      <c r="J24" s="88" t="s">
        <v>392</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393</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394</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395</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396</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397</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398</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399</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400</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401</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119</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113</v>
      </c>
      <c r="H35" s="39"/>
      <c r="I35" s="39"/>
      <c r="J35" s="39"/>
      <c r="K35" s="39"/>
      <c r="L35" s="39"/>
      <c r="M35" s="39"/>
      <c r="N35" s="39"/>
      <c r="O35" s="39"/>
      <c r="P35" s="39"/>
      <c r="Q35" s="39"/>
      <c r="R35" s="39"/>
      <c r="S35" s="39"/>
      <c r="T35" s="95"/>
      <c r="U35" s="95"/>
      <c r="V35" s="95"/>
      <c r="W35" s="95"/>
      <c r="X35" s="95"/>
      <c r="Y35" s="95"/>
      <c r="Z35" s="95"/>
      <c r="AA35" s="95"/>
      <c r="AB35" s="95"/>
      <c r="AC35" s="95"/>
      <c r="AD35" s="96" t="s">
        <v>120</v>
      </c>
      <c r="AE35" s="41" t="s">
        <v>121</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112</v>
      </c>
      <c r="AE40" s="11"/>
      <c r="AF40" s="8"/>
    </row>
    <row r="41" spans="1:32" ht="13.25" customHeight="1" outlineLevel="1" collapsed="1" x14ac:dyDescent="0.35">
      <c r="A41" s="6"/>
      <c r="B41" s="97"/>
      <c r="C41" s="12"/>
      <c r="D41" s="12">
        <v>0</v>
      </c>
      <c r="E41" s="12" t="s">
        <v>1</v>
      </c>
      <c r="F41" s="71"/>
      <c r="G41" s="72" t="s">
        <v>122</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123</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115</v>
      </c>
      <c r="D49" s="17"/>
      <c r="E49" s="17"/>
      <c r="F49" s="17"/>
      <c r="G49" s="23"/>
      <c r="H49" s="23"/>
      <c r="I49" s="23"/>
      <c r="J49" s="86" t="s">
        <v>116</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124</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125</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839</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1244</v>
      </c>
      <c r="I55" s="92"/>
      <c r="J55" s="90"/>
      <c r="K55" s="218" t="s">
        <v>126</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127</v>
      </c>
      <c r="I56" s="92"/>
      <c r="J56" s="90"/>
      <c r="K56" s="218" t="s">
        <v>128</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129</v>
      </c>
      <c r="I57" s="92"/>
      <c r="J57" s="90"/>
      <c r="K57" s="218" t="s">
        <v>130</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131</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1" t="s">
        <v>1228</v>
      </c>
      <c r="I61" s="952"/>
      <c r="J61" s="952"/>
      <c r="K61" s="952"/>
      <c r="L61" s="952"/>
      <c r="M61" s="952"/>
      <c r="N61" s="952"/>
      <c r="O61" s="952"/>
      <c r="P61" s="952"/>
      <c r="Q61" s="952"/>
      <c r="R61" s="952"/>
      <c r="S61" s="952"/>
      <c r="T61" s="953"/>
      <c r="U61" s="527"/>
      <c r="V61" s="527"/>
      <c r="W61" s="527"/>
      <c r="X61" s="527"/>
      <c r="Y61" s="527"/>
      <c r="Z61" s="88"/>
      <c r="AA61" s="13"/>
      <c r="AB61" s="13"/>
      <c r="AC61" s="13"/>
      <c r="AD61" s="13"/>
      <c r="AE61" s="16"/>
      <c r="AF61" s="8"/>
    </row>
    <row r="62" spans="1:32" ht="5.15" customHeight="1" outlineLevel="1" x14ac:dyDescent="0.35">
      <c r="A62" s="6"/>
      <c r="B62" s="97"/>
      <c r="C62" s="12" t="s">
        <v>119</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122</v>
      </c>
      <c r="H63" s="39"/>
      <c r="I63" s="39"/>
      <c r="J63" s="39"/>
      <c r="K63" s="39"/>
      <c r="L63" s="39"/>
      <c r="M63" s="39"/>
      <c r="N63" s="39"/>
      <c r="O63" s="39"/>
      <c r="P63" s="39"/>
      <c r="Q63" s="39"/>
      <c r="R63" s="39"/>
      <c r="S63" s="39"/>
      <c r="T63" s="95"/>
      <c r="U63" s="95"/>
      <c r="V63" s="95"/>
      <c r="W63" s="95"/>
      <c r="X63" s="95"/>
      <c r="Y63" s="95"/>
      <c r="Z63" s="95"/>
      <c r="AA63" s="95"/>
      <c r="AB63" s="95"/>
      <c r="AC63" s="95"/>
      <c r="AD63" s="96" t="s">
        <v>120</v>
      </c>
      <c r="AE63" s="41" t="s">
        <v>121</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112</v>
      </c>
      <c r="AE67" s="11"/>
      <c r="AF67" s="8"/>
    </row>
    <row r="68" spans="1:32" ht="13.25" hidden="1" customHeight="1" outlineLevel="1" collapsed="1" x14ac:dyDescent="0.35">
      <c r="A68" s="6"/>
      <c r="B68" s="97"/>
      <c r="C68" s="12"/>
      <c r="D68" s="12">
        <v>0</v>
      </c>
      <c r="E68" s="12" t="s">
        <v>1</v>
      </c>
      <c r="F68" s="71"/>
      <c r="G68" s="72" t="s">
        <v>132</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133</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134</v>
      </c>
      <c r="H75" s="23" t="s">
        <v>135</v>
      </c>
      <c r="I75" s="23"/>
      <c r="J75" s="23" t="s">
        <v>833</v>
      </c>
      <c r="K75" s="23" t="s">
        <v>405</v>
      </c>
      <c r="L75" s="23" t="s">
        <v>803</v>
      </c>
      <c r="M75" s="23" t="s">
        <v>804</v>
      </c>
      <c r="N75" s="23" t="s">
        <v>805</v>
      </c>
      <c r="O75" s="23" t="s">
        <v>806</v>
      </c>
      <c r="P75" s="23" t="s">
        <v>807</v>
      </c>
      <c r="Q75" s="23" t="s">
        <v>808</v>
      </c>
      <c r="R75" s="23" t="s">
        <v>809</v>
      </c>
      <c r="S75" s="23" t="s">
        <v>810</v>
      </c>
      <c r="T75" s="23"/>
      <c r="U75" s="23"/>
      <c r="V75" s="23"/>
      <c r="W75" s="23"/>
      <c r="X75" s="23"/>
      <c r="Y75" s="23"/>
      <c r="Z75" s="23"/>
      <c r="AA75" s="24"/>
      <c r="AB75" s="24"/>
      <c r="AC75" s="24"/>
      <c r="AD75" s="24"/>
      <c r="AE75" s="16"/>
      <c r="AF75" s="8"/>
    </row>
    <row r="76" spans="1:32" ht="5.15" hidden="1" customHeight="1" outlineLevel="1" x14ac:dyDescent="0.35">
      <c r="A76" s="6"/>
      <c r="B76" s="97"/>
      <c r="C76" s="12" t="s">
        <v>115</v>
      </c>
      <c r="D76" s="17"/>
      <c r="E76" s="17"/>
      <c r="F76" s="17"/>
      <c r="G76" s="23"/>
      <c r="H76" s="23"/>
      <c r="I76" s="23"/>
      <c r="J76" s="86" t="s">
        <v>116</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136</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901</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832</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119</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120</v>
      </c>
      <c r="AE86" s="41" t="s">
        <v>121</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112</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1174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382</v>
      </c>
      <c r="K98" s="23" t="s">
        <v>383</v>
      </c>
      <c r="L98" s="23" t="s">
        <v>385</v>
      </c>
      <c r="M98" s="23" t="s">
        <v>386</v>
      </c>
      <c r="N98" s="23" t="s">
        <v>387</v>
      </c>
      <c r="O98" s="23" t="s">
        <v>389</v>
      </c>
      <c r="P98" s="23" t="s">
        <v>897</v>
      </c>
      <c r="Q98" s="23" t="s">
        <v>898</v>
      </c>
      <c r="R98" s="23" t="s">
        <v>1181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115</v>
      </c>
      <c r="D99" s="17"/>
      <c r="E99" s="17"/>
      <c r="F99" s="17"/>
      <c r="G99" s="23"/>
      <c r="H99" s="23"/>
      <c r="I99" s="23"/>
      <c r="J99" s="86" t="s">
        <v>116</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119</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120</v>
      </c>
      <c r="AE105" s="41" t="s">
        <v>121</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985</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986</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384</v>
      </c>
      <c r="J117" s="100" t="s">
        <v>988</v>
      </c>
      <c r="K117" s="100"/>
      <c r="L117" s="100"/>
      <c r="M117" s="100"/>
      <c r="N117" s="100"/>
      <c r="O117" s="100"/>
      <c r="P117" s="100"/>
      <c r="Q117" s="100"/>
      <c r="R117" s="100"/>
      <c r="S117" s="23"/>
      <c r="T117" s="100" t="s">
        <v>989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465</v>
      </c>
      <c r="I118" s="23" t="s">
        <v>38</v>
      </c>
      <c r="J118" s="23" t="s">
        <v>382</v>
      </c>
      <c r="K118" s="23" t="s">
        <v>383</v>
      </c>
      <c r="L118" s="23" t="s">
        <v>385</v>
      </c>
      <c r="M118" s="23" t="s">
        <v>386</v>
      </c>
      <c r="N118" s="23" t="s">
        <v>387</v>
      </c>
      <c r="O118" s="23" t="s">
        <v>389</v>
      </c>
      <c r="P118" s="23" t="s">
        <v>897</v>
      </c>
      <c r="Q118" s="23" t="s">
        <v>898</v>
      </c>
      <c r="R118" s="23" t="s">
        <v>1181</v>
      </c>
      <c r="S118" s="23"/>
      <c r="T118" s="23" t="s">
        <v>390</v>
      </c>
      <c r="U118" s="23" t="s">
        <v>137</v>
      </c>
      <c r="V118" s="23" t="s">
        <v>138</v>
      </c>
      <c r="W118" s="23" t="s">
        <v>139</v>
      </c>
      <c r="X118" s="23" t="s">
        <v>140</v>
      </c>
      <c r="Y118" s="23" t="s">
        <v>141</v>
      </c>
      <c r="Z118" s="23" t="s">
        <v>142</v>
      </c>
      <c r="AA118" s="23" t="s">
        <v>143</v>
      </c>
      <c r="AB118" s="23" t="s">
        <v>144</v>
      </c>
      <c r="AC118" s="23" t="s">
        <v>145</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116</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833</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405</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803</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804</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805</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806</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807</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808</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809</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810</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121</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112</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156</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157</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115</v>
      </c>
      <c r="D146" s="17"/>
      <c r="E146" s="17"/>
      <c r="F146" s="17"/>
      <c r="G146" s="23"/>
      <c r="H146" s="23"/>
      <c r="I146" s="23"/>
      <c r="J146" s="86" t="s">
        <v>116</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160</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1116</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161</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1116</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273</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1116</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162</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1116</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328</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3" t="s">
        <v>329</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163</v>
      </c>
      <c r="H159" s="88" t="s">
        <v>164</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165</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266</v>
      </c>
      <c r="I162" s="120"/>
      <c r="J162" s="120"/>
      <c r="K162" s="120"/>
      <c r="L162" s="121" t="s">
        <v>384</v>
      </c>
      <c r="M162" s="122" t="s">
        <v>166</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382</v>
      </c>
      <c r="N163" s="124" t="s">
        <v>383</v>
      </c>
      <c r="O163" s="124" t="s">
        <v>385</v>
      </c>
      <c r="P163" s="124" t="s">
        <v>386</v>
      </c>
      <c r="Q163" s="124" t="s">
        <v>387</v>
      </c>
      <c r="R163" s="124" t="s">
        <v>389</v>
      </c>
      <c r="S163" s="124" t="s">
        <v>897</v>
      </c>
      <c r="T163" s="124" t="s">
        <v>898</v>
      </c>
      <c r="U163" s="124" t="s">
        <v>1181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167</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168</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169</v>
      </c>
      <c r="I166" s="93"/>
      <c r="J166" s="93"/>
      <c r="K166" s="93"/>
      <c r="L166" s="98">
        <v>1</v>
      </c>
      <c r="M166" s="88"/>
      <c r="N166" s="88"/>
      <c r="O166" s="88"/>
      <c r="P166" s="88"/>
      <c r="Q166" s="88"/>
      <c r="R166" s="88"/>
      <c r="S166" s="88"/>
      <c r="T166" s="88"/>
      <c r="U166" s="125" t="s">
        <v>170</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274</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119</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120</v>
      </c>
      <c r="AE169" s="41" t="s">
        <v>121</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112</v>
      </c>
      <c r="AE173" s="11"/>
      <c r="AF173" s="8"/>
    </row>
    <row r="174" spans="1:62" ht="13.25" customHeight="1" outlineLevel="1" collapsed="1" x14ac:dyDescent="0.35">
      <c r="A174" s="6"/>
      <c r="B174" s="97"/>
      <c r="C174" s="12"/>
      <c r="D174" s="12">
        <v>0</v>
      </c>
      <c r="E174" s="12" t="s">
        <v>1</v>
      </c>
      <c r="F174" s="71"/>
      <c r="G174" s="72" t="s">
        <v>987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991</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335</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147</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148</v>
      </c>
      <c r="I181" s="113" t="s">
        <v>149</v>
      </c>
      <c r="J181" s="113" t="s">
        <v>150</v>
      </c>
      <c r="K181" s="113" t="s">
        <v>151</v>
      </c>
      <c r="L181" s="113" t="s">
        <v>152</v>
      </c>
      <c r="M181" s="113" t="s">
        <v>334</v>
      </c>
      <c r="N181" s="113" t="s">
        <v>153</v>
      </c>
      <c r="O181" s="934" t="s">
        <v>1117</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154</v>
      </c>
      <c r="I182" s="115" t="s">
        <v>154</v>
      </c>
      <c r="J182" s="115" t="s">
        <v>154</v>
      </c>
      <c r="K182" s="115" t="s">
        <v>154</v>
      </c>
      <c r="L182" s="115" t="s">
        <v>154</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154</v>
      </c>
      <c r="I183" s="115" t="s">
        <v>154</v>
      </c>
      <c r="J183" s="115" t="s">
        <v>154</v>
      </c>
      <c r="K183" s="115" t="s">
        <v>154</v>
      </c>
      <c r="L183" s="115" t="s">
        <v>154</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154</v>
      </c>
      <c r="I184" s="115" t="s">
        <v>154</v>
      </c>
      <c r="J184" s="115" t="s">
        <v>154</v>
      </c>
      <c r="K184" s="115" t="s">
        <v>154</v>
      </c>
      <c r="L184" s="115" t="s">
        <v>1210</v>
      </c>
      <c r="M184" s="115" t="s">
        <v>1211</v>
      </c>
      <c r="N184" s="187">
        <v>1</v>
      </c>
      <c r="O184" s="935">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154</v>
      </c>
      <c r="I185" s="115" t="s">
        <v>154</v>
      </c>
      <c r="J185" s="115" t="s">
        <v>154</v>
      </c>
      <c r="K185" s="115" t="s">
        <v>154</v>
      </c>
      <c r="L185" s="115" t="s">
        <v>1212</v>
      </c>
      <c r="M185" s="115" t="s">
        <v>1211</v>
      </c>
      <c r="N185" s="187">
        <v>0.8</v>
      </c>
      <c r="O185" s="935">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154</v>
      </c>
      <c r="I186" s="115" t="s">
        <v>154</v>
      </c>
      <c r="J186" s="115" t="s">
        <v>154</v>
      </c>
      <c r="K186" s="115" t="s">
        <v>1213</v>
      </c>
      <c r="L186" s="115" t="s">
        <v>78</v>
      </c>
      <c r="M186" s="115" t="s">
        <v>1211</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154</v>
      </c>
      <c r="I187" s="115" t="s">
        <v>154</v>
      </c>
      <c r="J187" s="115" t="s">
        <v>154</v>
      </c>
      <c r="K187" s="115" t="s">
        <v>1213</v>
      </c>
      <c r="L187" s="115" t="s">
        <v>79</v>
      </c>
      <c r="M187" s="115" t="s">
        <v>1211</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154</v>
      </c>
      <c r="I188" s="115" t="s">
        <v>154</v>
      </c>
      <c r="J188" s="115" t="s">
        <v>154</v>
      </c>
      <c r="K188" s="115" t="s">
        <v>1213</v>
      </c>
      <c r="L188" s="115" t="s">
        <v>155</v>
      </c>
      <c r="M188" s="115" t="s">
        <v>1211</v>
      </c>
      <c r="N188" s="187">
        <v>0.7</v>
      </c>
      <c r="O188" s="935">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154</v>
      </c>
      <c r="I189" s="115" t="s">
        <v>154</v>
      </c>
      <c r="J189" s="115" t="s">
        <v>154</v>
      </c>
      <c r="K189" s="115" t="s">
        <v>228</v>
      </c>
      <c r="L189" s="115" t="s">
        <v>78</v>
      </c>
      <c r="M189" s="115" t="s">
        <v>1211</v>
      </c>
      <c r="N189" s="187">
        <v>0.2</v>
      </c>
      <c r="O189" s="935">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154</v>
      </c>
      <c r="I190" s="115" t="s">
        <v>154</v>
      </c>
      <c r="J190" s="115" t="s">
        <v>154</v>
      </c>
      <c r="K190" s="115" t="s">
        <v>228</v>
      </c>
      <c r="L190" s="115" t="s">
        <v>79</v>
      </c>
      <c r="M190" s="115" t="s">
        <v>1211</v>
      </c>
      <c r="N190" s="187">
        <v>0.2</v>
      </c>
      <c r="O190" s="935">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154</v>
      </c>
      <c r="I191" s="115" t="s">
        <v>154</v>
      </c>
      <c r="J191" s="115" t="s">
        <v>154</v>
      </c>
      <c r="K191" s="115" t="s">
        <v>228</v>
      </c>
      <c r="L191" s="115" t="s">
        <v>80</v>
      </c>
      <c r="M191" s="115" t="s">
        <v>1211</v>
      </c>
      <c r="N191" s="187">
        <v>0.4</v>
      </c>
      <c r="O191" s="935">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154</v>
      </c>
      <c r="I192" s="115" t="s">
        <v>154</v>
      </c>
      <c r="J192" s="115" t="s">
        <v>154</v>
      </c>
      <c r="K192" s="115" t="s">
        <v>228</v>
      </c>
      <c r="L192" s="115" t="s">
        <v>155</v>
      </c>
      <c r="M192" s="115" t="s">
        <v>1211</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119</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120</v>
      </c>
      <c r="AE194" s="41" t="s">
        <v>121</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330</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171</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172</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465</v>
      </c>
      <c r="J205" s="23" t="s">
        <v>764</v>
      </c>
      <c r="K205" s="100" t="s">
        <v>173</v>
      </c>
      <c r="L205" s="100"/>
      <c r="M205" s="23"/>
      <c r="N205" s="23"/>
      <c r="O205" s="23"/>
      <c r="P205" s="23"/>
      <c r="Q205" s="23"/>
      <c r="R205" s="23"/>
      <c r="S205" s="23"/>
      <c r="T205" s="23"/>
      <c r="U205" s="23"/>
      <c r="V205" s="100" t="s">
        <v>174</v>
      </c>
      <c r="W205" s="100"/>
      <c r="X205" s="23"/>
      <c r="Y205" s="23"/>
      <c r="Z205" s="23"/>
      <c r="AA205" s="23"/>
      <c r="AB205" s="23"/>
      <c r="AC205" s="23"/>
      <c r="AD205" s="23"/>
      <c r="AE205" s="100" t="s">
        <v>388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382</v>
      </c>
      <c r="L206" s="23" t="s">
        <v>383</v>
      </c>
      <c r="M206" s="23" t="s">
        <v>385</v>
      </c>
      <c r="N206" s="23" t="s">
        <v>386</v>
      </c>
      <c r="O206" s="23" t="s">
        <v>387</v>
      </c>
      <c r="P206" s="23" t="s">
        <v>389</v>
      </c>
      <c r="Q206" s="23" t="s">
        <v>897</v>
      </c>
      <c r="R206" s="23" t="s">
        <v>898</v>
      </c>
      <c r="S206" s="23" t="s">
        <v>1181</v>
      </c>
      <c r="T206" s="23"/>
      <c r="U206" s="23"/>
      <c r="V206" s="23" t="s">
        <v>382</v>
      </c>
      <c r="W206" s="23" t="s">
        <v>383</v>
      </c>
      <c r="X206" s="23" t="s">
        <v>385</v>
      </c>
      <c r="Y206" s="23" t="s">
        <v>386</v>
      </c>
      <c r="Z206" s="23" t="s">
        <v>387</v>
      </c>
      <c r="AA206" s="23" t="s">
        <v>389</v>
      </c>
      <c r="AB206" s="23" t="s">
        <v>897</v>
      </c>
      <c r="AC206" s="23" t="s">
        <v>898</v>
      </c>
      <c r="AD206" s="23" t="s">
        <v>1181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833</v>
      </c>
      <c r="J207" s="101" t="s">
        <v>392</v>
      </c>
      <c r="K207" s="130">
        <v>1</v>
      </c>
      <c r="L207" s="130">
        <v>1</v>
      </c>
      <c r="M207" s="130">
        <v>1</v>
      </c>
      <c r="N207" s="130">
        <v>1</v>
      </c>
      <c r="O207" s="130">
        <v>1</v>
      </c>
      <c r="P207" s="130">
        <v>1</v>
      </c>
      <c r="Q207" s="130">
        <v>1</v>
      </c>
      <c r="R207" s="130">
        <v>1</v>
      </c>
      <c r="S207" s="130">
        <v>1</v>
      </c>
      <c r="T207" s="907">
        <v>0.9</v>
      </c>
      <c r="U207" s="101" t="s">
        <v>390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393</v>
      </c>
      <c r="K208" s="130">
        <v>0</v>
      </c>
      <c r="L208" s="130">
        <v>22</v>
      </c>
      <c r="M208" s="130">
        <v>120</v>
      </c>
      <c r="N208" s="130">
        <v>20</v>
      </c>
      <c r="O208" s="130">
        <v>30</v>
      </c>
      <c r="P208" s="130">
        <v>230</v>
      </c>
      <c r="Q208" s="130">
        <v>50</v>
      </c>
      <c r="R208" s="130">
        <v>80</v>
      </c>
      <c r="S208" s="130">
        <f>O208</f>
        <v>30</v>
      </c>
      <c r="T208" s="907">
        <v>0.75</v>
      </c>
      <c r="U208" s="101" t="s">
        <v>137</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394</v>
      </c>
      <c r="K209" s="130">
        <v>0</v>
      </c>
      <c r="L209" s="130">
        <v>60</v>
      </c>
      <c r="M209" s="130">
        <v>185</v>
      </c>
      <c r="N209" s="130">
        <v>70</v>
      </c>
      <c r="O209" s="130">
        <v>100</v>
      </c>
      <c r="P209" s="130">
        <v>280</v>
      </c>
      <c r="Q209" s="130">
        <v>150</v>
      </c>
      <c r="R209" s="130">
        <v>150</v>
      </c>
      <c r="S209" s="130">
        <f t="shared" ref="S209:S211" si="6">O209</f>
        <v>100</v>
      </c>
      <c r="T209" s="907">
        <v>0.65</v>
      </c>
      <c r="U209" s="101" t="s">
        <v>138</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395</v>
      </c>
      <c r="K210" s="130">
        <v>60</v>
      </c>
      <c r="L210" s="130">
        <v>125</v>
      </c>
      <c r="M210" s="130">
        <v>480</v>
      </c>
      <c r="N210" s="130">
        <v>225</v>
      </c>
      <c r="O210" s="130">
        <v>425</v>
      </c>
      <c r="P210" s="130">
        <v>700</v>
      </c>
      <c r="Q210" s="130">
        <v>400</v>
      </c>
      <c r="R210" s="130">
        <v>400</v>
      </c>
      <c r="S210" s="130">
        <f t="shared" si="6"/>
        <v>425</v>
      </c>
      <c r="T210" s="907">
        <v>0.55000000000000004</v>
      </c>
      <c r="U210" s="101" t="s">
        <v>139</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396</v>
      </c>
      <c r="K211" s="130">
        <v>275</v>
      </c>
      <c r="L211" s="130">
        <v>396</v>
      </c>
      <c r="M211" s="130">
        <v>535</v>
      </c>
      <c r="N211" s="130">
        <v>480</v>
      </c>
      <c r="O211" s="130">
        <v>500</v>
      </c>
      <c r="P211" s="130">
        <v>550</v>
      </c>
      <c r="Q211" s="130">
        <v>550</v>
      </c>
      <c r="R211" s="130">
        <v>550</v>
      </c>
      <c r="S211" s="130">
        <f t="shared" si="6"/>
        <v>500</v>
      </c>
      <c r="T211" s="907">
        <v>0.45</v>
      </c>
      <c r="U211" s="101" t="s">
        <v>140</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397</v>
      </c>
      <c r="K212" s="130">
        <v>100</v>
      </c>
      <c r="L212" s="130">
        <v>100</v>
      </c>
      <c r="M212" s="130">
        <v>100</v>
      </c>
      <c r="N212" s="130">
        <v>100</v>
      </c>
      <c r="O212" s="130">
        <v>100</v>
      </c>
      <c r="P212" s="130">
        <v>100</v>
      </c>
      <c r="Q212" s="130">
        <v>100</v>
      </c>
      <c r="R212" s="130">
        <v>100</v>
      </c>
      <c r="S212" s="130">
        <v>100</v>
      </c>
      <c r="T212" s="88"/>
      <c r="U212" s="101" t="s">
        <v>141</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398</v>
      </c>
      <c r="K213" s="130">
        <v>100</v>
      </c>
      <c r="L213" s="130">
        <v>100</v>
      </c>
      <c r="M213" s="130">
        <v>100</v>
      </c>
      <c r="N213" s="130">
        <v>100</v>
      </c>
      <c r="O213" s="130">
        <v>100</v>
      </c>
      <c r="P213" s="130">
        <v>100</v>
      </c>
      <c r="Q213" s="130">
        <v>100</v>
      </c>
      <c r="R213" s="130">
        <v>100</v>
      </c>
      <c r="S213" s="130">
        <v>100</v>
      </c>
      <c r="T213" s="88"/>
      <c r="U213" s="101" t="s">
        <v>142</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399</v>
      </c>
      <c r="K214" s="130">
        <v>100</v>
      </c>
      <c r="L214" s="130">
        <v>100</v>
      </c>
      <c r="M214" s="130">
        <v>100</v>
      </c>
      <c r="N214" s="130">
        <v>100</v>
      </c>
      <c r="O214" s="130">
        <v>100</v>
      </c>
      <c r="P214" s="130">
        <v>100</v>
      </c>
      <c r="Q214" s="130">
        <v>100</v>
      </c>
      <c r="R214" s="130">
        <v>100</v>
      </c>
      <c r="S214" s="130">
        <v>100</v>
      </c>
      <c r="T214" s="88"/>
      <c r="U214" s="101" t="s">
        <v>143</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400</v>
      </c>
      <c r="K215" s="130">
        <v>100</v>
      </c>
      <c r="L215" s="130">
        <v>100</v>
      </c>
      <c r="M215" s="130">
        <v>100</v>
      </c>
      <c r="N215" s="130">
        <v>100</v>
      </c>
      <c r="O215" s="130">
        <v>100</v>
      </c>
      <c r="P215" s="130">
        <v>100</v>
      </c>
      <c r="Q215" s="130">
        <v>100</v>
      </c>
      <c r="R215" s="130">
        <v>100</v>
      </c>
      <c r="S215" s="130">
        <v>100</v>
      </c>
      <c r="T215" s="88"/>
      <c r="U215" s="101" t="s">
        <v>144</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401</v>
      </c>
      <c r="K216" s="130">
        <v>100</v>
      </c>
      <c r="L216" s="130">
        <v>100</v>
      </c>
      <c r="M216" s="130">
        <v>100</v>
      </c>
      <c r="N216" s="130">
        <v>100</v>
      </c>
      <c r="O216" s="130">
        <v>100</v>
      </c>
      <c r="P216" s="130">
        <v>100</v>
      </c>
      <c r="Q216" s="130">
        <v>100</v>
      </c>
      <c r="R216" s="130">
        <v>100</v>
      </c>
      <c r="S216" s="130">
        <v>100</v>
      </c>
      <c r="T216" s="88"/>
      <c r="U216" s="101" t="s">
        <v>145</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405</v>
      </c>
      <c r="J217" s="101" t="s">
        <v>392</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390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393</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137</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394</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138</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395</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139</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396</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140</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397</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141</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398</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142</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399</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143</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400</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144</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401</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145</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803</v>
      </c>
      <c r="J227" s="101" t="s">
        <v>392</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390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393</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137</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394</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138</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395</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139</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396</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140</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397</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141</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398</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142</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399</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143</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400</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144</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401</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145</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804</v>
      </c>
      <c r="J237" s="101" t="s">
        <v>392</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390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393</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137</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394</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138</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395</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139</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396</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140</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397</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141</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398</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142</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399</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143</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400</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144</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401</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145</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805</v>
      </c>
      <c r="J247" s="101" t="s">
        <v>392</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390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393</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137</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394</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138</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395</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139</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396</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140</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397</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141</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398</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142</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399</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143</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400</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144</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401</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145</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806</v>
      </c>
      <c r="J257" s="101" t="s">
        <v>392</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390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393</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137</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394</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138</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395</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139</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396</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140</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397</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141</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398</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142</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399</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143</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400</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144</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401</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145</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807</v>
      </c>
      <c r="J267" s="101" t="s">
        <v>392</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390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393</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137</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394</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138</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395</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139</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396</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140</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397</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141</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398</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142</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399</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143</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400</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144</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401</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145</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808</v>
      </c>
      <c r="J277" s="101" t="s">
        <v>392</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390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393</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137</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394</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138</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395</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139</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396</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140</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397</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141</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398</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142</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399</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143</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400</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144</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401</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145</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809</v>
      </c>
      <c r="J287" s="101" t="s">
        <v>392</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390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393</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137</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394</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138</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395</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139</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396</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140</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397</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141</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398</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142</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399</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143</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400</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144</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401</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145</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810</v>
      </c>
      <c r="J297" s="101" t="s">
        <v>392</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390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393</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137</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394</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138</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395</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139</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396</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140</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397</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141</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398</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142</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399</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143</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400</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144</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401</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145</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119</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121</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331</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171</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172</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465</v>
      </c>
      <c r="J319" s="23"/>
      <c r="K319" s="100" t="s">
        <v>175</v>
      </c>
      <c r="L319" s="100"/>
      <c r="M319" s="23"/>
      <c r="N319" s="23"/>
      <c r="O319" s="23"/>
      <c r="P319" s="23"/>
      <c r="Q319" s="23"/>
      <c r="R319" s="23"/>
      <c r="S319" s="23"/>
      <c r="T319" s="23"/>
      <c r="U319" s="23"/>
      <c r="V319" s="100" t="s">
        <v>176</v>
      </c>
      <c r="W319" s="100"/>
      <c r="X319" s="23"/>
      <c r="Y319" s="23"/>
      <c r="Z319" s="23"/>
      <c r="AA319" s="23"/>
      <c r="AB319" s="23"/>
      <c r="AC319" s="23"/>
      <c r="AD319" s="23"/>
      <c r="AE319" s="100" t="s">
        <v>388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382</v>
      </c>
      <c r="L320" s="23" t="s">
        <v>383</v>
      </c>
      <c r="M320" s="23" t="s">
        <v>385</v>
      </c>
      <c r="N320" s="23" t="s">
        <v>386</v>
      </c>
      <c r="O320" s="23" t="s">
        <v>387</v>
      </c>
      <c r="P320" s="23" t="s">
        <v>389</v>
      </c>
      <c r="Q320" s="23" t="s">
        <v>897</v>
      </c>
      <c r="R320" s="23" t="s">
        <v>898</v>
      </c>
      <c r="S320" s="23" t="s">
        <v>1181</v>
      </c>
      <c r="T320" s="23"/>
      <c r="U320" s="23"/>
      <c r="V320" s="23" t="s">
        <v>382</v>
      </c>
      <c r="W320" s="23" t="s">
        <v>383</v>
      </c>
      <c r="X320" s="23" t="s">
        <v>385</v>
      </c>
      <c r="Y320" s="23" t="s">
        <v>386</v>
      </c>
      <c r="Z320" s="23" t="s">
        <v>387</v>
      </c>
      <c r="AA320" s="23" t="s">
        <v>389</v>
      </c>
      <c r="AB320" s="23" t="s">
        <v>897</v>
      </c>
      <c r="AC320" s="23" t="s">
        <v>898</v>
      </c>
      <c r="AD320" s="23" t="s">
        <v>1181</v>
      </c>
      <c r="AE320" s="23" t="s">
        <v>387</v>
      </c>
      <c r="AF320" s="23" t="s">
        <v>387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833</v>
      </c>
      <c r="J321" s="101" t="s">
        <v>390</v>
      </c>
      <c r="K321" s="130">
        <v>100</v>
      </c>
      <c r="L321" s="130">
        <v>100</v>
      </c>
      <c r="M321" s="130">
        <v>100</v>
      </c>
      <c r="N321" s="130">
        <v>100</v>
      </c>
      <c r="O321" s="130">
        <v>100</v>
      </c>
      <c r="P321" s="130">
        <v>100</v>
      </c>
      <c r="Q321" s="130">
        <v>100</v>
      </c>
      <c r="R321" s="130">
        <v>100</v>
      </c>
      <c r="S321" s="130">
        <v>100</v>
      </c>
      <c r="T321" s="88"/>
      <c r="U321" s="101" t="s">
        <v>390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137</v>
      </c>
      <c r="K322" s="130">
        <v>5</v>
      </c>
      <c r="L322" s="130">
        <v>93</v>
      </c>
      <c r="M322" s="130">
        <v>411</v>
      </c>
      <c r="N322" s="130">
        <v>137</v>
      </c>
      <c r="O322" s="130">
        <v>315</v>
      </c>
      <c r="P322" s="130">
        <v>589</v>
      </c>
      <c r="Q322" s="130">
        <v>357</v>
      </c>
      <c r="R322" s="130">
        <v>356</v>
      </c>
      <c r="S322" s="130">
        <f>O322</f>
        <v>315</v>
      </c>
      <c r="T322" s="88"/>
      <c r="U322" s="101" t="s">
        <v>137</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138</v>
      </c>
      <c r="K323" s="130">
        <v>37</v>
      </c>
      <c r="L323" s="130">
        <v>288</v>
      </c>
      <c r="M323" s="130">
        <v>873</v>
      </c>
      <c r="N323" s="130">
        <v>410</v>
      </c>
      <c r="O323" s="130">
        <v>739</v>
      </c>
      <c r="P323" s="130">
        <v>700</v>
      </c>
      <c r="Q323" s="130">
        <v>763</v>
      </c>
      <c r="R323" s="130">
        <v>762</v>
      </c>
      <c r="S323" s="130">
        <f t="shared" ref="S323:S325" si="206">O323</f>
        <v>739</v>
      </c>
      <c r="T323" s="88"/>
      <c r="U323" s="101" t="s">
        <v>138</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139</v>
      </c>
      <c r="K324" s="130">
        <v>261</v>
      </c>
      <c r="L324" s="130">
        <v>987</v>
      </c>
      <c r="M324" s="130">
        <v>1800</v>
      </c>
      <c r="N324" s="130">
        <v>1279</v>
      </c>
      <c r="O324" s="130">
        <v>1822</v>
      </c>
      <c r="P324" s="130">
        <v>2000</v>
      </c>
      <c r="Q324" s="130">
        <v>1680</v>
      </c>
      <c r="R324" s="130">
        <v>1680</v>
      </c>
      <c r="S324" s="130">
        <f t="shared" si="206"/>
        <v>1822</v>
      </c>
      <c r="T324" s="88"/>
      <c r="U324" s="101" t="s">
        <v>139</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140</v>
      </c>
      <c r="K325" s="130">
        <v>1021</v>
      </c>
      <c r="L325" s="130">
        <v>2037</v>
      </c>
      <c r="M325" s="130">
        <v>2900</v>
      </c>
      <c r="N325" s="130">
        <v>2464</v>
      </c>
      <c r="O325" s="130">
        <v>2864</v>
      </c>
      <c r="P325" s="130">
        <v>2650</v>
      </c>
      <c r="Q325" s="130">
        <v>2600</v>
      </c>
      <c r="R325" s="130">
        <v>2500</v>
      </c>
      <c r="S325" s="130">
        <f t="shared" si="206"/>
        <v>2864</v>
      </c>
      <c r="T325" s="88"/>
      <c r="U325" s="101" t="s">
        <v>140</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141</v>
      </c>
      <c r="K326" s="130">
        <v>100</v>
      </c>
      <c r="L326" s="130">
        <v>100</v>
      </c>
      <c r="M326" s="130">
        <v>100</v>
      </c>
      <c r="N326" s="130">
        <v>100</v>
      </c>
      <c r="O326" s="130">
        <v>100</v>
      </c>
      <c r="P326" s="130">
        <v>100</v>
      </c>
      <c r="Q326" s="130">
        <v>100</v>
      </c>
      <c r="R326" s="130">
        <v>100</v>
      </c>
      <c r="S326" s="130">
        <v>100</v>
      </c>
      <c r="T326" s="88"/>
      <c r="U326" s="101" t="s">
        <v>141</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142</v>
      </c>
      <c r="K327" s="130">
        <v>100</v>
      </c>
      <c r="L327" s="130">
        <v>100</v>
      </c>
      <c r="M327" s="130">
        <v>100</v>
      </c>
      <c r="N327" s="130">
        <v>100</v>
      </c>
      <c r="O327" s="130">
        <v>100</v>
      </c>
      <c r="P327" s="130">
        <v>100</v>
      </c>
      <c r="Q327" s="130">
        <v>100</v>
      </c>
      <c r="R327" s="130">
        <v>100</v>
      </c>
      <c r="S327" s="130">
        <v>100</v>
      </c>
      <c r="T327" s="88"/>
      <c r="U327" s="101" t="s">
        <v>142</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143</v>
      </c>
      <c r="K328" s="130">
        <v>100</v>
      </c>
      <c r="L328" s="130">
        <v>100</v>
      </c>
      <c r="M328" s="130">
        <v>100</v>
      </c>
      <c r="N328" s="130">
        <v>100</v>
      </c>
      <c r="O328" s="130">
        <v>100</v>
      </c>
      <c r="P328" s="130">
        <v>100</v>
      </c>
      <c r="Q328" s="130">
        <v>100</v>
      </c>
      <c r="R328" s="130">
        <v>100</v>
      </c>
      <c r="S328" s="130">
        <v>100</v>
      </c>
      <c r="T328" s="88"/>
      <c r="U328" s="101" t="s">
        <v>143</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144</v>
      </c>
      <c r="K329" s="130">
        <v>100</v>
      </c>
      <c r="L329" s="130">
        <v>100</v>
      </c>
      <c r="M329" s="130">
        <v>100</v>
      </c>
      <c r="N329" s="130">
        <v>100</v>
      </c>
      <c r="O329" s="130">
        <v>100</v>
      </c>
      <c r="P329" s="130">
        <v>100</v>
      </c>
      <c r="Q329" s="130">
        <v>100</v>
      </c>
      <c r="R329" s="130">
        <v>100</v>
      </c>
      <c r="S329" s="130">
        <v>100</v>
      </c>
      <c r="T329" s="88"/>
      <c r="U329" s="101" t="s">
        <v>144</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145</v>
      </c>
      <c r="K330" s="130">
        <v>100</v>
      </c>
      <c r="L330" s="130">
        <v>100</v>
      </c>
      <c r="M330" s="130">
        <v>100</v>
      </c>
      <c r="N330" s="130">
        <v>100</v>
      </c>
      <c r="O330" s="130">
        <v>100</v>
      </c>
      <c r="P330" s="130">
        <v>100</v>
      </c>
      <c r="Q330" s="130">
        <v>100</v>
      </c>
      <c r="R330" s="130">
        <v>100</v>
      </c>
      <c r="S330" s="130">
        <v>100</v>
      </c>
      <c r="T330" s="88"/>
      <c r="U330" s="101" t="s">
        <v>145</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405</v>
      </c>
      <c r="J331" s="101" t="s">
        <v>390</v>
      </c>
      <c r="K331" s="130">
        <v>200</v>
      </c>
      <c r="L331" s="130">
        <v>300</v>
      </c>
      <c r="M331" s="130">
        <v>300</v>
      </c>
      <c r="N331" s="243">
        <f t="shared" ref="N331:N352" si="208">$O331</f>
        <v>400</v>
      </c>
      <c r="O331" s="130">
        <v>400</v>
      </c>
      <c r="P331" s="130">
        <v>0</v>
      </c>
      <c r="Q331" s="130">
        <v>0</v>
      </c>
      <c r="R331" s="130">
        <v>0</v>
      </c>
      <c r="S331" s="130">
        <v>0</v>
      </c>
      <c r="T331" s="88"/>
      <c r="U331" s="101" t="s">
        <v>390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137</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137</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138</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138</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139</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139</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140</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140</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141</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141</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142</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142</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143</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143</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144</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144</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145</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145</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803</v>
      </c>
      <c r="J341" s="101" t="s">
        <v>390</v>
      </c>
      <c r="K341" s="130">
        <v>200</v>
      </c>
      <c r="L341" s="130">
        <v>300</v>
      </c>
      <c r="M341" s="130">
        <v>300</v>
      </c>
      <c r="N341" s="243">
        <f t="shared" si="208"/>
        <v>400</v>
      </c>
      <c r="O341" s="130">
        <v>400</v>
      </c>
      <c r="P341" s="130">
        <v>0</v>
      </c>
      <c r="Q341" s="130">
        <v>0</v>
      </c>
      <c r="R341" s="130">
        <v>0</v>
      </c>
      <c r="S341" s="130">
        <v>0</v>
      </c>
      <c r="T341" s="88"/>
      <c r="U341" s="101" t="s">
        <v>390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137</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137</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138</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138</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139</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139</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140</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140</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141</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141</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142</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142</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143</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143</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144</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144</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145</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145</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804</v>
      </c>
      <c r="J351" s="101" t="s">
        <v>390</v>
      </c>
      <c r="K351" s="130">
        <v>200</v>
      </c>
      <c r="L351" s="130">
        <v>300</v>
      </c>
      <c r="M351" s="130">
        <v>300</v>
      </c>
      <c r="N351" s="243">
        <f t="shared" si="208"/>
        <v>400</v>
      </c>
      <c r="O351" s="130">
        <v>400</v>
      </c>
      <c r="P351" s="130">
        <v>0</v>
      </c>
      <c r="Q351" s="130">
        <v>0</v>
      </c>
      <c r="R351" s="130">
        <v>0</v>
      </c>
      <c r="S351" s="130">
        <v>0</v>
      </c>
      <c r="T351" s="88"/>
      <c r="U351" s="101" t="s">
        <v>390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137</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137</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138</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138</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139</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139</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140</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140</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141</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141</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142</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142</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143</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143</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144</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144</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145</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145</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805</v>
      </c>
      <c r="J361" s="101" t="s">
        <v>390</v>
      </c>
      <c r="K361" s="130">
        <v>200</v>
      </c>
      <c r="L361" s="130">
        <v>300</v>
      </c>
      <c r="M361" s="130">
        <v>300</v>
      </c>
      <c r="N361" s="243">
        <f t="shared" si="218"/>
        <v>400</v>
      </c>
      <c r="O361" s="130">
        <v>400</v>
      </c>
      <c r="P361" s="130">
        <v>0</v>
      </c>
      <c r="Q361" s="130">
        <v>0</v>
      </c>
      <c r="R361" s="130">
        <v>0</v>
      </c>
      <c r="S361" s="130">
        <v>0</v>
      </c>
      <c r="T361" s="88"/>
      <c r="U361" s="101" t="s">
        <v>390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137</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137</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138</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138</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139</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139</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140</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140</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141</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141</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142</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142</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143</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143</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144</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144</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145</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145</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806</v>
      </c>
      <c r="J371" s="101" t="s">
        <v>390</v>
      </c>
      <c r="K371" s="130">
        <v>200</v>
      </c>
      <c r="L371" s="130">
        <v>300</v>
      </c>
      <c r="M371" s="130">
        <v>300</v>
      </c>
      <c r="N371" s="243">
        <f t="shared" si="218"/>
        <v>400</v>
      </c>
      <c r="O371" s="130">
        <v>400</v>
      </c>
      <c r="P371" s="130">
        <v>0</v>
      </c>
      <c r="Q371" s="130">
        <v>0</v>
      </c>
      <c r="R371" s="130">
        <v>0</v>
      </c>
      <c r="S371" s="130">
        <v>0</v>
      </c>
      <c r="T371" s="88"/>
      <c r="U371" s="101" t="s">
        <v>390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137</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137</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138</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138</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139</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139</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140</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140</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141</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141</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142</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142</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143</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143</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144</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144</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145</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145</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807</v>
      </c>
      <c r="J381" s="101" t="s">
        <v>390</v>
      </c>
      <c r="K381" s="130">
        <v>200</v>
      </c>
      <c r="L381" s="130">
        <v>300</v>
      </c>
      <c r="M381" s="130">
        <v>300</v>
      </c>
      <c r="N381" s="243">
        <f t="shared" si="218"/>
        <v>400</v>
      </c>
      <c r="O381" s="130">
        <v>400</v>
      </c>
      <c r="P381" s="130">
        <v>0</v>
      </c>
      <c r="Q381" s="130">
        <v>0</v>
      </c>
      <c r="R381" s="130">
        <v>0</v>
      </c>
      <c r="S381" s="130">
        <v>0</v>
      </c>
      <c r="T381" s="88"/>
      <c r="U381" s="101" t="s">
        <v>390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137</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137</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138</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138</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139</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139</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140</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140</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141</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141</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142</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142</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143</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143</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144</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144</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145</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145</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808</v>
      </c>
      <c r="J391" s="101" t="s">
        <v>390</v>
      </c>
      <c r="K391" s="130">
        <v>200</v>
      </c>
      <c r="L391" s="130">
        <v>300</v>
      </c>
      <c r="M391" s="130">
        <v>300</v>
      </c>
      <c r="N391" s="243">
        <f t="shared" si="231"/>
        <v>400</v>
      </c>
      <c r="O391" s="130">
        <v>400</v>
      </c>
      <c r="P391" s="130">
        <v>0</v>
      </c>
      <c r="Q391" s="130">
        <v>0</v>
      </c>
      <c r="R391" s="130">
        <v>0</v>
      </c>
      <c r="S391" s="130">
        <v>0</v>
      </c>
      <c r="T391" s="88"/>
      <c r="U391" s="101" t="s">
        <v>390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137</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137</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138</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138</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139</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139</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140</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140</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141</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141</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142</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142</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143</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143</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144</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144</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145</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145</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809</v>
      </c>
      <c r="J401" s="101" t="s">
        <v>390</v>
      </c>
      <c r="K401" s="130">
        <v>200</v>
      </c>
      <c r="L401" s="130">
        <v>300</v>
      </c>
      <c r="M401" s="130">
        <v>300</v>
      </c>
      <c r="N401" s="243">
        <f t="shared" si="231"/>
        <v>400</v>
      </c>
      <c r="O401" s="130">
        <v>400</v>
      </c>
      <c r="P401" s="130">
        <v>0</v>
      </c>
      <c r="Q401" s="130">
        <v>0</v>
      </c>
      <c r="R401" s="130">
        <v>0</v>
      </c>
      <c r="S401" s="130">
        <v>0</v>
      </c>
      <c r="T401" s="88"/>
      <c r="U401" s="101" t="s">
        <v>390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137</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137</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138</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138</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139</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139</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140</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140</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141</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141</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142</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142</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143</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143</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144</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144</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145</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145</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810</v>
      </c>
      <c r="J411" s="101" t="s">
        <v>390</v>
      </c>
      <c r="K411" s="130">
        <v>200</v>
      </c>
      <c r="L411" s="130">
        <v>300</v>
      </c>
      <c r="M411" s="130">
        <v>300</v>
      </c>
      <c r="N411" s="243">
        <f t="shared" si="231"/>
        <v>400</v>
      </c>
      <c r="O411" s="130">
        <v>400</v>
      </c>
      <c r="P411" s="130">
        <v>0</v>
      </c>
      <c r="Q411" s="130">
        <v>0</v>
      </c>
      <c r="R411" s="130">
        <v>0</v>
      </c>
      <c r="S411" s="130">
        <v>0</v>
      </c>
      <c r="T411" s="88"/>
      <c r="U411" s="101" t="s">
        <v>390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137</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137</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138</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138</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139</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139</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140</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140</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141</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141</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142</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142</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143</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143</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144</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144</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145</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145</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119</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121</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112</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177</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178</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179</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181</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180</v>
      </c>
      <c r="L433" s="23"/>
      <c r="M433" s="23" t="s">
        <v>844</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182</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115</v>
      </c>
      <c r="D435" s="17"/>
      <c r="E435" s="17"/>
      <c r="F435" s="17"/>
      <c r="G435" s="23"/>
      <c r="H435" s="23"/>
      <c r="I435" s="23"/>
      <c r="J435" s="86" t="s">
        <v>116</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137</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138</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139</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140</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141</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142</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143</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144</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145</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222</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183</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223</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224</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184</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119</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120</v>
      </c>
      <c r="AE454" s="41" t="s">
        <v>121</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112</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185</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186</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2" t="s">
        <v>1195</v>
      </c>
      <c r="K464" s="612"/>
      <c r="L464" s="100"/>
      <c r="M464" s="100"/>
      <c r="N464" s="100"/>
      <c r="O464" s="612"/>
      <c r="P464" s="100"/>
      <c r="Q464" s="100"/>
      <c r="R464" s="100"/>
      <c r="T464" s="22"/>
      <c r="U464" s="128" t="s">
        <v>820</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159</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115</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398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399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119</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187</v>
      </c>
      <c r="S480" s="39"/>
      <c r="T480" s="95"/>
      <c r="U480" s="95"/>
      <c r="V480" s="96" t="s">
        <v>120</v>
      </c>
      <c r="W480" s="96"/>
      <c r="X480" s="96"/>
      <c r="Y480" s="96"/>
      <c r="Z480" s="96"/>
      <c r="AA480" s="96"/>
      <c r="AB480" s="96"/>
      <c r="AC480" s="96"/>
      <c r="AD480" s="96"/>
      <c r="AE480" s="41" t="s">
        <v>121</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188</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841</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190</v>
      </c>
      <c r="U489" s="22"/>
      <c r="V489" s="22" t="s">
        <v>189</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840</v>
      </c>
      <c r="K490" s="17"/>
      <c r="L490" s="22"/>
      <c r="M490" s="22"/>
      <c r="N490" s="22"/>
      <c r="O490" s="22"/>
      <c r="P490" s="22"/>
      <c r="Q490" s="22"/>
      <c r="R490" s="22"/>
      <c r="S490" s="22"/>
      <c r="T490" s="23" t="s">
        <v>191</v>
      </c>
      <c r="U490" s="22"/>
      <c r="V490" s="22" t="s">
        <v>843</v>
      </c>
      <c r="W490" s="22"/>
      <c r="X490" s="23" t="s">
        <v>192</v>
      </c>
      <c r="Y490" s="23"/>
      <c r="Z490" s="24"/>
      <c r="AA490" s="24"/>
      <c r="AB490" s="24"/>
      <c r="AC490" s="239" t="s">
        <v>902</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8"/>
      <c r="H491" s="598" t="s">
        <v>823</v>
      </c>
      <c r="I491" s="599" t="s">
        <v>159</v>
      </c>
      <c r="J491" s="599" t="s">
        <v>391</v>
      </c>
      <c r="K491" s="599" t="s">
        <v>56</v>
      </c>
      <c r="L491" s="599" t="s">
        <v>57</v>
      </c>
      <c r="M491" s="599" t="s">
        <v>58</v>
      </c>
      <c r="N491" s="599" t="s">
        <v>59</v>
      </c>
      <c r="O491" s="599" t="s">
        <v>894</v>
      </c>
      <c r="P491" s="599" t="s">
        <v>895</v>
      </c>
      <c r="Q491" s="599" t="s">
        <v>896</v>
      </c>
      <c r="R491" s="599" t="s">
        <v>1180</v>
      </c>
      <c r="S491" s="598"/>
      <c r="T491" s="598" t="s">
        <v>193</v>
      </c>
      <c r="U491" s="598"/>
      <c r="V491" s="598" t="s">
        <v>842</v>
      </c>
      <c r="W491" s="598"/>
      <c r="X491" s="598"/>
      <c r="Y491" s="598"/>
      <c r="Z491" s="598"/>
      <c r="AA491" s="598"/>
      <c r="AB491" s="598"/>
      <c r="AC491" s="598" t="s">
        <v>823</v>
      </c>
      <c r="AD491" s="598" t="s">
        <v>903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833</v>
      </c>
      <c r="I492" s="103" t="s">
        <v>392</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393</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394</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395</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396</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397</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398</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399</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400</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401</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405</v>
      </c>
      <c r="I502" s="103" t="s">
        <v>392</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393</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394</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395</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396</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397</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398</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399</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400</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401</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803</v>
      </c>
      <c r="I512" s="103" t="s">
        <v>392</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393</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394</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395</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396</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397</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398</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399</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400</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401</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804</v>
      </c>
      <c r="I522" s="103" t="s">
        <v>392</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393</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394</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395</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396</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397</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398</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399</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400</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401</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805</v>
      </c>
      <c r="I532" s="103" t="s">
        <v>392</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393</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394</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395</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396</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397</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398</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399</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400</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401</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806</v>
      </c>
      <c r="I542" s="103" t="s">
        <v>392</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393</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394</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395</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396</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397</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398</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399</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400</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401</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807</v>
      </c>
      <c r="I552" s="103" t="s">
        <v>392</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393</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394</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395</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396</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397</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398</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399</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400</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401</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808</v>
      </c>
      <c r="I562" s="103" t="s">
        <v>392</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393</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394</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395</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396</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397</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398</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399</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400</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401</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809</v>
      </c>
      <c r="I572" s="103" t="s">
        <v>392</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393</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394</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395</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396</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397</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398</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399</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400</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401</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810</v>
      </c>
      <c r="I582" s="103" t="s">
        <v>392</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393</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394</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395</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396</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397</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398</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399</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400</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401</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119</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121</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112</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1088</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4" t="s">
        <v>1089</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465</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159</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115</v>
      </c>
      <c r="D606" s="17"/>
      <c r="E606" s="17"/>
      <c r="F606" s="17"/>
      <c r="G606" s="23"/>
      <c r="H606" s="23"/>
      <c r="I606" s="23"/>
      <c r="J606" s="86" t="s">
        <v>116</v>
      </c>
      <c r="K606" s="86" t="s">
        <v>116</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1090</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1091</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119</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187</v>
      </c>
      <c r="S613" s="39"/>
      <c r="T613" s="95"/>
      <c r="U613" s="95"/>
      <c r="V613" s="96" t="s">
        <v>120</v>
      </c>
      <c r="W613" s="96"/>
      <c r="X613" s="96"/>
      <c r="Y613" s="96"/>
      <c r="Z613" s="96"/>
      <c r="AA613" s="96"/>
      <c r="AB613" s="96"/>
      <c r="AC613" s="96"/>
      <c r="AD613" s="96"/>
      <c r="AE613" s="41" t="s">
        <v>121</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112</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194</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195</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848</v>
      </c>
      <c r="O622" s="137"/>
      <c r="P622" s="46" t="s">
        <v>845</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847</v>
      </c>
      <c r="O623" s="17"/>
      <c r="P623" s="46" t="s">
        <v>846</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821</v>
      </c>
      <c r="O624" s="23"/>
      <c r="P624" s="23" t="s">
        <v>822</v>
      </c>
      <c r="Q624" s="22"/>
      <c r="R624" s="23"/>
      <c r="S624" s="100" t="s">
        <v>198</v>
      </c>
      <c r="T624" s="100"/>
      <c r="U624" s="23"/>
      <c r="V624" s="24" t="s">
        <v>192</v>
      </c>
      <c r="W624" s="24"/>
      <c r="X624" s="24"/>
      <c r="Y624" s="24"/>
      <c r="Z624" s="24"/>
      <c r="AA624" s="24"/>
      <c r="AB624" s="24"/>
      <c r="AC624" s="239" t="s">
        <v>902</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817</v>
      </c>
      <c r="I625" s="23" t="s">
        <v>159</v>
      </c>
      <c r="J625" s="23" t="s">
        <v>199</v>
      </c>
      <c r="K625" s="23" t="s">
        <v>200</v>
      </c>
      <c r="L625" s="23" t="s">
        <v>202</v>
      </c>
      <c r="M625" s="23"/>
      <c r="N625" s="23" t="s">
        <v>201</v>
      </c>
      <c r="O625" s="23"/>
      <c r="P625" s="23" t="s">
        <v>201</v>
      </c>
      <c r="Q625" s="22"/>
      <c r="R625" s="23"/>
      <c r="S625" s="23" t="s">
        <v>204</v>
      </c>
      <c r="T625" s="23" t="s">
        <v>203</v>
      </c>
      <c r="U625" s="23"/>
      <c r="V625" s="24"/>
      <c r="W625" s="24"/>
      <c r="X625" s="24"/>
      <c r="Y625" s="24"/>
      <c r="Z625" s="24"/>
      <c r="AA625" s="24"/>
      <c r="AB625" s="24"/>
      <c r="AC625" s="24" t="s">
        <v>823</v>
      </c>
      <c r="AD625" s="24" t="s">
        <v>903</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115</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833</v>
      </c>
      <c r="I628" s="101" t="s">
        <v>392</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393</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394</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395</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396</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397</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398</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399</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400</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401</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405</v>
      </c>
      <c r="I638" s="101" t="s">
        <v>392</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393</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394</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395</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396</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397</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398</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399</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400</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401</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803</v>
      </c>
      <c r="I648" s="101" t="s">
        <v>392</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393</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394</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395</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396</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397</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398</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399</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400</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401</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804</v>
      </c>
      <c r="I658" s="101" t="s">
        <v>392</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393</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394</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395</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396</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397</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398</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399</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400</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401</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805</v>
      </c>
      <c r="I668" s="101" t="s">
        <v>392</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393</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394</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395</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396</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397</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398</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399</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400</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401</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806</v>
      </c>
      <c r="I678" s="101" t="s">
        <v>392</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393</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394</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395</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396</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397</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398</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399</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400</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401</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807</v>
      </c>
      <c r="I688" s="101" t="s">
        <v>392</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393</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394</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395</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396</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397</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398</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399</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400</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401</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808</v>
      </c>
      <c r="I698" s="101" t="s">
        <v>392</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393</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394</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395</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396</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397</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398</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399</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400</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401</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809</v>
      </c>
      <c r="I708" s="101" t="s">
        <v>392</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393</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394</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395</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396</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397</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398</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399</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400</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401</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810</v>
      </c>
      <c r="I718" s="101" t="s">
        <v>392</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393</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394</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395</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396</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397</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398</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399</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400</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401</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119</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120</v>
      </c>
      <c r="W732" s="96"/>
      <c r="X732" s="96"/>
      <c r="Y732" s="96"/>
      <c r="Z732" s="96"/>
      <c r="AA732" s="96"/>
      <c r="AB732" s="96"/>
      <c r="AC732" s="96"/>
      <c r="AD732" s="96"/>
      <c r="AE732" s="41" t="s">
        <v>121</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112</v>
      </c>
      <c r="AE736" s="11"/>
      <c r="AF736" s="8"/>
    </row>
    <row r="737" spans="1:32" ht="13.25" hidden="1" customHeight="1" outlineLevel="1" collapsed="1" x14ac:dyDescent="0.35">
      <c r="A737" s="6"/>
      <c r="B737" s="97"/>
      <c r="C737" s="12"/>
      <c r="D737" s="12">
        <v>0</v>
      </c>
      <c r="E737" s="12" t="s">
        <v>1</v>
      </c>
      <c r="F737" s="71"/>
      <c r="G737" s="72" t="s">
        <v>205</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206</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115</v>
      </c>
      <c r="D745" s="17"/>
      <c r="E745" s="17"/>
      <c r="F745" s="17"/>
      <c r="G745" s="17"/>
      <c r="H745" s="17"/>
      <c r="I745" s="23"/>
      <c r="J745" s="143"/>
      <c r="K745" s="143"/>
      <c r="L745" s="110" t="s">
        <v>116</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2" t="s">
        <v>207</v>
      </c>
      <c r="H747" s="34"/>
      <c r="I747" s="34"/>
      <c r="J747" s="29"/>
      <c r="K747" s="32"/>
      <c r="L747" s="32" t="s">
        <v>378</v>
      </c>
      <c r="M747" s="103" t="s">
        <v>391</v>
      </c>
      <c r="N747" s="103" t="s">
        <v>56</v>
      </c>
      <c r="O747" s="103" t="s">
        <v>57</v>
      </c>
      <c r="P747" s="103" t="s">
        <v>58</v>
      </c>
      <c r="Q747" s="103" t="s">
        <v>59</v>
      </c>
      <c r="R747" s="103" t="s">
        <v>894</v>
      </c>
      <c r="S747" s="103" t="s">
        <v>895</v>
      </c>
      <c r="T747" s="103" t="s">
        <v>896</v>
      </c>
      <c r="U747" s="103" t="s">
        <v>1180</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208</v>
      </c>
      <c r="L748" s="101" t="s">
        <v>390</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137</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138</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139</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140</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141</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142</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143</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144</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145</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405</v>
      </c>
      <c r="L758" s="101" t="s">
        <v>390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137</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138</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139</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140</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141</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142</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143</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144</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145</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803</v>
      </c>
      <c r="L768" s="101" t="s">
        <v>390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137</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138</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139</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140</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141</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142</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143</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144</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145</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804</v>
      </c>
      <c r="L778" s="101" t="s">
        <v>390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137</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138</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139</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140</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141</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142</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143</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144</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145</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805</v>
      </c>
      <c r="L788" s="101" t="s">
        <v>390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137</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138</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139</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140</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141</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142</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143</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144</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145</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806</v>
      </c>
      <c r="L798" s="101" t="s">
        <v>390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137</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138</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139</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140</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141</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142</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143</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144</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145</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807</v>
      </c>
      <c r="L808" s="101" t="s">
        <v>390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137</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138</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139</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140</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141</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142</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143</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144</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145</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808</v>
      </c>
      <c r="L818" s="101" t="s">
        <v>390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137</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138</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139</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140</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141</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142</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143</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144</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145</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809</v>
      </c>
      <c r="L828" s="101" t="s">
        <v>390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137</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138</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139</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140</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141</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142</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143</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144</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145</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810</v>
      </c>
      <c r="L838" s="101" t="s">
        <v>390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137</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138</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139</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140</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141</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142</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143</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144</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145</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119</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119</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120</v>
      </c>
      <c r="AE852" s="41" t="s">
        <v>121</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209</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210</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212</v>
      </c>
      <c r="J862" s="17"/>
      <c r="K862" s="22"/>
      <c r="L862" s="22"/>
      <c r="M862" s="22"/>
      <c r="N862" s="22"/>
      <c r="O862" s="22"/>
      <c r="P862" s="22"/>
      <c r="Q862" s="22"/>
      <c r="R862" s="22"/>
      <c r="S862" s="22"/>
      <c r="T862" s="23" t="s">
        <v>213</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211</v>
      </c>
      <c r="H863" s="17"/>
      <c r="I863" s="23" t="s">
        <v>214</v>
      </c>
      <c r="J863" s="23"/>
      <c r="K863" s="23"/>
      <c r="L863" s="23"/>
      <c r="M863" s="23"/>
      <c r="N863" s="23"/>
      <c r="O863" s="23"/>
      <c r="P863" s="23"/>
      <c r="Q863" s="23"/>
      <c r="R863" s="23"/>
      <c r="S863" s="22"/>
      <c r="T863" s="23" t="s">
        <v>215</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116</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392</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393</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394</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395</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396</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397</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398</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399</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400</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401</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119</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121</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907</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216</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211</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217</v>
      </c>
      <c r="K892" s="23" t="s">
        <v>391</v>
      </c>
      <c r="L892" s="23" t="s">
        <v>56</v>
      </c>
      <c r="M892" s="23" t="s">
        <v>57</v>
      </c>
      <c r="N892" s="23" t="s">
        <v>58</v>
      </c>
      <c r="O892" s="23" t="s">
        <v>59</v>
      </c>
      <c r="P892" s="23" t="s">
        <v>894</v>
      </c>
      <c r="Q892" s="23" t="s">
        <v>895</v>
      </c>
      <c r="R892" s="23" t="s">
        <v>896</v>
      </c>
      <c r="S892" s="23" t="s">
        <v>1180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833</v>
      </c>
      <c r="J893" s="145" t="s">
        <v>392</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393</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394</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395</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396</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397</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398</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399</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400</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401</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405</v>
      </c>
      <c r="J903" s="101" t="s">
        <v>390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137</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138</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139</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140</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141</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142</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143</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144</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145</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803</v>
      </c>
      <c r="J913" s="101" t="s">
        <v>390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137</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138</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139</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140</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141</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142</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143</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144</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145</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804</v>
      </c>
      <c r="J923" s="101" t="s">
        <v>390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137</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138</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139</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140</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141</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142</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143</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144</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805</v>
      </c>
      <c r="J933" s="101" t="s">
        <v>390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137</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138</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139</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141</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142</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143</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144</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806</v>
      </c>
      <c r="J943" s="101" t="s">
        <v>390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137</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138</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139</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140</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141</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142</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143</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144</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807</v>
      </c>
      <c r="J953" s="101" t="s">
        <v>390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137</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138</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139</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141</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142</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143</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144</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808</v>
      </c>
      <c r="J963" s="101" t="s">
        <v>390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137</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138</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139</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140</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141</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142</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143</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144</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809</v>
      </c>
      <c r="J973" s="101" t="s">
        <v>390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137</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138</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139</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141</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142</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143</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144</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810</v>
      </c>
      <c r="J983" s="101" t="s">
        <v>390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137</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138</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139</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140</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141</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142</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143</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144</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119</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121</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112</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757</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761</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956</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2" t="s">
        <v>759</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2" t="s">
        <v>758</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925</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218</v>
      </c>
      <c r="M1008" s="100" t="s">
        <v>366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159</v>
      </c>
      <c r="L1009" s="113" t="s">
        <v>219</v>
      </c>
      <c r="M1009" s="477" t="s">
        <v>197</v>
      </c>
      <c r="N1009" s="477" t="s">
        <v>380</v>
      </c>
      <c r="O1009" s="477" t="s">
        <v>379</v>
      </c>
      <c r="P1009" s="477" t="s">
        <v>196</v>
      </c>
      <c r="Q1009" s="23" t="s">
        <v>756</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8" t="s">
        <v>392</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29" t="s">
        <v>393</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29" t="s">
        <v>394</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29" t="s">
        <v>395</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29" t="s">
        <v>396</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29" t="s">
        <v>397</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29" t="s">
        <v>398</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29" t="s">
        <v>399</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29" t="s">
        <v>400</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0" t="s">
        <v>401</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926</v>
      </c>
      <c r="H1021" s="87"/>
      <c r="I1021" s="87"/>
      <c r="J1021" s="87"/>
      <c r="K1021" s="87"/>
      <c r="L1021" s="225">
        <v>6.5</v>
      </c>
      <c r="M1021" s="87" t="s">
        <v>762</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119</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120</v>
      </c>
      <c r="AE1024" s="41" t="s">
        <v>121</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112</v>
      </c>
      <c r="AE4" s="11"/>
      <c r="AF4" s="70"/>
    </row>
    <row r="5" spans="1:32" ht="13.25" customHeight="1" outlineLevel="1" collapsed="1" x14ac:dyDescent="0.35">
      <c r="A5" s="6"/>
      <c r="B5" s="68"/>
      <c r="C5" s="12"/>
      <c r="D5" s="12">
        <v>0</v>
      </c>
      <c r="E5" s="12" t="s">
        <v>1</v>
      </c>
      <c r="F5" s="71"/>
      <c r="G5" s="72" t="s">
        <v>113</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114</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115</v>
      </c>
      <c r="D13" s="17"/>
      <c r="E13" s="17"/>
      <c r="F13" s="17"/>
      <c r="G13" s="23"/>
      <c r="H13" s="23"/>
      <c r="I13" s="23"/>
      <c r="J13" s="86" t="s">
        <v>116</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117</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118</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1080</v>
      </c>
      <c r="I20" s="88"/>
      <c r="J20" s="88" t="s">
        <v>392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119</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113</v>
      </c>
      <c r="H31" s="39"/>
      <c r="I31" s="39"/>
      <c r="J31" s="39"/>
      <c r="K31" s="39"/>
      <c r="L31" s="39"/>
      <c r="M31" s="39"/>
      <c r="N31" s="39"/>
      <c r="O31" s="39"/>
      <c r="P31" s="39"/>
      <c r="Q31" s="39"/>
      <c r="R31" s="39"/>
      <c r="S31" s="39"/>
      <c r="T31" s="95"/>
      <c r="U31" s="95"/>
      <c r="V31" s="95"/>
      <c r="W31" s="95"/>
      <c r="X31" s="95"/>
      <c r="Y31" s="95"/>
      <c r="Z31" s="95"/>
      <c r="AA31" s="95"/>
      <c r="AB31" s="95"/>
      <c r="AC31" s="95"/>
      <c r="AD31" s="96" t="s">
        <v>120</v>
      </c>
      <c r="AE31" s="41" t="s">
        <v>121</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112</v>
      </c>
      <c r="AE36" s="11"/>
      <c r="AF36" s="8"/>
    </row>
    <row r="37" spans="1:32" ht="13.25" customHeight="1" outlineLevel="1" collapsed="1" x14ac:dyDescent="0.35">
      <c r="A37" s="6"/>
      <c r="B37" s="97"/>
      <c r="C37" s="12"/>
      <c r="D37" s="12">
        <v>0</v>
      </c>
      <c r="E37" s="12" t="s">
        <v>1</v>
      </c>
      <c r="F37" s="71"/>
      <c r="G37" s="72" t="s">
        <v>122</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123</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115</v>
      </c>
      <c r="D45" s="17"/>
      <c r="E45" s="17"/>
      <c r="F45" s="17"/>
      <c r="G45" s="23"/>
      <c r="H45" s="23"/>
      <c r="I45" s="23"/>
      <c r="J45" s="86" t="s">
        <v>116</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124</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125</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839</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1244</v>
      </c>
      <c r="I51" s="92"/>
      <c r="J51" s="90"/>
      <c r="K51" s="218" t="s">
        <v>126</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127</v>
      </c>
      <c r="I52" s="92"/>
      <c r="J52" s="90"/>
      <c r="K52" s="218" t="s">
        <v>128</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129</v>
      </c>
      <c r="I53" s="92"/>
      <c r="J53" s="90"/>
      <c r="K53" s="218" t="s">
        <v>130</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131</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1" t="s">
        <v>1081</v>
      </c>
      <c r="I57" s="952"/>
      <c r="J57" s="952"/>
      <c r="K57" s="952"/>
      <c r="L57" s="952"/>
      <c r="M57" s="952"/>
      <c r="N57" s="952"/>
      <c r="O57" s="952"/>
      <c r="P57" s="952"/>
      <c r="Q57" s="952"/>
      <c r="R57" s="952"/>
      <c r="S57" s="952"/>
      <c r="T57" s="953"/>
      <c r="U57" s="527"/>
      <c r="V57" s="527"/>
      <c r="W57" s="527"/>
      <c r="X57" s="527"/>
      <c r="Y57" s="527"/>
      <c r="Z57" s="88"/>
      <c r="AA57" s="13"/>
      <c r="AB57" s="13"/>
      <c r="AC57" s="13"/>
      <c r="AD57" s="13"/>
      <c r="AE57" s="16"/>
      <c r="AF57" s="8"/>
    </row>
    <row r="58" spans="1:32" ht="5.15" customHeight="1" outlineLevel="1" x14ac:dyDescent="0.35">
      <c r="A58" s="6"/>
      <c r="B58" s="97"/>
      <c r="C58" s="12" t="s">
        <v>119</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122</v>
      </c>
      <c r="H59" s="39"/>
      <c r="I59" s="39"/>
      <c r="J59" s="39"/>
      <c r="K59" s="39"/>
      <c r="L59" s="39"/>
      <c r="M59" s="39"/>
      <c r="N59" s="39"/>
      <c r="O59" s="39"/>
      <c r="P59" s="39"/>
      <c r="Q59" s="39"/>
      <c r="R59" s="39"/>
      <c r="S59" s="39"/>
      <c r="T59" s="95"/>
      <c r="U59" s="95"/>
      <c r="V59" s="95"/>
      <c r="W59" s="95"/>
      <c r="X59" s="95"/>
      <c r="Y59" s="95"/>
      <c r="Z59" s="95"/>
      <c r="AA59" s="95"/>
      <c r="AB59" s="95"/>
      <c r="AC59" s="95"/>
      <c r="AD59" s="96" t="s">
        <v>120</v>
      </c>
      <c r="AE59" s="41" t="s">
        <v>121</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112</v>
      </c>
      <c r="AE63" s="11"/>
      <c r="AF63" s="8"/>
    </row>
    <row r="64" spans="1:32" ht="13.25" customHeight="1" outlineLevel="1" collapsed="1" x14ac:dyDescent="0.35">
      <c r="A64" s="6"/>
      <c r="B64" s="97"/>
      <c r="C64" s="12"/>
      <c r="D64" s="12">
        <v>0</v>
      </c>
      <c r="E64" s="12" t="s">
        <v>1</v>
      </c>
      <c r="F64" s="71"/>
      <c r="G64" s="72" t="s">
        <v>132</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133</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134</v>
      </c>
      <c r="H71" s="23" t="s">
        <v>135</v>
      </c>
      <c r="I71" s="23"/>
      <c r="J71" s="23" t="s">
        <v>833</v>
      </c>
      <c r="K71" s="23" t="s">
        <v>405</v>
      </c>
      <c r="L71" s="23" t="s">
        <v>803</v>
      </c>
      <c r="M71" s="23" t="s">
        <v>804</v>
      </c>
      <c r="N71" s="23" t="s">
        <v>805</v>
      </c>
      <c r="O71" s="23" t="s">
        <v>806</v>
      </c>
      <c r="P71" s="23" t="s">
        <v>807</v>
      </c>
      <c r="Q71" s="23" t="s">
        <v>808</v>
      </c>
      <c r="R71" s="23" t="s">
        <v>809</v>
      </c>
      <c r="S71" s="23" t="s">
        <v>810</v>
      </c>
      <c r="T71" s="23"/>
      <c r="U71" s="23"/>
      <c r="V71" s="23"/>
      <c r="W71" s="23"/>
      <c r="X71" s="23"/>
      <c r="Y71" s="23"/>
      <c r="Z71" s="23"/>
      <c r="AA71" s="24"/>
      <c r="AB71" s="24"/>
      <c r="AC71" s="24"/>
      <c r="AD71" s="24"/>
      <c r="AE71" s="16"/>
      <c r="AF71" s="8"/>
    </row>
    <row r="72" spans="1:32" ht="5.15" customHeight="1" outlineLevel="1" x14ac:dyDescent="0.35">
      <c r="A72" s="6"/>
      <c r="B72" s="97"/>
      <c r="C72" s="12" t="s">
        <v>115</v>
      </c>
      <c r="D72" s="17"/>
      <c r="E72" s="17"/>
      <c r="F72" s="17"/>
      <c r="G72" s="23"/>
      <c r="H72" s="23"/>
      <c r="I72" s="23"/>
      <c r="J72" s="86" t="s">
        <v>116</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136</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901</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832</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119</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120</v>
      </c>
      <c r="AE82" s="41" t="s">
        <v>121</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112</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1174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382</v>
      </c>
      <c r="K94" s="23" t="s">
        <v>383</v>
      </c>
      <c r="L94" s="23" t="s">
        <v>385</v>
      </c>
      <c r="M94" s="23" t="s">
        <v>386</v>
      </c>
      <c r="N94" s="23" t="s">
        <v>387</v>
      </c>
      <c r="O94" s="23" t="s">
        <v>389</v>
      </c>
      <c r="P94" s="23" t="s">
        <v>897</v>
      </c>
      <c r="Q94" s="23" t="s">
        <v>898</v>
      </c>
      <c r="R94" s="23" t="s">
        <v>1181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115</v>
      </c>
      <c r="D95" s="17"/>
      <c r="E95" s="17"/>
      <c r="F95" s="17"/>
      <c r="G95" s="23"/>
      <c r="H95" s="23"/>
      <c r="I95" s="23"/>
      <c r="J95" s="86" t="s">
        <v>116</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119</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120</v>
      </c>
      <c r="AE101" s="41" t="s">
        <v>121</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985</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986</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384</v>
      </c>
      <c r="J113" s="100" t="s">
        <v>988</v>
      </c>
      <c r="K113" s="100"/>
      <c r="L113" s="100"/>
      <c r="M113" s="100"/>
      <c r="N113" s="100"/>
      <c r="O113" s="100"/>
      <c r="P113" s="100"/>
      <c r="Q113" s="100"/>
      <c r="R113" s="100"/>
      <c r="S113" s="23"/>
      <c r="T113" s="100" t="s">
        <v>989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465</v>
      </c>
      <c r="I114" s="23" t="s">
        <v>38</v>
      </c>
      <c r="J114" s="23" t="s">
        <v>382</v>
      </c>
      <c r="K114" s="23" t="s">
        <v>383</v>
      </c>
      <c r="L114" s="23" t="s">
        <v>385</v>
      </c>
      <c r="M114" s="23" t="s">
        <v>386</v>
      </c>
      <c r="N114" s="23" t="s">
        <v>387</v>
      </c>
      <c r="O114" s="23" t="s">
        <v>389</v>
      </c>
      <c r="P114" s="23" t="s">
        <v>897</v>
      </c>
      <c r="Q114" s="23" t="s">
        <v>898</v>
      </c>
      <c r="R114" s="23" t="s">
        <v>1181</v>
      </c>
      <c r="S114" s="23"/>
      <c r="T114" s="23" t="s">
        <v>390</v>
      </c>
      <c r="U114" s="23" t="s">
        <v>137</v>
      </c>
      <c r="V114" s="23" t="s">
        <v>138</v>
      </c>
      <c r="W114" s="23" t="s">
        <v>139</v>
      </c>
      <c r="X114" s="23" t="s">
        <v>140</v>
      </c>
      <c r="Y114" s="23" t="s">
        <v>141</v>
      </c>
      <c r="Z114" s="23" t="s">
        <v>142</v>
      </c>
      <c r="AA114" s="23" t="s">
        <v>143</v>
      </c>
      <c r="AB114" s="23" t="s">
        <v>144</v>
      </c>
      <c r="AC114" s="23" t="s">
        <v>145</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116</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833</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405</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803</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804</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805</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806</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807</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808</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809</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810</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121</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112</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156</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157</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115</v>
      </c>
      <c r="D142" s="17"/>
      <c r="E142" s="17"/>
      <c r="F142" s="17"/>
      <c r="G142" s="23"/>
      <c r="H142" s="23"/>
      <c r="I142" s="23"/>
      <c r="J142" s="86" t="s">
        <v>116</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160</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1116</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161</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1116</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273</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1116</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162</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1116</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328</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3" t="s">
        <v>329</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163</v>
      </c>
      <c r="H155" s="88" t="s">
        <v>164</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165</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266</v>
      </c>
      <c r="I158" s="120"/>
      <c r="J158" s="120"/>
      <c r="K158" s="120"/>
      <c r="L158" s="121" t="s">
        <v>384</v>
      </c>
      <c r="M158" s="122" t="s">
        <v>166</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382</v>
      </c>
      <c r="N159" s="124" t="s">
        <v>383</v>
      </c>
      <c r="O159" s="124" t="s">
        <v>385</v>
      </c>
      <c r="P159" s="124" t="s">
        <v>386</v>
      </c>
      <c r="Q159" s="124" t="s">
        <v>387</v>
      </c>
      <c r="R159" s="124" t="s">
        <v>389</v>
      </c>
      <c r="S159" s="124" t="s">
        <v>897</v>
      </c>
      <c r="T159" s="124" t="s">
        <v>898</v>
      </c>
      <c r="U159" s="124" t="s">
        <v>1181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167</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168</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169</v>
      </c>
      <c r="I162" s="93"/>
      <c r="J162" s="93"/>
      <c r="K162" s="93"/>
      <c r="L162" s="98">
        <v>1</v>
      </c>
      <c r="M162" s="88"/>
      <c r="N162" s="88"/>
      <c r="O162" s="88"/>
      <c r="P162" s="88"/>
      <c r="Q162" s="88"/>
      <c r="R162" s="88"/>
      <c r="S162" s="88"/>
      <c r="T162" s="88"/>
      <c r="U162" s="125" t="s">
        <v>170</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274</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119</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120</v>
      </c>
      <c r="AE165" s="41" t="s">
        <v>121</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112</v>
      </c>
      <c r="AE169" s="11"/>
      <c r="AF169" s="8"/>
    </row>
    <row r="170" spans="1:62" ht="13.25" customHeight="1" outlineLevel="1" collapsed="1" x14ac:dyDescent="0.35">
      <c r="A170" s="6"/>
      <c r="B170" s="97"/>
      <c r="C170" s="12"/>
      <c r="D170" s="12">
        <v>0</v>
      </c>
      <c r="E170" s="12" t="s">
        <v>1</v>
      </c>
      <c r="F170" s="71"/>
      <c r="G170" s="72" t="s">
        <v>987</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990</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991</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335</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147</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148</v>
      </c>
      <c r="I177" s="113" t="s">
        <v>149</v>
      </c>
      <c r="J177" s="113" t="s">
        <v>150</v>
      </c>
      <c r="K177" s="113" t="s">
        <v>151</v>
      </c>
      <c r="L177" s="113" t="s">
        <v>152</v>
      </c>
      <c r="M177" s="113" t="s">
        <v>334</v>
      </c>
      <c r="N177" s="113" t="s">
        <v>153</v>
      </c>
      <c r="O177" s="23" t="s">
        <v>1117</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1177</v>
      </c>
      <c r="I178" s="115" t="s">
        <v>1177</v>
      </c>
      <c r="J178" s="115" t="s">
        <v>1177</v>
      </c>
      <c r="K178" s="115" t="s">
        <v>1177</v>
      </c>
      <c r="L178" s="115" t="s">
        <v>1177</v>
      </c>
      <c r="M178" s="115" t="s">
        <v>1176</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119</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120</v>
      </c>
      <c r="AE180" s="41" t="s">
        <v>121</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330</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171</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172</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465</v>
      </c>
      <c r="J191" s="23" t="s">
        <v>764</v>
      </c>
      <c r="K191" s="100" t="s">
        <v>173</v>
      </c>
      <c r="L191" s="100"/>
      <c r="M191" s="23"/>
      <c r="N191" s="23"/>
      <c r="O191" s="23"/>
      <c r="P191" s="23"/>
      <c r="Q191" s="23"/>
      <c r="R191" s="23"/>
      <c r="S191" s="23"/>
      <c r="T191" s="23"/>
      <c r="U191" s="23"/>
      <c r="V191" s="100" t="s">
        <v>174</v>
      </c>
      <c r="W191" s="100"/>
      <c r="X191" s="23"/>
      <c r="Y191" s="23"/>
      <c r="Z191" s="23"/>
      <c r="AA191" s="23"/>
      <c r="AB191" s="23"/>
      <c r="AC191" s="23"/>
      <c r="AD191" s="23"/>
      <c r="AE191" s="100" t="s">
        <v>388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382</v>
      </c>
      <c r="L192" s="23" t="s">
        <v>383</v>
      </c>
      <c r="M192" s="23" t="s">
        <v>385</v>
      </c>
      <c r="N192" s="23" t="s">
        <v>386</v>
      </c>
      <c r="O192" s="23" t="s">
        <v>387</v>
      </c>
      <c r="P192" s="23" t="s">
        <v>389</v>
      </c>
      <c r="Q192" s="23" t="s">
        <v>897</v>
      </c>
      <c r="R192" s="23" t="s">
        <v>898</v>
      </c>
      <c r="S192" s="23" t="s">
        <v>1181</v>
      </c>
      <c r="T192" s="23"/>
      <c r="U192" s="23"/>
      <c r="V192" s="23" t="s">
        <v>382</v>
      </c>
      <c r="W192" s="23" t="s">
        <v>383</v>
      </c>
      <c r="X192" s="23" t="s">
        <v>385</v>
      </c>
      <c r="Y192" s="23" t="s">
        <v>386</v>
      </c>
      <c r="Z192" s="23" t="s">
        <v>387</v>
      </c>
      <c r="AA192" s="23" t="s">
        <v>389</v>
      </c>
      <c r="AB192" s="23" t="s">
        <v>897</v>
      </c>
      <c r="AC192" s="23" t="s">
        <v>898</v>
      </c>
      <c r="AD192" s="23" t="s">
        <v>1181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833</v>
      </c>
      <c r="J193" s="101" t="s">
        <v>392</v>
      </c>
      <c r="K193" s="130">
        <v>1</v>
      </c>
      <c r="L193" s="130">
        <v>1</v>
      </c>
      <c r="M193" s="130">
        <v>1</v>
      </c>
      <c r="N193" s="130">
        <v>1</v>
      </c>
      <c r="O193" s="130">
        <v>1</v>
      </c>
      <c r="P193" s="130">
        <v>1</v>
      </c>
      <c r="Q193" s="130">
        <v>1</v>
      </c>
      <c r="R193" s="130">
        <v>1</v>
      </c>
      <c r="S193" s="130">
        <v>1</v>
      </c>
      <c r="T193" s="907">
        <v>0.9</v>
      </c>
      <c r="U193" s="101" t="s">
        <v>390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393</v>
      </c>
      <c r="K194" s="130">
        <v>0</v>
      </c>
      <c r="L194" s="130">
        <v>22</v>
      </c>
      <c r="M194" s="130">
        <v>120</v>
      </c>
      <c r="N194" s="130">
        <v>20</v>
      </c>
      <c r="O194" s="130">
        <v>30</v>
      </c>
      <c r="P194" s="130">
        <v>230</v>
      </c>
      <c r="Q194" s="130">
        <v>50</v>
      </c>
      <c r="R194" s="130">
        <v>80</v>
      </c>
      <c r="S194" s="130">
        <f>O194</f>
        <v>30</v>
      </c>
      <c r="T194" s="907">
        <v>0.75</v>
      </c>
      <c r="U194" s="101" t="s">
        <v>137</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394</v>
      </c>
      <c r="K195" s="130">
        <v>0</v>
      </c>
      <c r="L195" s="130">
        <v>60</v>
      </c>
      <c r="M195" s="130">
        <v>185</v>
      </c>
      <c r="N195" s="130">
        <v>70</v>
      </c>
      <c r="O195" s="130">
        <v>100</v>
      </c>
      <c r="P195" s="130">
        <v>280</v>
      </c>
      <c r="Q195" s="130">
        <v>150</v>
      </c>
      <c r="R195" s="130">
        <v>150</v>
      </c>
      <c r="S195" s="130">
        <f t="shared" ref="S195:S197" si="5">O195</f>
        <v>100</v>
      </c>
      <c r="T195" s="907">
        <v>0.65</v>
      </c>
      <c r="U195" s="101" t="s">
        <v>138</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395</v>
      </c>
      <c r="K196" s="130">
        <v>60</v>
      </c>
      <c r="L196" s="130">
        <v>125</v>
      </c>
      <c r="M196" s="130">
        <v>480</v>
      </c>
      <c r="N196" s="130">
        <v>225</v>
      </c>
      <c r="O196" s="130">
        <v>425</v>
      </c>
      <c r="P196" s="130">
        <v>700</v>
      </c>
      <c r="Q196" s="130">
        <v>400</v>
      </c>
      <c r="R196" s="130">
        <v>400</v>
      </c>
      <c r="S196" s="130">
        <f t="shared" si="5"/>
        <v>425</v>
      </c>
      <c r="T196" s="907">
        <v>0.55000000000000004</v>
      </c>
      <c r="U196" s="101" t="s">
        <v>139</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396</v>
      </c>
      <c r="K197" s="130">
        <v>275</v>
      </c>
      <c r="L197" s="130">
        <v>396</v>
      </c>
      <c r="M197" s="130">
        <v>535</v>
      </c>
      <c r="N197" s="130">
        <v>480</v>
      </c>
      <c r="O197" s="130">
        <v>500</v>
      </c>
      <c r="P197" s="130">
        <v>550</v>
      </c>
      <c r="Q197" s="130">
        <v>550</v>
      </c>
      <c r="R197" s="130">
        <v>550</v>
      </c>
      <c r="S197" s="130">
        <f t="shared" si="5"/>
        <v>500</v>
      </c>
      <c r="T197" s="907">
        <v>0.45</v>
      </c>
      <c r="U197" s="101" t="s">
        <v>140</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397</v>
      </c>
      <c r="K198" s="130">
        <v>100</v>
      </c>
      <c r="L198" s="130">
        <v>100</v>
      </c>
      <c r="M198" s="130">
        <v>100</v>
      </c>
      <c r="N198" s="130">
        <v>100</v>
      </c>
      <c r="O198" s="130">
        <v>100</v>
      </c>
      <c r="P198" s="130">
        <v>100</v>
      </c>
      <c r="Q198" s="130">
        <v>100</v>
      </c>
      <c r="R198" s="130">
        <v>100</v>
      </c>
      <c r="S198" s="130">
        <v>100</v>
      </c>
      <c r="T198" s="88"/>
      <c r="U198" s="101" t="s">
        <v>141</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398</v>
      </c>
      <c r="K199" s="130">
        <v>100</v>
      </c>
      <c r="L199" s="130">
        <v>100</v>
      </c>
      <c r="M199" s="130">
        <v>100</v>
      </c>
      <c r="N199" s="130">
        <v>100</v>
      </c>
      <c r="O199" s="130">
        <v>100</v>
      </c>
      <c r="P199" s="130">
        <v>100</v>
      </c>
      <c r="Q199" s="130">
        <v>100</v>
      </c>
      <c r="R199" s="130">
        <v>100</v>
      </c>
      <c r="S199" s="130">
        <v>100</v>
      </c>
      <c r="T199" s="88"/>
      <c r="U199" s="101" t="s">
        <v>142</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399</v>
      </c>
      <c r="K200" s="130">
        <v>100</v>
      </c>
      <c r="L200" s="130">
        <v>100</v>
      </c>
      <c r="M200" s="130">
        <v>100</v>
      </c>
      <c r="N200" s="130">
        <v>100</v>
      </c>
      <c r="O200" s="130">
        <v>100</v>
      </c>
      <c r="P200" s="130">
        <v>100</v>
      </c>
      <c r="Q200" s="130">
        <v>100</v>
      </c>
      <c r="R200" s="130">
        <v>100</v>
      </c>
      <c r="S200" s="130">
        <v>100</v>
      </c>
      <c r="T200" s="88"/>
      <c r="U200" s="101" t="s">
        <v>143</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400</v>
      </c>
      <c r="K201" s="130">
        <v>100</v>
      </c>
      <c r="L201" s="130">
        <v>100</v>
      </c>
      <c r="M201" s="130">
        <v>100</v>
      </c>
      <c r="N201" s="130">
        <v>100</v>
      </c>
      <c r="O201" s="130">
        <v>100</v>
      </c>
      <c r="P201" s="130">
        <v>100</v>
      </c>
      <c r="Q201" s="130">
        <v>100</v>
      </c>
      <c r="R201" s="130">
        <v>100</v>
      </c>
      <c r="S201" s="130">
        <v>100</v>
      </c>
      <c r="T201" s="88"/>
      <c r="U201" s="101" t="s">
        <v>144</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401</v>
      </c>
      <c r="K202" s="130">
        <v>100</v>
      </c>
      <c r="L202" s="130">
        <v>100</v>
      </c>
      <c r="M202" s="130">
        <v>100</v>
      </c>
      <c r="N202" s="130">
        <v>100</v>
      </c>
      <c r="O202" s="130">
        <v>100</v>
      </c>
      <c r="P202" s="130">
        <v>100</v>
      </c>
      <c r="Q202" s="130">
        <v>100</v>
      </c>
      <c r="R202" s="130">
        <v>100</v>
      </c>
      <c r="S202" s="130">
        <v>100</v>
      </c>
      <c r="T202" s="88"/>
      <c r="U202" s="101" t="s">
        <v>145</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405</v>
      </c>
      <c r="J203" s="101" t="s">
        <v>392</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390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393</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137</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394</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138</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395</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139</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396</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140</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397</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141</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398</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142</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399</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143</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400</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144</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401</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145</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803</v>
      </c>
      <c r="J213" s="101" t="s">
        <v>392</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390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393</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137</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394</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138</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395</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139</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396</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140</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397</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141</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398</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142</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399</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143</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400</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144</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401</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145</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804</v>
      </c>
      <c r="J223" s="101" t="s">
        <v>392</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390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393</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137</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394</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138</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395</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139</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396</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140</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397</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141</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398</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142</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399</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143</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400</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144</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401</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145</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805</v>
      </c>
      <c r="J233" s="101" t="s">
        <v>392</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390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393</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137</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394</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138</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395</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139</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396</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140</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397</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141</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398</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142</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399</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143</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400</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144</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401</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145</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806</v>
      </c>
      <c r="J243" s="101" t="s">
        <v>392</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390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393</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137</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394</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138</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395</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139</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396</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140</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397</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141</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398</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142</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399</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143</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400</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144</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401</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145</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807</v>
      </c>
      <c r="J253" s="101" t="s">
        <v>392</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390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393</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137</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394</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138</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395</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139</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396</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140</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397</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141</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398</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142</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399</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143</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400</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144</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401</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145</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808</v>
      </c>
      <c r="J263" s="101" t="s">
        <v>392</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390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393</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137</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394</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138</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395</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139</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396</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140</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397</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141</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398</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142</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399</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143</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400</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144</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401</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145</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809</v>
      </c>
      <c r="J273" s="101" t="s">
        <v>392</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390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393</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137</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394</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138</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395</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139</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396</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140</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397</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141</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398</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142</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399</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143</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400</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144</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401</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145</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810</v>
      </c>
      <c r="J283" s="101" t="s">
        <v>392</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390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393</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137</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394</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138</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395</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139</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396</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140</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397</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141</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398</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142</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399</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143</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400</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144</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401</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145</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119</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121</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331</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171</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172</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465</v>
      </c>
      <c r="J305" s="23"/>
      <c r="K305" s="100" t="s">
        <v>175</v>
      </c>
      <c r="L305" s="100"/>
      <c r="M305" s="23"/>
      <c r="N305" s="23"/>
      <c r="O305" s="23"/>
      <c r="P305" s="23"/>
      <c r="Q305" s="23"/>
      <c r="R305" s="23"/>
      <c r="S305" s="23"/>
      <c r="T305" s="23"/>
      <c r="U305" s="23"/>
      <c r="V305" s="100" t="s">
        <v>176</v>
      </c>
      <c r="W305" s="100"/>
      <c r="X305" s="23"/>
      <c r="Y305" s="23"/>
      <c r="Z305" s="23"/>
      <c r="AA305" s="23"/>
      <c r="AB305" s="23"/>
      <c r="AC305" s="23"/>
      <c r="AD305" s="23"/>
      <c r="AE305" s="100" t="s">
        <v>388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382</v>
      </c>
      <c r="L306" s="23" t="s">
        <v>383</v>
      </c>
      <c r="M306" s="23" t="s">
        <v>385</v>
      </c>
      <c r="N306" s="23" t="s">
        <v>386</v>
      </c>
      <c r="O306" s="23" t="s">
        <v>387</v>
      </c>
      <c r="P306" s="23" t="s">
        <v>389</v>
      </c>
      <c r="Q306" s="23" t="s">
        <v>897</v>
      </c>
      <c r="R306" s="23" t="s">
        <v>898</v>
      </c>
      <c r="S306" s="23" t="s">
        <v>1181</v>
      </c>
      <c r="T306" s="23"/>
      <c r="U306" s="23"/>
      <c r="V306" s="23" t="s">
        <v>382</v>
      </c>
      <c r="W306" s="23" t="s">
        <v>383</v>
      </c>
      <c r="X306" s="23" t="s">
        <v>385</v>
      </c>
      <c r="Y306" s="23" t="s">
        <v>386</v>
      </c>
      <c r="Z306" s="23" t="s">
        <v>387</v>
      </c>
      <c r="AA306" s="23" t="s">
        <v>389</v>
      </c>
      <c r="AB306" s="23" t="s">
        <v>897</v>
      </c>
      <c r="AC306" s="23" t="s">
        <v>898</v>
      </c>
      <c r="AD306" s="23" t="s">
        <v>1181</v>
      </c>
      <c r="AE306" s="23" t="s">
        <v>387</v>
      </c>
      <c r="AF306" s="23" t="s">
        <v>387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833</v>
      </c>
      <c r="J307" s="101" t="s">
        <v>390</v>
      </c>
      <c r="K307" s="130">
        <v>100</v>
      </c>
      <c r="L307" s="130">
        <v>100</v>
      </c>
      <c r="M307" s="130">
        <v>100</v>
      </c>
      <c r="N307" s="130">
        <v>100</v>
      </c>
      <c r="O307" s="130">
        <v>100</v>
      </c>
      <c r="P307" s="130">
        <v>100</v>
      </c>
      <c r="Q307" s="130">
        <v>100</v>
      </c>
      <c r="R307" s="130">
        <v>100</v>
      </c>
      <c r="S307" s="130">
        <v>100</v>
      </c>
      <c r="T307" s="88"/>
      <c r="U307" s="101" t="s">
        <v>390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137</v>
      </c>
      <c r="K308" s="130">
        <v>5</v>
      </c>
      <c r="L308" s="130">
        <v>93</v>
      </c>
      <c r="M308" s="130">
        <v>411</v>
      </c>
      <c r="N308" s="130">
        <v>137</v>
      </c>
      <c r="O308" s="130">
        <v>315</v>
      </c>
      <c r="P308" s="130">
        <v>589</v>
      </c>
      <c r="Q308" s="130">
        <v>357</v>
      </c>
      <c r="R308" s="130">
        <v>356</v>
      </c>
      <c r="S308" s="130">
        <f>O308</f>
        <v>315</v>
      </c>
      <c r="T308" s="88"/>
      <c r="U308" s="101" t="s">
        <v>137</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138</v>
      </c>
      <c r="K309" s="130">
        <v>37</v>
      </c>
      <c r="L309" s="130">
        <v>288</v>
      </c>
      <c r="M309" s="130">
        <v>873</v>
      </c>
      <c r="N309" s="130">
        <v>410</v>
      </c>
      <c r="O309" s="130">
        <v>739</v>
      </c>
      <c r="P309" s="130">
        <v>700</v>
      </c>
      <c r="Q309" s="130">
        <v>763</v>
      </c>
      <c r="R309" s="130">
        <v>762</v>
      </c>
      <c r="S309" s="130">
        <f t="shared" ref="S309:S311" si="43">O309</f>
        <v>739</v>
      </c>
      <c r="T309" s="88"/>
      <c r="U309" s="101" t="s">
        <v>138</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139</v>
      </c>
      <c r="K310" s="130">
        <v>261</v>
      </c>
      <c r="L310" s="130">
        <v>987</v>
      </c>
      <c r="M310" s="130">
        <v>1800</v>
      </c>
      <c r="N310" s="130">
        <v>1279</v>
      </c>
      <c r="O310" s="130">
        <v>1822</v>
      </c>
      <c r="P310" s="130">
        <v>2000</v>
      </c>
      <c r="Q310" s="130">
        <v>1680</v>
      </c>
      <c r="R310" s="130">
        <v>1680</v>
      </c>
      <c r="S310" s="130">
        <f t="shared" si="43"/>
        <v>1822</v>
      </c>
      <c r="T310" s="88"/>
      <c r="U310" s="101" t="s">
        <v>139</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140</v>
      </c>
      <c r="K311" s="130">
        <v>1021</v>
      </c>
      <c r="L311" s="130">
        <v>2037</v>
      </c>
      <c r="M311" s="130">
        <v>2900</v>
      </c>
      <c r="N311" s="130">
        <v>2464</v>
      </c>
      <c r="O311" s="130">
        <v>2864</v>
      </c>
      <c r="P311" s="130">
        <v>2650</v>
      </c>
      <c r="Q311" s="130">
        <v>2600</v>
      </c>
      <c r="R311" s="130">
        <v>2500</v>
      </c>
      <c r="S311" s="130">
        <f t="shared" si="43"/>
        <v>2864</v>
      </c>
      <c r="T311" s="88"/>
      <c r="U311" s="101" t="s">
        <v>140</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141</v>
      </c>
      <c r="K312" s="130">
        <v>100</v>
      </c>
      <c r="L312" s="130">
        <v>100</v>
      </c>
      <c r="M312" s="130">
        <v>100</v>
      </c>
      <c r="N312" s="130">
        <v>100</v>
      </c>
      <c r="O312" s="130">
        <v>100</v>
      </c>
      <c r="P312" s="130">
        <v>100</v>
      </c>
      <c r="Q312" s="130">
        <v>100</v>
      </c>
      <c r="R312" s="130">
        <v>100</v>
      </c>
      <c r="S312" s="130">
        <v>100</v>
      </c>
      <c r="T312" s="88"/>
      <c r="U312" s="101" t="s">
        <v>141</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142</v>
      </c>
      <c r="K313" s="130">
        <v>100</v>
      </c>
      <c r="L313" s="130">
        <v>100</v>
      </c>
      <c r="M313" s="130">
        <v>100</v>
      </c>
      <c r="N313" s="130">
        <v>100</v>
      </c>
      <c r="O313" s="130">
        <v>100</v>
      </c>
      <c r="P313" s="130">
        <v>100</v>
      </c>
      <c r="Q313" s="130">
        <v>100</v>
      </c>
      <c r="R313" s="130">
        <v>100</v>
      </c>
      <c r="S313" s="130">
        <v>100</v>
      </c>
      <c r="T313" s="88"/>
      <c r="U313" s="101" t="s">
        <v>142</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143</v>
      </c>
      <c r="K314" s="130">
        <v>100</v>
      </c>
      <c r="L314" s="130">
        <v>100</v>
      </c>
      <c r="M314" s="130">
        <v>100</v>
      </c>
      <c r="N314" s="130">
        <v>100</v>
      </c>
      <c r="O314" s="130">
        <v>100</v>
      </c>
      <c r="P314" s="130">
        <v>100</v>
      </c>
      <c r="Q314" s="130">
        <v>100</v>
      </c>
      <c r="R314" s="130">
        <v>100</v>
      </c>
      <c r="S314" s="130">
        <v>100</v>
      </c>
      <c r="T314" s="88"/>
      <c r="U314" s="101" t="s">
        <v>143</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144</v>
      </c>
      <c r="K315" s="130">
        <v>100</v>
      </c>
      <c r="L315" s="130">
        <v>100</v>
      </c>
      <c r="M315" s="130">
        <v>100</v>
      </c>
      <c r="N315" s="130">
        <v>100</v>
      </c>
      <c r="O315" s="130">
        <v>100</v>
      </c>
      <c r="P315" s="130">
        <v>100</v>
      </c>
      <c r="Q315" s="130">
        <v>100</v>
      </c>
      <c r="R315" s="130">
        <v>100</v>
      </c>
      <c r="S315" s="130">
        <v>100</v>
      </c>
      <c r="T315" s="88"/>
      <c r="U315" s="101" t="s">
        <v>144</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145</v>
      </c>
      <c r="K316" s="130">
        <v>100</v>
      </c>
      <c r="L316" s="130">
        <v>100</v>
      </c>
      <c r="M316" s="130">
        <v>100</v>
      </c>
      <c r="N316" s="130">
        <v>100</v>
      </c>
      <c r="O316" s="130">
        <v>100</v>
      </c>
      <c r="P316" s="130">
        <v>100</v>
      </c>
      <c r="Q316" s="130">
        <v>100</v>
      </c>
      <c r="R316" s="130">
        <v>100</v>
      </c>
      <c r="S316" s="130">
        <v>100</v>
      </c>
      <c r="T316" s="88"/>
      <c r="U316" s="101" t="s">
        <v>145</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405</v>
      </c>
      <c r="J317" s="101" t="s">
        <v>390</v>
      </c>
      <c r="K317" s="130">
        <v>200</v>
      </c>
      <c r="L317" s="130">
        <v>300</v>
      </c>
      <c r="M317" s="130">
        <v>300</v>
      </c>
      <c r="N317" s="243">
        <f t="shared" ref="N317:N380" si="45">$O317</f>
        <v>400</v>
      </c>
      <c r="O317" s="130">
        <v>400</v>
      </c>
      <c r="P317" s="130">
        <v>0</v>
      </c>
      <c r="Q317" s="130">
        <v>0</v>
      </c>
      <c r="R317" s="130">
        <v>0</v>
      </c>
      <c r="S317" s="130">
        <v>0</v>
      </c>
      <c r="T317" s="88"/>
      <c r="U317" s="101" t="s">
        <v>390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137</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137</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138</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138</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139</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139</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140</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140</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141</v>
      </c>
      <c r="K322" s="243">
        <f t="shared" si="48"/>
        <v>100</v>
      </c>
      <c r="L322" s="243">
        <f t="shared" si="48"/>
        <v>100</v>
      </c>
      <c r="M322" s="243">
        <f t="shared" si="48"/>
        <v>100</v>
      </c>
      <c r="N322" s="243">
        <f t="shared" si="45"/>
        <v>100</v>
      </c>
      <c r="O322" s="130">
        <v>100</v>
      </c>
      <c r="P322" s="130">
        <v>0</v>
      </c>
      <c r="Q322" s="130">
        <v>0</v>
      </c>
      <c r="R322" s="130">
        <v>0</v>
      </c>
      <c r="S322" s="130">
        <v>0</v>
      </c>
      <c r="T322" s="88"/>
      <c r="U322" s="101" t="s">
        <v>141</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142</v>
      </c>
      <c r="K323" s="243">
        <f t="shared" si="48"/>
        <v>100</v>
      </c>
      <c r="L323" s="243">
        <f t="shared" si="48"/>
        <v>100</v>
      </c>
      <c r="M323" s="243">
        <f t="shared" si="48"/>
        <v>100</v>
      </c>
      <c r="N323" s="243">
        <f t="shared" si="45"/>
        <v>100</v>
      </c>
      <c r="O323" s="130">
        <v>100</v>
      </c>
      <c r="P323" s="130">
        <v>0</v>
      </c>
      <c r="Q323" s="130">
        <v>0</v>
      </c>
      <c r="R323" s="130">
        <v>0</v>
      </c>
      <c r="S323" s="130">
        <v>0</v>
      </c>
      <c r="T323" s="88"/>
      <c r="U323" s="101" t="s">
        <v>142</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143</v>
      </c>
      <c r="K324" s="243">
        <f t="shared" si="48"/>
        <v>100</v>
      </c>
      <c r="L324" s="243">
        <f t="shared" si="48"/>
        <v>100</v>
      </c>
      <c r="M324" s="243">
        <f t="shared" si="48"/>
        <v>100</v>
      </c>
      <c r="N324" s="243">
        <f t="shared" si="45"/>
        <v>100</v>
      </c>
      <c r="O324" s="130">
        <v>100</v>
      </c>
      <c r="P324" s="130">
        <v>0</v>
      </c>
      <c r="Q324" s="130">
        <v>0</v>
      </c>
      <c r="R324" s="130">
        <v>0</v>
      </c>
      <c r="S324" s="130">
        <v>0</v>
      </c>
      <c r="T324" s="88"/>
      <c r="U324" s="101" t="s">
        <v>143</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144</v>
      </c>
      <c r="K325" s="243">
        <f t="shared" si="48"/>
        <v>100</v>
      </c>
      <c r="L325" s="243">
        <f t="shared" si="48"/>
        <v>100</v>
      </c>
      <c r="M325" s="243">
        <f t="shared" si="48"/>
        <v>100</v>
      </c>
      <c r="N325" s="243">
        <f t="shared" si="45"/>
        <v>100</v>
      </c>
      <c r="O325" s="130">
        <v>100</v>
      </c>
      <c r="P325" s="130">
        <v>0</v>
      </c>
      <c r="Q325" s="130">
        <v>0</v>
      </c>
      <c r="R325" s="130">
        <v>0</v>
      </c>
      <c r="S325" s="130">
        <v>0</v>
      </c>
      <c r="T325" s="88"/>
      <c r="U325" s="101" t="s">
        <v>144</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145</v>
      </c>
      <c r="K326" s="243">
        <f t="shared" si="48"/>
        <v>100</v>
      </c>
      <c r="L326" s="243">
        <f t="shared" si="48"/>
        <v>100</v>
      </c>
      <c r="M326" s="243">
        <f t="shared" si="48"/>
        <v>100</v>
      </c>
      <c r="N326" s="243">
        <f t="shared" si="45"/>
        <v>100</v>
      </c>
      <c r="O326" s="130">
        <v>100</v>
      </c>
      <c r="P326" s="130">
        <v>0</v>
      </c>
      <c r="Q326" s="130">
        <v>0</v>
      </c>
      <c r="R326" s="130">
        <v>0</v>
      </c>
      <c r="S326" s="130">
        <v>0</v>
      </c>
      <c r="T326" s="88"/>
      <c r="U326" s="101" t="s">
        <v>145</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803</v>
      </c>
      <c r="J327" s="101" t="s">
        <v>390</v>
      </c>
      <c r="K327" s="130">
        <v>200</v>
      </c>
      <c r="L327" s="130">
        <v>300</v>
      </c>
      <c r="M327" s="130">
        <v>300</v>
      </c>
      <c r="N327" s="243">
        <f t="shared" si="45"/>
        <v>400</v>
      </c>
      <c r="O327" s="130">
        <v>400</v>
      </c>
      <c r="P327" s="130">
        <v>0</v>
      </c>
      <c r="Q327" s="130">
        <v>0</v>
      </c>
      <c r="R327" s="130">
        <v>0</v>
      </c>
      <c r="S327" s="130">
        <v>0</v>
      </c>
      <c r="T327" s="88"/>
      <c r="U327" s="101" t="s">
        <v>390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137</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137</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138</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138</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139</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139</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140</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140</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141</v>
      </c>
      <c r="K332" s="243">
        <f t="shared" si="51"/>
        <v>100</v>
      </c>
      <c r="L332" s="243">
        <f t="shared" si="51"/>
        <v>100</v>
      </c>
      <c r="M332" s="243">
        <f t="shared" si="51"/>
        <v>100</v>
      </c>
      <c r="N332" s="243">
        <f t="shared" si="45"/>
        <v>100</v>
      </c>
      <c r="O332" s="130">
        <v>100</v>
      </c>
      <c r="P332" s="130">
        <v>0</v>
      </c>
      <c r="Q332" s="130">
        <v>0</v>
      </c>
      <c r="R332" s="130">
        <v>0</v>
      </c>
      <c r="S332" s="130">
        <v>0</v>
      </c>
      <c r="T332" s="88"/>
      <c r="U332" s="101" t="s">
        <v>141</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142</v>
      </c>
      <c r="K333" s="243">
        <f t="shared" si="51"/>
        <v>100</v>
      </c>
      <c r="L333" s="243">
        <f t="shared" si="51"/>
        <v>100</v>
      </c>
      <c r="M333" s="243">
        <f t="shared" si="51"/>
        <v>100</v>
      </c>
      <c r="N333" s="243">
        <f t="shared" si="45"/>
        <v>100</v>
      </c>
      <c r="O333" s="130">
        <v>100</v>
      </c>
      <c r="P333" s="130">
        <v>0</v>
      </c>
      <c r="Q333" s="130">
        <v>0</v>
      </c>
      <c r="R333" s="130">
        <v>0</v>
      </c>
      <c r="S333" s="130">
        <v>0</v>
      </c>
      <c r="T333" s="88"/>
      <c r="U333" s="101" t="s">
        <v>142</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143</v>
      </c>
      <c r="K334" s="243">
        <f t="shared" si="51"/>
        <v>100</v>
      </c>
      <c r="L334" s="243">
        <f t="shared" si="51"/>
        <v>100</v>
      </c>
      <c r="M334" s="243">
        <f t="shared" si="51"/>
        <v>100</v>
      </c>
      <c r="N334" s="243">
        <f t="shared" si="45"/>
        <v>100</v>
      </c>
      <c r="O334" s="130">
        <v>100</v>
      </c>
      <c r="P334" s="130">
        <v>0</v>
      </c>
      <c r="Q334" s="130">
        <v>0</v>
      </c>
      <c r="R334" s="130">
        <v>0</v>
      </c>
      <c r="S334" s="130">
        <v>0</v>
      </c>
      <c r="T334" s="88"/>
      <c r="U334" s="101" t="s">
        <v>143</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144</v>
      </c>
      <c r="K335" s="243">
        <f t="shared" si="51"/>
        <v>100</v>
      </c>
      <c r="L335" s="243">
        <f t="shared" si="51"/>
        <v>100</v>
      </c>
      <c r="M335" s="243">
        <f t="shared" si="51"/>
        <v>100</v>
      </c>
      <c r="N335" s="243">
        <f t="shared" si="45"/>
        <v>100</v>
      </c>
      <c r="O335" s="130">
        <v>100</v>
      </c>
      <c r="P335" s="130">
        <v>0</v>
      </c>
      <c r="Q335" s="130">
        <v>0</v>
      </c>
      <c r="R335" s="130">
        <v>0</v>
      </c>
      <c r="S335" s="130">
        <v>0</v>
      </c>
      <c r="T335" s="88"/>
      <c r="U335" s="101" t="s">
        <v>144</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145</v>
      </c>
      <c r="K336" s="243">
        <f t="shared" si="51"/>
        <v>100</v>
      </c>
      <c r="L336" s="243">
        <f t="shared" si="51"/>
        <v>100</v>
      </c>
      <c r="M336" s="243">
        <f t="shared" si="51"/>
        <v>100</v>
      </c>
      <c r="N336" s="243">
        <f t="shared" si="45"/>
        <v>100</v>
      </c>
      <c r="O336" s="130">
        <v>100</v>
      </c>
      <c r="P336" s="130">
        <v>0</v>
      </c>
      <c r="Q336" s="130">
        <v>0</v>
      </c>
      <c r="R336" s="130">
        <v>0</v>
      </c>
      <c r="S336" s="130">
        <v>0</v>
      </c>
      <c r="T336" s="88"/>
      <c r="U336" s="101" t="s">
        <v>145</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804</v>
      </c>
      <c r="J337" s="101" t="s">
        <v>390</v>
      </c>
      <c r="K337" s="130">
        <v>200</v>
      </c>
      <c r="L337" s="130">
        <v>300</v>
      </c>
      <c r="M337" s="130">
        <v>300</v>
      </c>
      <c r="N337" s="243">
        <f t="shared" si="45"/>
        <v>400</v>
      </c>
      <c r="O337" s="130">
        <v>400</v>
      </c>
      <c r="P337" s="130">
        <v>0</v>
      </c>
      <c r="Q337" s="130">
        <v>0</v>
      </c>
      <c r="R337" s="130">
        <v>0</v>
      </c>
      <c r="S337" s="130">
        <v>0</v>
      </c>
      <c r="T337" s="88"/>
      <c r="U337" s="101" t="s">
        <v>390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137</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137</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138</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138</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139</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139</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140</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140</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141</v>
      </c>
      <c r="K342" s="243">
        <f t="shared" si="54"/>
        <v>100</v>
      </c>
      <c r="L342" s="243">
        <f t="shared" si="54"/>
        <v>100</v>
      </c>
      <c r="M342" s="243">
        <f t="shared" si="54"/>
        <v>100</v>
      </c>
      <c r="N342" s="243">
        <f t="shared" si="45"/>
        <v>100</v>
      </c>
      <c r="O342" s="130">
        <v>100</v>
      </c>
      <c r="P342" s="130">
        <v>0</v>
      </c>
      <c r="Q342" s="130">
        <v>0</v>
      </c>
      <c r="R342" s="130">
        <v>0</v>
      </c>
      <c r="S342" s="130">
        <v>0</v>
      </c>
      <c r="T342" s="88"/>
      <c r="U342" s="101" t="s">
        <v>141</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142</v>
      </c>
      <c r="K343" s="243">
        <f t="shared" si="54"/>
        <v>100</v>
      </c>
      <c r="L343" s="243">
        <f t="shared" si="54"/>
        <v>100</v>
      </c>
      <c r="M343" s="243">
        <f t="shared" si="54"/>
        <v>100</v>
      </c>
      <c r="N343" s="243">
        <f t="shared" si="45"/>
        <v>100</v>
      </c>
      <c r="O343" s="130">
        <v>100</v>
      </c>
      <c r="P343" s="130">
        <v>0</v>
      </c>
      <c r="Q343" s="130">
        <v>0</v>
      </c>
      <c r="R343" s="130">
        <v>0</v>
      </c>
      <c r="S343" s="130">
        <v>0</v>
      </c>
      <c r="T343" s="88"/>
      <c r="U343" s="101" t="s">
        <v>142</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143</v>
      </c>
      <c r="K344" s="243">
        <f t="shared" si="54"/>
        <v>100</v>
      </c>
      <c r="L344" s="243">
        <f t="shared" si="54"/>
        <v>100</v>
      </c>
      <c r="M344" s="243">
        <f t="shared" si="54"/>
        <v>100</v>
      </c>
      <c r="N344" s="243">
        <f t="shared" si="45"/>
        <v>100</v>
      </c>
      <c r="O344" s="130">
        <v>100</v>
      </c>
      <c r="P344" s="130">
        <v>0</v>
      </c>
      <c r="Q344" s="130">
        <v>0</v>
      </c>
      <c r="R344" s="130">
        <v>0</v>
      </c>
      <c r="S344" s="130">
        <v>0</v>
      </c>
      <c r="T344" s="88"/>
      <c r="U344" s="101" t="s">
        <v>143</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144</v>
      </c>
      <c r="K345" s="243">
        <f t="shared" si="54"/>
        <v>100</v>
      </c>
      <c r="L345" s="243">
        <f t="shared" si="54"/>
        <v>100</v>
      </c>
      <c r="M345" s="243">
        <f t="shared" si="54"/>
        <v>100</v>
      </c>
      <c r="N345" s="243">
        <f t="shared" si="45"/>
        <v>100</v>
      </c>
      <c r="O345" s="130">
        <v>100</v>
      </c>
      <c r="P345" s="130">
        <v>0</v>
      </c>
      <c r="Q345" s="130">
        <v>0</v>
      </c>
      <c r="R345" s="130">
        <v>0</v>
      </c>
      <c r="S345" s="130">
        <v>0</v>
      </c>
      <c r="T345" s="88"/>
      <c r="U345" s="101" t="s">
        <v>144</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145</v>
      </c>
      <c r="K346" s="243">
        <f t="shared" si="54"/>
        <v>100</v>
      </c>
      <c r="L346" s="243">
        <f t="shared" si="54"/>
        <v>100</v>
      </c>
      <c r="M346" s="243">
        <f t="shared" si="54"/>
        <v>100</v>
      </c>
      <c r="N346" s="243">
        <f t="shared" si="45"/>
        <v>100</v>
      </c>
      <c r="O346" s="130">
        <v>100</v>
      </c>
      <c r="P346" s="130">
        <v>0</v>
      </c>
      <c r="Q346" s="130">
        <v>0</v>
      </c>
      <c r="R346" s="130">
        <v>0</v>
      </c>
      <c r="S346" s="130">
        <v>0</v>
      </c>
      <c r="T346" s="88"/>
      <c r="U346" s="101" t="s">
        <v>145</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805</v>
      </c>
      <c r="J347" s="101" t="s">
        <v>390</v>
      </c>
      <c r="K347" s="130">
        <v>200</v>
      </c>
      <c r="L347" s="130">
        <v>300</v>
      </c>
      <c r="M347" s="130">
        <v>300</v>
      </c>
      <c r="N347" s="243">
        <f t="shared" si="45"/>
        <v>400</v>
      </c>
      <c r="O347" s="130">
        <v>400</v>
      </c>
      <c r="P347" s="130">
        <v>0</v>
      </c>
      <c r="Q347" s="130">
        <v>0</v>
      </c>
      <c r="R347" s="130">
        <v>0</v>
      </c>
      <c r="S347" s="130">
        <v>0</v>
      </c>
      <c r="T347" s="88"/>
      <c r="U347" s="101" t="s">
        <v>390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137</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137</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138</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138</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139</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139</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140</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140</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141</v>
      </c>
      <c r="K352" s="243">
        <f t="shared" si="57"/>
        <v>100</v>
      </c>
      <c r="L352" s="243">
        <f t="shared" si="57"/>
        <v>100</v>
      </c>
      <c r="M352" s="243">
        <f t="shared" si="57"/>
        <v>100</v>
      </c>
      <c r="N352" s="243">
        <f t="shared" si="45"/>
        <v>100</v>
      </c>
      <c r="O352" s="130">
        <v>100</v>
      </c>
      <c r="P352" s="130">
        <v>0</v>
      </c>
      <c r="Q352" s="130">
        <v>0</v>
      </c>
      <c r="R352" s="130">
        <v>0</v>
      </c>
      <c r="S352" s="130">
        <v>0</v>
      </c>
      <c r="T352" s="88"/>
      <c r="U352" s="101" t="s">
        <v>141</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142</v>
      </c>
      <c r="K353" s="243">
        <f t="shared" si="57"/>
        <v>100</v>
      </c>
      <c r="L353" s="243">
        <f t="shared" si="57"/>
        <v>100</v>
      </c>
      <c r="M353" s="243">
        <f t="shared" si="57"/>
        <v>100</v>
      </c>
      <c r="N353" s="243">
        <f t="shared" si="45"/>
        <v>100</v>
      </c>
      <c r="O353" s="130">
        <v>100</v>
      </c>
      <c r="P353" s="130">
        <v>0</v>
      </c>
      <c r="Q353" s="130">
        <v>0</v>
      </c>
      <c r="R353" s="130">
        <v>0</v>
      </c>
      <c r="S353" s="130">
        <v>0</v>
      </c>
      <c r="T353" s="88"/>
      <c r="U353" s="101" t="s">
        <v>142</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143</v>
      </c>
      <c r="K354" s="243">
        <f t="shared" si="57"/>
        <v>100</v>
      </c>
      <c r="L354" s="243">
        <f t="shared" si="57"/>
        <v>100</v>
      </c>
      <c r="M354" s="243">
        <f t="shared" si="57"/>
        <v>100</v>
      </c>
      <c r="N354" s="243">
        <f t="shared" si="45"/>
        <v>100</v>
      </c>
      <c r="O354" s="130">
        <v>100</v>
      </c>
      <c r="P354" s="130">
        <v>0</v>
      </c>
      <c r="Q354" s="130">
        <v>0</v>
      </c>
      <c r="R354" s="130">
        <v>0</v>
      </c>
      <c r="S354" s="130">
        <v>0</v>
      </c>
      <c r="T354" s="88"/>
      <c r="U354" s="101" t="s">
        <v>143</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144</v>
      </c>
      <c r="K355" s="243">
        <f t="shared" si="57"/>
        <v>100</v>
      </c>
      <c r="L355" s="243">
        <f t="shared" si="57"/>
        <v>100</v>
      </c>
      <c r="M355" s="243">
        <f t="shared" si="57"/>
        <v>100</v>
      </c>
      <c r="N355" s="243">
        <f t="shared" si="45"/>
        <v>100</v>
      </c>
      <c r="O355" s="130">
        <v>100</v>
      </c>
      <c r="P355" s="130">
        <v>0</v>
      </c>
      <c r="Q355" s="130">
        <v>0</v>
      </c>
      <c r="R355" s="130">
        <v>0</v>
      </c>
      <c r="S355" s="130">
        <v>0</v>
      </c>
      <c r="T355" s="88"/>
      <c r="U355" s="101" t="s">
        <v>144</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145</v>
      </c>
      <c r="K356" s="243">
        <f t="shared" si="57"/>
        <v>100</v>
      </c>
      <c r="L356" s="243">
        <f t="shared" si="57"/>
        <v>100</v>
      </c>
      <c r="M356" s="243">
        <f t="shared" si="57"/>
        <v>100</v>
      </c>
      <c r="N356" s="243">
        <f t="shared" si="45"/>
        <v>100</v>
      </c>
      <c r="O356" s="130">
        <v>100</v>
      </c>
      <c r="P356" s="130">
        <v>0</v>
      </c>
      <c r="Q356" s="130">
        <v>0</v>
      </c>
      <c r="R356" s="130">
        <v>0</v>
      </c>
      <c r="S356" s="130">
        <v>0</v>
      </c>
      <c r="T356" s="88"/>
      <c r="U356" s="101" t="s">
        <v>145</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806</v>
      </c>
      <c r="J357" s="101" t="s">
        <v>390</v>
      </c>
      <c r="K357" s="130">
        <v>200</v>
      </c>
      <c r="L357" s="130">
        <v>300</v>
      </c>
      <c r="M357" s="130">
        <v>300</v>
      </c>
      <c r="N357" s="243">
        <f t="shared" si="45"/>
        <v>400</v>
      </c>
      <c r="O357" s="130">
        <v>400</v>
      </c>
      <c r="P357" s="130">
        <v>0</v>
      </c>
      <c r="Q357" s="130">
        <v>0</v>
      </c>
      <c r="R357" s="130">
        <v>0</v>
      </c>
      <c r="S357" s="130">
        <v>0</v>
      </c>
      <c r="T357" s="88"/>
      <c r="U357" s="101" t="s">
        <v>390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137</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137</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138</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138</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139</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139</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140</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140</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141</v>
      </c>
      <c r="K362" s="243">
        <f t="shared" si="60"/>
        <v>100</v>
      </c>
      <c r="L362" s="243">
        <f t="shared" si="60"/>
        <v>100</v>
      </c>
      <c r="M362" s="243">
        <f t="shared" si="60"/>
        <v>100</v>
      </c>
      <c r="N362" s="243">
        <f t="shared" si="45"/>
        <v>100</v>
      </c>
      <c r="O362" s="130">
        <v>100</v>
      </c>
      <c r="P362" s="130">
        <v>0</v>
      </c>
      <c r="Q362" s="130">
        <v>0</v>
      </c>
      <c r="R362" s="130">
        <v>0</v>
      </c>
      <c r="S362" s="130">
        <v>0</v>
      </c>
      <c r="T362" s="88"/>
      <c r="U362" s="101" t="s">
        <v>141</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142</v>
      </c>
      <c r="K363" s="243">
        <f t="shared" si="60"/>
        <v>100</v>
      </c>
      <c r="L363" s="243">
        <f t="shared" si="60"/>
        <v>100</v>
      </c>
      <c r="M363" s="243">
        <f t="shared" si="60"/>
        <v>100</v>
      </c>
      <c r="N363" s="243">
        <f t="shared" si="45"/>
        <v>100</v>
      </c>
      <c r="O363" s="130">
        <v>100</v>
      </c>
      <c r="P363" s="130">
        <v>0</v>
      </c>
      <c r="Q363" s="130">
        <v>0</v>
      </c>
      <c r="R363" s="130">
        <v>0</v>
      </c>
      <c r="S363" s="130">
        <v>0</v>
      </c>
      <c r="T363" s="88"/>
      <c r="U363" s="101" t="s">
        <v>142</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143</v>
      </c>
      <c r="K364" s="243">
        <f t="shared" si="60"/>
        <v>100</v>
      </c>
      <c r="L364" s="243">
        <f t="shared" si="60"/>
        <v>100</v>
      </c>
      <c r="M364" s="243">
        <f t="shared" si="60"/>
        <v>100</v>
      </c>
      <c r="N364" s="243">
        <f t="shared" si="45"/>
        <v>100</v>
      </c>
      <c r="O364" s="130">
        <v>100</v>
      </c>
      <c r="P364" s="130">
        <v>0</v>
      </c>
      <c r="Q364" s="130">
        <v>0</v>
      </c>
      <c r="R364" s="130">
        <v>0</v>
      </c>
      <c r="S364" s="130">
        <v>0</v>
      </c>
      <c r="T364" s="88"/>
      <c r="U364" s="101" t="s">
        <v>143</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144</v>
      </c>
      <c r="K365" s="243">
        <f t="shared" si="60"/>
        <v>100</v>
      </c>
      <c r="L365" s="243">
        <f t="shared" si="60"/>
        <v>100</v>
      </c>
      <c r="M365" s="243">
        <f t="shared" si="60"/>
        <v>100</v>
      </c>
      <c r="N365" s="243">
        <f t="shared" si="45"/>
        <v>100</v>
      </c>
      <c r="O365" s="130">
        <v>100</v>
      </c>
      <c r="P365" s="130">
        <v>0</v>
      </c>
      <c r="Q365" s="130">
        <v>0</v>
      </c>
      <c r="R365" s="130">
        <v>0</v>
      </c>
      <c r="S365" s="130">
        <v>0</v>
      </c>
      <c r="T365" s="88"/>
      <c r="U365" s="101" t="s">
        <v>144</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145</v>
      </c>
      <c r="K366" s="243">
        <f t="shared" si="60"/>
        <v>100</v>
      </c>
      <c r="L366" s="243">
        <f t="shared" si="60"/>
        <v>100</v>
      </c>
      <c r="M366" s="243">
        <f t="shared" si="60"/>
        <v>100</v>
      </c>
      <c r="N366" s="243">
        <f t="shared" si="45"/>
        <v>100</v>
      </c>
      <c r="O366" s="130">
        <v>100</v>
      </c>
      <c r="P366" s="130">
        <v>0</v>
      </c>
      <c r="Q366" s="130">
        <v>0</v>
      </c>
      <c r="R366" s="130">
        <v>0</v>
      </c>
      <c r="S366" s="130">
        <v>0</v>
      </c>
      <c r="T366" s="88"/>
      <c r="U366" s="101" t="s">
        <v>145</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807</v>
      </c>
      <c r="J367" s="101" t="s">
        <v>390</v>
      </c>
      <c r="K367" s="130">
        <v>200</v>
      </c>
      <c r="L367" s="130">
        <v>300</v>
      </c>
      <c r="M367" s="130">
        <v>300</v>
      </c>
      <c r="N367" s="243">
        <f t="shared" si="45"/>
        <v>400</v>
      </c>
      <c r="O367" s="130">
        <v>400</v>
      </c>
      <c r="P367" s="130">
        <v>0</v>
      </c>
      <c r="Q367" s="130">
        <v>0</v>
      </c>
      <c r="R367" s="130">
        <v>0</v>
      </c>
      <c r="S367" s="130">
        <v>0</v>
      </c>
      <c r="T367" s="88"/>
      <c r="U367" s="101" t="s">
        <v>390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137</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137</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138</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138</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139</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139</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140</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140</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141</v>
      </c>
      <c r="K372" s="243">
        <f t="shared" si="63"/>
        <v>100</v>
      </c>
      <c r="L372" s="243">
        <f t="shared" si="63"/>
        <v>100</v>
      </c>
      <c r="M372" s="243">
        <f t="shared" si="63"/>
        <v>100</v>
      </c>
      <c r="N372" s="243">
        <f t="shared" si="45"/>
        <v>100</v>
      </c>
      <c r="O372" s="130">
        <v>100</v>
      </c>
      <c r="P372" s="130">
        <v>0</v>
      </c>
      <c r="Q372" s="130">
        <v>0</v>
      </c>
      <c r="R372" s="130">
        <v>0</v>
      </c>
      <c r="S372" s="130">
        <v>0</v>
      </c>
      <c r="T372" s="88"/>
      <c r="U372" s="101" t="s">
        <v>141</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142</v>
      </c>
      <c r="K373" s="243">
        <f t="shared" si="63"/>
        <v>100</v>
      </c>
      <c r="L373" s="243">
        <f t="shared" si="63"/>
        <v>100</v>
      </c>
      <c r="M373" s="243">
        <f t="shared" si="63"/>
        <v>100</v>
      </c>
      <c r="N373" s="243">
        <f t="shared" si="45"/>
        <v>100</v>
      </c>
      <c r="O373" s="130">
        <v>100</v>
      </c>
      <c r="P373" s="130">
        <v>0</v>
      </c>
      <c r="Q373" s="130">
        <v>0</v>
      </c>
      <c r="R373" s="130">
        <v>0</v>
      </c>
      <c r="S373" s="130">
        <v>0</v>
      </c>
      <c r="T373" s="88"/>
      <c r="U373" s="101" t="s">
        <v>142</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143</v>
      </c>
      <c r="K374" s="243">
        <f t="shared" si="63"/>
        <v>100</v>
      </c>
      <c r="L374" s="243">
        <f t="shared" si="63"/>
        <v>100</v>
      </c>
      <c r="M374" s="243">
        <f t="shared" si="63"/>
        <v>100</v>
      </c>
      <c r="N374" s="243">
        <f t="shared" si="45"/>
        <v>100</v>
      </c>
      <c r="O374" s="130">
        <v>100</v>
      </c>
      <c r="P374" s="130">
        <v>0</v>
      </c>
      <c r="Q374" s="130">
        <v>0</v>
      </c>
      <c r="R374" s="130">
        <v>0</v>
      </c>
      <c r="S374" s="130">
        <v>0</v>
      </c>
      <c r="T374" s="88"/>
      <c r="U374" s="101" t="s">
        <v>143</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144</v>
      </c>
      <c r="K375" s="243">
        <f t="shared" si="63"/>
        <v>100</v>
      </c>
      <c r="L375" s="243">
        <f t="shared" si="63"/>
        <v>100</v>
      </c>
      <c r="M375" s="243">
        <f t="shared" si="63"/>
        <v>100</v>
      </c>
      <c r="N375" s="243">
        <f t="shared" si="45"/>
        <v>100</v>
      </c>
      <c r="O375" s="130">
        <v>100</v>
      </c>
      <c r="P375" s="130">
        <v>0</v>
      </c>
      <c r="Q375" s="130">
        <v>0</v>
      </c>
      <c r="R375" s="130">
        <v>0</v>
      </c>
      <c r="S375" s="130">
        <v>0</v>
      </c>
      <c r="T375" s="88"/>
      <c r="U375" s="101" t="s">
        <v>144</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145</v>
      </c>
      <c r="K376" s="243">
        <f t="shared" si="63"/>
        <v>100</v>
      </c>
      <c r="L376" s="243">
        <f t="shared" si="63"/>
        <v>100</v>
      </c>
      <c r="M376" s="243">
        <f t="shared" si="63"/>
        <v>100</v>
      </c>
      <c r="N376" s="243">
        <f t="shared" si="45"/>
        <v>100</v>
      </c>
      <c r="O376" s="130">
        <v>100</v>
      </c>
      <c r="P376" s="130">
        <v>0</v>
      </c>
      <c r="Q376" s="130">
        <v>0</v>
      </c>
      <c r="R376" s="130">
        <v>0</v>
      </c>
      <c r="S376" s="130">
        <v>0</v>
      </c>
      <c r="T376" s="88"/>
      <c r="U376" s="101" t="s">
        <v>145</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808</v>
      </c>
      <c r="J377" s="101" t="s">
        <v>390</v>
      </c>
      <c r="K377" s="130">
        <v>200</v>
      </c>
      <c r="L377" s="130">
        <v>300</v>
      </c>
      <c r="M377" s="130">
        <v>300</v>
      </c>
      <c r="N377" s="243">
        <f t="shared" si="45"/>
        <v>400</v>
      </c>
      <c r="O377" s="130">
        <v>400</v>
      </c>
      <c r="P377" s="130">
        <v>0</v>
      </c>
      <c r="Q377" s="130">
        <v>0</v>
      </c>
      <c r="R377" s="130">
        <v>0</v>
      </c>
      <c r="S377" s="130">
        <v>0</v>
      </c>
      <c r="T377" s="88"/>
      <c r="U377" s="101" t="s">
        <v>390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137</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137</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138</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138</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139</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139</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140</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140</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141</v>
      </c>
      <c r="K382" s="243">
        <f t="shared" si="66"/>
        <v>100</v>
      </c>
      <c r="L382" s="243">
        <f t="shared" si="66"/>
        <v>100</v>
      </c>
      <c r="M382" s="243">
        <f t="shared" si="66"/>
        <v>100</v>
      </c>
      <c r="N382" s="243">
        <f t="shared" si="66"/>
        <v>100</v>
      </c>
      <c r="O382" s="130">
        <v>100</v>
      </c>
      <c r="P382" s="130">
        <v>0</v>
      </c>
      <c r="Q382" s="130">
        <v>0</v>
      </c>
      <c r="R382" s="130">
        <v>0</v>
      </c>
      <c r="S382" s="130">
        <v>0</v>
      </c>
      <c r="T382" s="88"/>
      <c r="U382" s="101" t="s">
        <v>141</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142</v>
      </c>
      <c r="K383" s="243">
        <f t="shared" si="66"/>
        <v>100</v>
      </c>
      <c r="L383" s="243">
        <f t="shared" si="66"/>
        <v>100</v>
      </c>
      <c r="M383" s="243">
        <f t="shared" si="66"/>
        <v>100</v>
      </c>
      <c r="N383" s="243">
        <f t="shared" si="66"/>
        <v>100</v>
      </c>
      <c r="O383" s="130">
        <v>100</v>
      </c>
      <c r="P383" s="130">
        <v>0</v>
      </c>
      <c r="Q383" s="130">
        <v>0</v>
      </c>
      <c r="R383" s="130">
        <v>0</v>
      </c>
      <c r="S383" s="130">
        <v>0</v>
      </c>
      <c r="T383" s="88"/>
      <c r="U383" s="101" t="s">
        <v>142</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143</v>
      </c>
      <c r="K384" s="243">
        <f t="shared" si="66"/>
        <v>100</v>
      </c>
      <c r="L384" s="243">
        <f t="shared" si="66"/>
        <v>100</v>
      </c>
      <c r="M384" s="243">
        <f t="shared" si="66"/>
        <v>100</v>
      </c>
      <c r="N384" s="243">
        <f t="shared" si="66"/>
        <v>100</v>
      </c>
      <c r="O384" s="130">
        <v>100</v>
      </c>
      <c r="P384" s="130">
        <v>0</v>
      </c>
      <c r="Q384" s="130">
        <v>0</v>
      </c>
      <c r="R384" s="130">
        <v>0</v>
      </c>
      <c r="S384" s="130">
        <v>0</v>
      </c>
      <c r="T384" s="88"/>
      <c r="U384" s="101" t="s">
        <v>143</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144</v>
      </c>
      <c r="K385" s="243">
        <f t="shared" si="66"/>
        <v>100</v>
      </c>
      <c r="L385" s="243">
        <f t="shared" si="66"/>
        <v>100</v>
      </c>
      <c r="M385" s="243">
        <f t="shared" si="66"/>
        <v>100</v>
      </c>
      <c r="N385" s="243">
        <f t="shared" si="66"/>
        <v>100</v>
      </c>
      <c r="O385" s="130">
        <v>100</v>
      </c>
      <c r="P385" s="130">
        <v>0</v>
      </c>
      <c r="Q385" s="130">
        <v>0</v>
      </c>
      <c r="R385" s="130">
        <v>0</v>
      </c>
      <c r="S385" s="130">
        <v>0</v>
      </c>
      <c r="T385" s="88"/>
      <c r="U385" s="101" t="s">
        <v>144</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145</v>
      </c>
      <c r="K386" s="243">
        <f t="shared" si="66"/>
        <v>100</v>
      </c>
      <c r="L386" s="243">
        <f t="shared" si="66"/>
        <v>100</v>
      </c>
      <c r="M386" s="243">
        <f t="shared" si="66"/>
        <v>100</v>
      </c>
      <c r="N386" s="243">
        <f t="shared" si="66"/>
        <v>100</v>
      </c>
      <c r="O386" s="130">
        <v>100</v>
      </c>
      <c r="P386" s="130">
        <v>0</v>
      </c>
      <c r="Q386" s="130">
        <v>0</v>
      </c>
      <c r="R386" s="130">
        <v>0</v>
      </c>
      <c r="S386" s="130">
        <v>0</v>
      </c>
      <c r="T386" s="88"/>
      <c r="U386" s="101" t="s">
        <v>145</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809</v>
      </c>
      <c r="J387" s="101" t="s">
        <v>390</v>
      </c>
      <c r="K387" s="130">
        <v>200</v>
      </c>
      <c r="L387" s="130">
        <v>300</v>
      </c>
      <c r="M387" s="130">
        <v>300</v>
      </c>
      <c r="N387" s="243">
        <f t="shared" si="66"/>
        <v>400</v>
      </c>
      <c r="O387" s="130">
        <v>400</v>
      </c>
      <c r="P387" s="130">
        <v>0</v>
      </c>
      <c r="Q387" s="130">
        <v>0</v>
      </c>
      <c r="R387" s="130">
        <v>0</v>
      </c>
      <c r="S387" s="130">
        <v>0</v>
      </c>
      <c r="T387" s="88"/>
      <c r="U387" s="101" t="s">
        <v>390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137</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137</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138</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138</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139</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139</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140</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140</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141</v>
      </c>
      <c r="K392" s="243">
        <f t="shared" si="71"/>
        <v>100</v>
      </c>
      <c r="L392" s="243">
        <f t="shared" si="71"/>
        <v>100</v>
      </c>
      <c r="M392" s="243">
        <f t="shared" si="71"/>
        <v>100</v>
      </c>
      <c r="N392" s="243">
        <f t="shared" si="66"/>
        <v>100</v>
      </c>
      <c r="O392" s="130">
        <v>100</v>
      </c>
      <c r="P392" s="130">
        <v>0</v>
      </c>
      <c r="Q392" s="130">
        <v>0</v>
      </c>
      <c r="R392" s="130">
        <v>0</v>
      </c>
      <c r="S392" s="130">
        <v>0</v>
      </c>
      <c r="T392" s="88"/>
      <c r="U392" s="101" t="s">
        <v>141</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142</v>
      </c>
      <c r="K393" s="243">
        <f t="shared" si="71"/>
        <v>100</v>
      </c>
      <c r="L393" s="243">
        <f t="shared" si="71"/>
        <v>100</v>
      </c>
      <c r="M393" s="243">
        <f t="shared" si="71"/>
        <v>100</v>
      </c>
      <c r="N393" s="243">
        <f t="shared" si="66"/>
        <v>100</v>
      </c>
      <c r="O393" s="130">
        <v>100</v>
      </c>
      <c r="P393" s="130">
        <v>0</v>
      </c>
      <c r="Q393" s="130">
        <v>0</v>
      </c>
      <c r="R393" s="130">
        <v>0</v>
      </c>
      <c r="S393" s="130">
        <v>0</v>
      </c>
      <c r="T393" s="88"/>
      <c r="U393" s="101" t="s">
        <v>142</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143</v>
      </c>
      <c r="K394" s="243">
        <f t="shared" si="71"/>
        <v>100</v>
      </c>
      <c r="L394" s="243">
        <f t="shared" si="71"/>
        <v>100</v>
      </c>
      <c r="M394" s="243">
        <f t="shared" si="71"/>
        <v>100</v>
      </c>
      <c r="N394" s="243">
        <f t="shared" si="71"/>
        <v>100</v>
      </c>
      <c r="O394" s="130">
        <v>100</v>
      </c>
      <c r="P394" s="130">
        <v>0</v>
      </c>
      <c r="Q394" s="130">
        <v>0</v>
      </c>
      <c r="R394" s="130">
        <v>0</v>
      </c>
      <c r="S394" s="130">
        <v>0</v>
      </c>
      <c r="T394" s="88"/>
      <c r="U394" s="101" t="s">
        <v>143</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144</v>
      </c>
      <c r="K395" s="243">
        <f t="shared" si="71"/>
        <v>100</v>
      </c>
      <c r="L395" s="243">
        <f t="shared" si="71"/>
        <v>100</v>
      </c>
      <c r="M395" s="243">
        <f t="shared" si="71"/>
        <v>100</v>
      </c>
      <c r="N395" s="243">
        <f t="shared" si="71"/>
        <v>100</v>
      </c>
      <c r="O395" s="130">
        <v>100</v>
      </c>
      <c r="P395" s="130">
        <v>0</v>
      </c>
      <c r="Q395" s="130">
        <v>0</v>
      </c>
      <c r="R395" s="130">
        <v>0</v>
      </c>
      <c r="S395" s="130">
        <v>0</v>
      </c>
      <c r="T395" s="88"/>
      <c r="U395" s="101" t="s">
        <v>144</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145</v>
      </c>
      <c r="K396" s="243">
        <f t="shared" si="71"/>
        <v>100</v>
      </c>
      <c r="L396" s="243">
        <f t="shared" si="71"/>
        <v>100</v>
      </c>
      <c r="M396" s="243">
        <f t="shared" si="71"/>
        <v>100</v>
      </c>
      <c r="N396" s="243">
        <f t="shared" si="71"/>
        <v>100</v>
      </c>
      <c r="O396" s="130">
        <v>100</v>
      </c>
      <c r="P396" s="130">
        <v>0</v>
      </c>
      <c r="Q396" s="130">
        <v>0</v>
      </c>
      <c r="R396" s="130">
        <v>0</v>
      </c>
      <c r="S396" s="130">
        <v>0</v>
      </c>
      <c r="T396" s="88"/>
      <c r="U396" s="101" t="s">
        <v>145</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810</v>
      </c>
      <c r="J397" s="101" t="s">
        <v>390</v>
      </c>
      <c r="K397" s="130">
        <v>200</v>
      </c>
      <c r="L397" s="130">
        <v>300</v>
      </c>
      <c r="M397" s="130">
        <v>300</v>
      </c>
      <c r="N397" s="243">
        <f t="shared" si="71"/>
        <v>400</v>
      </c>
      <c r="O397" s="130">
        <v>400</v>
      </c>
      <c r="P397" s="130">
        <v>0</v>
      </c>
      <c r="Q397" s="130">
        <v>0</v>
      </c>
      <c r="R397" s="130">
        <v>0</v>
      </c>
      <c r="S397" s="130">
        <v>0</v>
      </c>
      <c r="T397" s="88"/>
      <c r="U397" s="101" t="s">
        <v>390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137</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137</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138</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138</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139</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139</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140</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140</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141</v>
      </c>
      <c r="K402" s="243">
        <f t="shared" si="74"/>
        <v>100</v>
      </c>
      <c r="L402" s="243">
        <f t="shared" si="74"/>
        <v>100</v>
      </c>
      <c r="M402" s="243">
        <f t="shared" si="74"/>
        <v>100</v>
      </c>
      <c r="N402" s="243">
        <f t="shared" si="71"/>
        <v>100</v>
      </c>
      <c r="O402" s="130">
        <v>100</v>
      </c>
      <c r="P402" s="130">
        <v>0</v>
      </c>
      <c r="Q402" s="130">
        <v>0</v>
      </c>
      <c r="R402" s="130">
        <v>0</v>
      </c>
      <c r="S402" s="130">
        <v>0</v>
      </c>
      <c r="T402" s="88"/>
      <c r="U402" s="101" t="s">
        <v>141</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142</v>
      </c>
      <c r="K403" s="243">
        <f t="shared" si="74"/>
        <v>100</v>
      </c>
      <c r="L403" s="243">
        <f t="shared" si="74"/>
        <v>100</v>
      </c>
      <c r="M403" s="243">
        <f t="shared" si="74"/>
        <v>100</v>
      </c>
      <c r="N403" s="243">
        <f t="shared" si="71"/>
        <v>100</v>
      </c>
      <c r="O403" s="130">
        <v>100</v>
      </c>
      <c r="P403" s="130">
        <v>0</v>
      </c>
      <c r="Q403" s="130">
        <v>0</v>
      </c>
      <c r="R403" s="130">
        <v>0</v>
      </c>
      <c r="S403" s="130">
        <v>0</v>
      </c>
      <c r="T403" s="88"/>
      <c r="U403" s="101" t="s">
        <v>142</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143</v>
      </c>
      <c r="K404" s="243">
        <f t="shared" si="74"/>
        <v>100</v>
      </c>
      <c r="L404" s="243">
        <f t="shared" si="74"/>
        <v>100</v>
      </c>
      <c r="M404" s="243">
        <f t="shared" si="74"/>
        <v>100</v>
      </c>
      <c r="N404" s="243">
        <f t="shared" si="74"/>
        <v>100</v>
      </c>
      <c r="O404" s="130">
        <v>100</v>
      </c>
      <c r="P404" s="130">
        <v>0</v>
      </c>
      <c r="Q404" s="130">
        <v>0</v>
      </c>
      <c r="R404" s="130">
        <v>0</v>
      </c>
      <c r="S404" s="130">
        <v>0</v>
      </c>
      <c r="T404" s="88"/>
      <c r="U404" s="101" t="s">
        <v>143</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144</v>
      </c>
      <c r="K405" s="243">
        <f t="shared" si="74"/>
        <v>100</v>
      </c>
      <c r="L405" s="243">
        <f t="shared" si="74"/>
        <v>100</v>
      </c>
      <c r="M405" s="243">
        <f t="shared" si="74"/>
        <v>100</v>
      </c>
      <c r="N405" s="243">
        <f t="shared" si="74"/>
        <v>100</v>
      </c>
      <c r="O405" s="130">
        <v>100</v>
      </c>
      <c r="P405" s="130">
        <v>0</v>
      </c>
      <c r="Q405" s="130">
        <v>0</v>
      </c>
      <c r="R405" s="130">
        <v>0</v>
      </c>
      <c r="S405" s="130">
        <v>0</v>
      </c>
      <c r="T405" s="88"/>
      <c r="U405" s="101" t="s">
        <v>144</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145</v>
      </c>
      <c r="K406" s="243">
        <f t="shared" si="74"/>
        <v>100</v>
      </c>
      <c r="L406" s="243">
        <f t="shared" si="74"/>
        <v>100</v>
      </c>
      <c r="M406" s="243">
        <f t="shared" si="74"/>
        <v>100</v>
      </c>
      <c r="N406" s="243">
        <f t="shared" si="74"/>
        <v>100</v>
      </c>
      <c r="O406" s="130">
        <v>100</v>
      </c>
      <c r="P406" s="130">
        <v>0</v>
      </c>
      <c r="Q406" s="130">
        <v>0</v>
      </c>
      <c r="R406" s="130">
        <v>0</v>
      </c>
      <c r="S406" s="130">
        <v>0</v>
      </c>
      <c r="T406" s="88"/>
      <c r="U406" s="101" t="s">
        <v>145</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119</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121</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112</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177</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178</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179</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181</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180</v>
      </c>
      <c r="L419" s="23"/>
      <c r="M419" s="23" t="s">
        <v>844</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182</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115</v>
      </c>
      <c r="D421" s="17"/>
      <c r="E421" s="17"/>
      <c r="F421" s="17"/>
      <c r="G421" s="23"/>
      <c r="H421" s="23"/>
      <c r="I421" s="23"/>
      <c r="J421" s="86" t="s">
        <v>116</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137</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138</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139</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140</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141</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142</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143</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144</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145</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222</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183</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223</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224</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184</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119</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120</v>
      </c>
      <c r="AE440" s="41" t="s">
        <v>121</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112</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185</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186</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2" t="s">
        <v>1195</v>
      </c>
      <c r="K450" s="612"/>
      <c r="L450" s="100"/>
      <c r="M450" s="100"/>
      <c r="N450" s="100"/>
      <c r="O450" s="612"/>
      <c r="P450" s="100"/>
      <c r="Q450" s="100"/>
      <c r="R450" s="100"/>
      <c r="S450" s="22"/>
      <c r="T450" s="22"/>
      <c r="U450" s="128" t="s">
        <v>820</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159</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115</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398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399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119</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187</v>
      </c>
      <c r="S466" s="39"/>
      <c r="T466" s="95"/>
      <c r="U466" s="95"/>
      <c r="V466" s="96" t="s">
        <v>120</v>
      </c>
      <c r="W466" s="96"/>
      <c r="X466" s="96"/>
      <c r="Y466" s="96"/>
      <c r="Z466" s="96"/>
      <c r="AA466" s="96"/>
      <c r="AB466" s="96"/>
      <c r="AC466" s="96"/>
      <c r="AD466" s="96"/>
      <c r="AE466" s="41" t="s">
        <v>121</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188</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841</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190</v>
      </c>
      <c r="U475" s="22"/>
      <c r="V475" s="22" t="s">
        <v>189</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840</v>
      </c>
      <c r="K476" s="17"/>
      <c r="L476" s="22"/>
      <c r="M476" s="22"/>
      <c r="N476" s="22"/>
      <c r="O476" s="22"/>
      <c r="P476" s="22"/>
      <c r="Q476" s="22"/>
      <c r="R476" s="22"/>
      <c r="S476" s="22"/>
      <c r="T476" s="23" t="s">
        <v>191</v>
      </c>
      <c r="U476" s="22"/>
      <c r="V476" s="22" t="s">
        <v>843</v>
      </c>
      <c r="W476" s="22"/>
      <c r="X476" s="23" t="s">
        <v>192</v>
      </c>
      <c r="Y476" s="23"/>
      <c r="Z476" s="24"/>
      <c r="AA476" s="24"/>
      <c r="AB476" s="24"/>
      <c r="AC476" s="239" t="s">
        <v>902</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8"/>
      <c r="H477" s="598" t="s">
        <v>823</v>
      </c>
      <c r="I477" s="599" t="s">
        <v>159</v>
      </c>
      <c r="J477" s="599" t="s">
        <v>391</v>
      </c>
      <c r="K477" s="599" t="s">
        <v>56</v>
      </c>
      <c r="L477" s="599" t="s">
        <v>57</v>
      </c>
      <c r="M477" s="599" t="s">
        <v>58</v>
      </c>
      <c r="N477" s="599" t="s">
        <v>59</v>
      </c>
      <c r="O477" s="599" t="s">
        <v>894</v>
      </c>
      <c r="P477" s="599" t="s">
        <v>895</v>
      </c>
      <c r="Q477" s="599" t="s">
        <v>896</v>
      </c>
      <c r="R477" s="599" t="s">
        <v>1180</v>
      </c>
      <c r="S477" s="598"/>
      <c r="T477" s="598" t="s">
        <v>193</v>
      </c>
      <c r="U477" s="598"/>
      <c r="V477" s="598" t="s">
        <v>842</v>
      </c>
      <c r="W477" s="598"/>
      <c r="X477" s="598"/>
      <c r="Y477" s="598"/>
      <c r="Z477" s="598"/>
      <c r="AA477" s="598"/>
      <c r="AB477" s="598"/>
      <c r="AC477" s="598" t="s">
        <v>823</v>
      </c>
      <c r="AD477" s="598" t="s">
        <v>903</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833</v>
      </c>
      <c r="I478" s="103" t="s">
        <v>392</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393</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394</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395</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396</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397</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398</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399</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400</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401</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405</v>
      </c>
      <c r="I488" s="103" t="s">
        <v>392</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393</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394</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395</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396</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397</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398</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399</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400</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401</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803</v>
      </c>
      <c r="I498" s="103" t="s">
        <v>392</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393</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394</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395</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396</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397</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398</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399</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400</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401</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804</v>
      </c>
      <c r="I508" s="103" t="s">
        <v>392</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393</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394</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395</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396</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397</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398</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399</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400</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401</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805</v>
      </c>
      <c r="I518" s="103" t="s">
        <v>392</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393</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394</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395</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396</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397</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398</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399</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400</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401</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806</v>
      </c>
      <c r="I528" s="103" t="s">
        <v>392</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393</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394</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395</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396</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397</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398</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399</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400</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401</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807</v>
      </c>
      <c r="I538" s="103" t="s">
        <v>392</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393</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394</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395</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396</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397</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398</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399</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400</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401</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808</v>
      </c>
      <c r="I548" s="103" t="s">
        <v>392</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393</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394</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395</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396</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397</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398</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399</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400</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401</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809</v>
      </c>
      <c r="I558" s="103" t="s">
        <v>392</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393</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394</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395</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396</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397</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398</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399</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400</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401</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810</v>
      </c>
      <c r="I568" s="103" t="s">
        <v>392</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393</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394</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395</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396</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397</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398</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399</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400</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401</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119</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121</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112</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1088</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4" t="s">
        <v>1089</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465</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159</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115</v>
      </c>
      <c r="D592" s="17"/>
      <c r="E592" s="17"/>
      <c r="F592" s="17"/>
      <c r="G592" s="23"/>
      <c r="H592" s="23"/>
      <c r="I592" s="23"/>
      <c r="J592" s="86" t="s">
        <v>116</v>
      </c>
      <c r="K592" s="86" t="s">
        <v>116</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1090</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1091</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119</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187</v>
      </c>
      <c r="S599" s="39"/>
      <c r="T599" s="95"/>
      <c r="U599" s="95"/>
      <c r="V599" s="96" t="s">
        <v>120</v>
      </c>
      <c r="W599" s="96"/>
      <c r="X599" s="96"/>
      <c r="Y599" s="96"/>
      <c r="Z599" s="96"/>
      <c r="AA599" s="96"/>
      <c r="AB599" s="96"/>
      <c r="AC599" s="96"/>
      <c r="AD599" s="96"/>
      <c r="AE599" s="41" t="s">
        <v>121</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112</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194</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195</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848</v>
      </c>
      <c r="O608" s="137"/>
      <c r="P608" s="46" t="s">
        <v>845</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847</v>
      </c>
      <c r="O609" s="17"/>
      <c r="P609" s="46" t="s">
        <v>846</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821</v>
      </c>
      <c r="O610" s="23"/>
      <c r="P610" s="23" t="s">
        <v>822</v>
      </c>
      <c r="Q610" s="22"/>
      <c r="R610" s="23"/>
      <c r="S610" s="100" t="s">
        <v>198</v>
      </c>
      <c r="T610" s="100"/>
      <c r="U610" s="23"/>
      <c r="V610" s="24" t="s">
        <v>192</v>
      </c>
      <c r="W610" s="24"/>
      <c r="X610" s="24"/>
      <c r="Y610" s="24"/>
      <c r="Z610" s="24"/>
      <c r="AA610" s="24"/>
      <c r="AB610" s="24"/>
      <c r="AC610" s="239" t="s">
        <v>902</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817</v>
      </c>
      <c r="I611" s="23" t="s">
        <v>159</v>
      </c>
      <c r="J611" s="23" t="s">
        <v>199</v>
      </c>
      <c r="K611" s="23" t="s">
        <v>200</v>
      </c>
      <c r="L611" s="23" t="s">
        <v>202</v>
      </c>
      <c r="M611" s="23"/>
      <c r="N611" s="23" t="s">
        <v>201</v>
      </c>
      <c r="O611" s="23"/>
      <c r="P611" s="23" t="s">
        <v>201</v>
      </c>
      <c r="Q611" s="22"/>
      <c r="R611" s="23"/>
      <c r="S611" s="23" t="s">
        <v>204</v>
      </c>
      <c r="T611" s="23" t="s">
        <v>203</v>
      </c>
      <c r="U611" s="23"/>
      <c r="V611" s="24"/>
      <c r="W611" s="24"/>
      <c r="X611" s="24"/>
      <c r="Y611" s="24"/>
      <c r="Z611" s="24"/>
      <c r="AA611" s="24"/>
      <c r="AB611" s="24"/>
      <c r="AC611" s="24" t="s">
        <v>823</v>
      </c>
      <c r="AD611" s="24" t="s">
        <v>903</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115</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833</v>
      </c>
      <c r="I614" s="101" t="s">
        <v>392</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393</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394</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395</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396</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397</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398</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399</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400</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401</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405</v>
      </c>
      <c r="I624" s="101" t="s">
        <v>392</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393</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394</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395</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396</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397</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398</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399</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400</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401</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803</v>
      </c>
      <c r="I634" s="101" t="s">
        <v>392</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393</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394</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395</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396</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397</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398</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399</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400</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401</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804</v>
      </c>
      <c r="I644" s="101" t="s">
        <v>392</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393</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394</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395</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396</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397</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398</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399</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400</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401</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805</v>
      </c>
      <c r="I654" s="101" t="s">
        <v>392</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393</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394</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395</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396</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397</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398</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399</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400</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401</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806</v>
      </c>
      <c r="I664" s="101" t="s">
        <v>392</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393</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394</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395</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396</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397</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398</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399</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400</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401</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807</v>
      </c>
      <c r="I674" s="101" t="s">
        <v>392</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393</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394</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395</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396</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397</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398</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399</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400</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401</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808</v>
      </c>
      <c r="I684" s="101" t="s">
        <v>392</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393</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394</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395</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396</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397</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398</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399</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400</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401</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809</v>
      </c>
      <c r="I694" s="101" t="s">
        <v>392</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393</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394</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395</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396</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397</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398</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399</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400</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401</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810</v>
      </c>
      <c r="I704" s="101" t="s">
        <v>392</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393</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394</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395</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396</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397</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398</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399</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400</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401</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119</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120</v>
      </c>
      <c r="W718" s="96"/>
      <c r="X718" s="96"/>
      <c r="Y718" s="96"/>
      <c r="Z718" s="96"/>
      <c r="AA718" s="96"/>
      <c r="AB718" s="96"/>
      <c r="AC718" s="96"/>
      <c r="AD718" s="96"/>
      <c r="AE718" s="41" t="s">
        <v>121</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112</v>
      </c>
      <c r="AE722" s="11"/>
      <c r="AF722" s="8"/>
    </row>
    <row r="723" spans="1:32" ht="13.25" customHeight="1" outlineLevel="1" collapsed="1" x14ac:dyDescent="0.35">
      <c r="A723" s="6"/>
      <c r="B723" s="97"/>
      <c r="C723" s="12"/>
      <c r="D723" s="12">
        <v>0</v>
      </c>
      <c r="E723" s="12" t="s">
        <v>1</v>
      </c>
      <c r="F723" s="71"/>
      <c r="G723" s="72" t="s">
        <v>205</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206</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115</v>
      </c>
      <c r="D731" s="17"/>
      <c r="E731" s="17"/>
      <c r="F731" s="17"/>
      <c r="G731" s="17"/>
      <c r="H731" s="17"/>
      <c r="I731" s="23"/>
      <c r="J731" s="143"/>
      <c r="K731" s="143"/>
      <c r="L731" s="110" t="s">
        <v>116</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2" t="s">
        <v>207</v>
      </c>
      <c r="H733" s="34"/>
      <c r="I733" s="34"/>
      <c r="J733" s="29"/>
      <c r="K733" s="32"/>
      <c r="L733" s="32" t="s">
        <v>378</v>
      </c>
      <c r="M733" s="103" t="s">
        <v>391</v>
      </c>
      <c r="N733" s="103" t="s">
        <v>56</v>
      </c>
      <c r="O733" s="103" t="s">
        <v>57</v>
      </c>
      <c r="P733" s="103" t="s">
        <v>58</v>
      </c>
      <c r="Q733" s="103" t="s">
        <v>59</v>
      </c>
      <c r="R733" s="103" t="s">
        <v>894</v>
      </c>
      <c r="S733" s="103" t="s">
        <v>895</v>
      </c>
      <c r="T733" s="103" t="s">
        <v>896</v>
      </c>
      <c r="U733" s="103" t="s">
        <v>1180</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208</v>
      </c>
      <c r="L734" s="101" t="s">
        <v>390</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137</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138</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139</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140</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141</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142</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143</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144</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145</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405</v>
      </c>
      <c r="L744" s="101" t="s">
        <v>390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137</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138</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139</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140</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141</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142</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143</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144</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145</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803</v>
      </c>
      <c r="L754" s="101" t="s">
        <v>390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137</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138</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139</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140</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141</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142</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143</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144</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145</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804</v>
      </c>
      <c r="L764" s="101" t="s">
        <v>390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137</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138</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139</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140</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141</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142</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143</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144</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145</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805</v>
      </c>
      <c r="L774" s="101" t="s">
        <v>390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137</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138</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139</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140</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141</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142</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143</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144</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145</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806</v>
      </c>
      <c r="L784" s="101" t="s">
        <v>390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137</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138</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139</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140</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141</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142</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143</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144</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145</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807</v>
      </c>
      <c r="L794" s="101" t="s">
        <v>390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137</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138</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139</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140</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141</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142</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143</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144</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145</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808</v>
      </c>
      <c r="L804" s="101" t="s">
        <v>390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137</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138</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139</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140</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141</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142</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143</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144</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145</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809</v>
      </c>
      <c r="L814" s="101" t="s">
        <v>390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137</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138</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139</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140</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141</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142</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143</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144</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145</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810</v>
      </c>
      <c r="L824" s="101" t="s">
        <v>390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137</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138</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139</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140</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141</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142</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143</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144</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145</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119</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119</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120</v>
      </c>
      <c r="AE838" s="41" t="s">
        <v>121</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209</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210</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212</v>
      </c>
      <c r="J848" s="17"/>
      <c r="K848" s="22"/>
      <c r="L848" s="22"/>
      <c r="M848" s="22"/>
      <c r="N848" s="22"/>
      <c r="O848" s="22"/>
      <c r="P848" s="22"/>
      <c r="Q848" s="22"/>
      <c r="R848" s="22"/>
      <c r="S848" s="22"/>
      <c r="T848" s="23" t="s">
        <v>213</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211</v>
      </c>
      <c r="H849" s="17"/>
      <c r="I849" s="23" t="s">
        <v>214</v>
      </c>
      <c r="J849" s="23"/>
      <c r="K849" s="23"/>
      <c r="L849" s="23"/>
      <c r="M849" s="23"/>
      <c r="N849" s="23"/>
      <c r="O849" s="23"/>
      <c r="P849" s="23"/>
      <c r="Q849" s="23"/>
      <c r="R849" s="23"/>
      <c r="S849" s="22"/>
      <c r="T849" s="23" t="s">
        <v>215</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116</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392</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393</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394</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395</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396</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397</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398</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399</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400</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401</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119</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121</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907</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216</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211</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217</v>
      </c>
      <c r="K878" s="23" t="s">
        <v>391</v>
      </c>
      <c r="L878" s="23" t="s">
        <v>56</v>
      </c>
      <c r="M878" s="23" t="s">
        <v>57</v>
      </c>
      <c r="N878" s="23" t="s">
        <v>58</v>
      </c>
      <c r="O878" s="23" t="s">
        <v>59</v>
      </c>
      <c r="P878" s="23" t="s">
        <v>894</v>
      </c>
      <c r="Q878" s="23" t="s">
        <v>895</v>
      </c>
      <c r="R878" s="23" t="s">
        <v>896</v>
      </c>
      <c r="S878" s="23" t="s">
        <v>1180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833</v>
      </c>
      <c r="J879" s="145" t="s">
        <v>392</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393</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394</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395</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396</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397</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398</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399</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400</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401</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405</v>
      </c>
      <c r="J889" s="101" t="s">
        <v>390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137</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138</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139</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140</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141</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142</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143</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144</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145</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803</v>
      </c>
      <c r="J899" s="101" t="s">
        <v>390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137</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138</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139</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140</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141</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142</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143</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144</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145</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804</v>
      </c>
      <c r="J909" s="101" t="s">
        <v>390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137</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138</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139</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140</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141</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142</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143</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144</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145</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805</v>
      </c>
      <c r="J919" s="101" t="s">
        <v>390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137</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138</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139</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140</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141</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142</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143</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144</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145</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806</v>
      </c>
      <c r="J929" s="101" t="s">
        <v>390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137</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138</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139</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140</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141</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142</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143</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144</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145</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807</v>
      </c>
      <c r="J939" s="101" t="s">
        <v>390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137</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138</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139</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140</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141</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142</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143</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144</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145</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808</v>
      </c>
      <c r="J949" s="101" t="s">
        <v>390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137</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138</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139</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140</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141</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142</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143</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144</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145</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809</v>
      </c>
      <c r="J959" s="101" t="s">
        <v>390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137</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138</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139</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140</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141</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142</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143</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144</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145</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810</v>
      </c>
      <c r="J969" s="101" t="s">
        <v>390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137</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138</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139</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140</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141</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142</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143</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144</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145</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119</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121</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112</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757</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761</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956</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2" t="s">
        <v>759</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2" t="s">
        <v>758</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925</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218</v>
      </c>
      <c r="M994" s="100" t="s">
        <v>366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159</v>
      </c>
      <c r="L995" s="113" t="s">
        <v>219</v>
      </c>
      <c r="M995" s="477" t="s">
        <v>197</v>
      </c>
      <c r="N995" s="477" t="s">
        <v>380</v>
      </c>
      <c r="O995" s="477" t="s">
        <v>379</v>
      </c>
      <c r="P995" s="477" t="s">
        <v>196</v>
      </c>
      <c r="Q995" s="23" t="s">
        <v>756</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8" t="s">
        <v>392</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29" t="s">
        <v>393</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29" t="s">
        <v>394</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29" t="s">
        <v>395</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29" t="s">
        <v>396</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29" t="s">
        <v>397</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29" t="s">
        <v>398</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29" t="s">
        <v>399</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29" t="s">
        <v>400</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0" t="s">
        <v>401</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926</v>
      </c>
      <c r="H1007" s="87"/>
      <c r="I1007" s="87"/>
      <c r="J1007" s="87"/>
      <c r="K1007" s="87"/>
      <c r="L1007" s="225">
        <v>6.5</v>
      </c>
      <c r="M1007" s="87" t="s">
        <v>762</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119</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120</v>
      </c>
      <c r="AE1010" s="41" t="s">
        <v>121</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408</v>
      </c>
      <c r="F6" s="324">
        <v>2</v>
      </c>
      <c r="G6" s="262"/>
      <c r="H6" s="653" t="s">
        <v>409</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410</v>
      </c>
      <c r="F7" s="330">
        <v>1</v>
      </c>
      <c r="G7" s="266"/>
      <c r="H7" s="267" t="s">
        <v>411</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417</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418</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419</v>
      </c>
      <c r="I11" s="486">
        <v>44910.676203703697</v>
      </c>
      <c r="J11" s="961" t="s">
        <v>1227</v>
      </c>
      <c r="K11" s="962"/>
      <c r="L11" s="962"/>
      <c r="M11" s="962"/>
      <c r="N11" s="962"/>
      <c r="O11" s="962"/>
      <c r="P11" s="962"/>
      <c r="Q11" s="962"/>
      <c r="R11" s="962"/>
      <c r="S11" s="962"/>
      <c r="T11" s="962"/>
      <c r="U11" s="962"/>
      <c r="V11" s="962"/>
      <c r="W11" s="962"/>
      <c r="X11" s="963"/>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420</v>
      </c>
      <c r="I12" s="374">
        <v>45121.806638773101</v>
      </c>
      <c r="J12" s="964" t="s">
        <v>1245</v>
      </c>
      <c r="K12" s="964"/>
      <c r="L12" s="964"/>
      <c r="M12" s="964"/>
      <c r="N12" s="964"/>
      <c r="O12" s="964"/>
      <c r="P12" s="964"/>
      <c r="Q12" s="964"/>
      <c r="R12" s="964"/>
      <c r="S12" s="964"/>
      <c r="T12" s="964"/>
      <c r="U12" s="964"/>
      <c r="V12" s="964"/>
      <c r="W12" s="964"/>
      <c r="X12" s="964"/>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421</v>
      </c>
      <c r="AR13" s="260"/>
      <c r="AS13" s="248"/>
      <c r="AT13" s="248"/>
      <c r="AU13" s="248"/>
    </row>
    <row r="14" spans="1:47" ht="5.15" hidden="1" customHeight="1" outlineLevel="3" x14ac:dyDescent="0.35">
      <c r="A14" s="248"/>
      <c r="B14" s="257"/>
      <c r="C14" s="250">
        <f>INT($C$6)+3.005</f>
        <v>4.0049999999999999</v>
      </c>
      <c r="D14" s="273" t="s">
        <v>417</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422</v>
      </c>
      <c r="I15" s="280" t="s">
        <v>423</v>
      </c>
      <c r="J15" s="281">
        <v>15</v>
      </c>
      <c r="K15" s="280" t="s">
        <v>424</v>
      </c>
      <c r="L15" s="281">
        <v>8.43</v>
      </c>
      <c r="M15" s="278" t="s">
        <v>425</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426</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427</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428</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429</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421</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121</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408</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410</v>
      </c>
      <c r="F30" s="330">
        <v>1</v>
      </c>
      <c r="G30" s="266"/>
      <c r="H30" s="267" t="s">
        <v>430</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75" customHeight="1" outlineLevel="2" collapsed="1" x14ac:dyDescent="0.35">
      <c r="A36" s="248"/>
      <c r="B36" s="257" t="s">
        <v>414</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415</v>
      </c>
      <c r="C38" s="250">
        <f>INT(MAX($C$40:$C$169))+1</f>
        <v>5</v>
      </c>
      <c r="D38" s="273" t="s">
        <v>416</v>
      </c>
      <c r="E38" s="330"/>
      <c r="F38" s="330"/>
      <c r="G38" s="273"/>
      <c r="AQ38" s="273"/>
      <c r="AR38" s="260"/>
      <c r="AS38" s="248"/>
      <c r="AT38" s="248"/>
      <c r="AU38" s="248"/>
    </row>
    <row r="39" spans="1:47" outlineLevel="1" x14ac:dyDescent="0.35">
      <c r="A39" s="248"/>
      <c r="B39" s="257"/>
      <c r="C39" s="250">
        <f>INT($C$29)+1</f>
        <v>2</v>
      </c>
      <c r="D39" s="273"/>
      <c r="E39" s="330"/>
      <c r="F39" s="330"/>
      <c r="G39" s="273"/>
      <c r="H39" s="290" t="s">
        <v>431</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417</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432</v>
      </c>
      <c r="I41" s="294"/>
      <c r="J41" s="295">
        <v>2</v>
      </c>
      <c r="K41" s="278"/>
      <c r="L41" s="278" t="s">
        <v>905</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433</v>
      </c>
      <c r="I42" s="294"/>
      <c r="J42" s="295">
        <v>0</v>
      </c>
      <c r="K42" s="278"/>
      <c r="L42" s="278" t="s">
        <v>434</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435</v>
      </c>
      <c r="I43" s="294" t="s">
        <v>436</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437</v>
      </c>
      <c r="I44" s="294" t="s">
        <v>436</v>
      </c>
      <c r="J44" s="295">
        <v>10</v>
      </c>
      <c r="K44" s="278"/>
      <c r="L44" s="278" t="s">
        <v>438</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439</v>
      </c>
      <c r="I45" s="294"/>
      <c r="J45" s="295">
        <v>0</v>
      </c>
      <c r="K45" s="278"/>
      <c r="L45" s="278" t="s">
        <v>440</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441</v>
      </c>
      <c r="I46" s="297" t="s">
        <v>442</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443</v>
      </c>
      <c r="I47" s="294"/>
      <c r="J47" s="295">
        <v>1.25</v>
      </c>
      <c r="K47" s="278"/>
      <c r="L47" s="278" t="s">
        <v>444</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445</v>
      </c>
      <c r="I48" s="294" t="s">
        <v>446</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447</v>
      </c>
      <c r="I49" s="278"/>
      <c r="J49" s="281">
        <v>35</v>
      </c>
      <c r="K49" s="278"/>
      <c r="L49" s="278" t="s">
        <v>977</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448</v>
      </c>
      <c r="I50" s="294" t="s">
        <v>442</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1183</v>
      </c>
      <c r="I51" s="909" t="s">
        <v>1184</v>
      </c>
      <c r="J51" s="316">
        <v>0</v>
      </c>
      <c r="K51" s="278"/>
      <c r="L51" s="278" t="s">
        <v>1185</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449</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450</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451</v>
      </c>
      <c r="J55" s="301"/>
      <c r="K55" s="301" t="s">
        <v>452</v>
      </c>
      <c r="L55" s="301"/>
      <c r="M55" s="301" t="s">
        <v>453</v>
      </c>
      <c r="N55" s="301"/>
      <c r="O55" s="301" t="s">
        <v>454</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455</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455</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421</v>
      </c>
      <c r="AR58" s="260"/>
      <c r="AS58" s="248"/>
      <c r="AT58" s="248"/>
      <c r="AU58" s="248"/>
    </row>
    <row r="59" spans="1:47" outlineLevel="1" x14ac:dyDescent="0.35">
      <c r="A59" s="248"/>
      <c r="B59" s="257"/>
      <c r="C59" s="250">
        <f>INT($C$29)+1</f>
        <v>2</v>
      </c>
      <c r="D59" s="273"/>
      <c r="E59" s="330"/>
      <c r="F59" s="330"/>
      <c r="G59" s="273"/>
      <c r="H59" s="290" t="s">
        <v>456</v>
      </c>
      <c r="I59" s="291"/>
      <c r="J59" s="292"/>
      <c r="K59" s="304" t="s">
        <v>457</v>
      </c>
      <c r="L59" s="304" t="s">
        <v>458</v>
      </c>
      <c r="M59" s="305"/>
      <c r="N59" s="306"/>
      <c r="O59" s="263" t="s">
        <v>459</v>
      </c>
      <c r="P59" s="263"/>
      <c r="Q59" s="263" t="s">
        <v>460</v>
      </c>
      <c r="R59" s="263"/>
      <c r="S59" s="307" t="s">
        <v>22</v>
      </c>
      <c r="T59" s="292"/>
      <c r="U59" s="660" t="s">
        <v>461</v>
      </c>
      <c r="V59" s="263" t="s">
        <v>981</v>
      </c>
      <c r="W59" s="292"/>
      <c r="X59" s="306" t="s">
        <v>463</v>
      </c>
      <c r="Y59" s="308" t="s">
        <v>462</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464</v>
      </c>
      <c r="I60" s="307" t="s">
        <v>465</v>
      </c>
      <c r="J60" s="306"/>
      <c r="K60" s="304"/>
      <c r="L60" s="304" t="s">
        <v>466</v>
      </c>
      <c r="M60" s="305"/>
      <c r="N60" s="306"/>
      <c r="O60" s="307" t="s">
        <v>468</v>
      </c>
      <c r="P60" s="307" t="s">
        <v>469</v>
      </c>
      <c r="Q60" s="307" t="s">
        <v>468</v>
      </c>
      <c r="R60" s="307" t="s">
        <v>469</v>
      </c>
      <c r="S60" s="307" t="s">
        <v>467</v>
      </c>
      <c r="T60" s="306" t="s">
        <v>470</v>
      </c>
      <c r="U60" s="306" t="s">
        <v>471</v>
      </c>
      <c r="V60" s="307" t="s">
        <v>982</v>
      </c>
      <c r="W60" s="306"/>
      <c r="X60" s="306" t="s">
        <v>472</v>
      </c>
      <c r="Y60" s="594" t="s">
        <v>451</v>
      </c>
      <c r="Z60" s="594"/>
      <c r="AA60" s="594"/>
      <c r="AB60" s="594" t="s">
        <v>452</v>
      </c>
      <c r="AC60" s="594"/>
      <c r="AD60" s="594"/>
      <c r="AE60" s="594" t="s">
        <v>454</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417</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755</v>
      </c>
      <c r="Y62" s="278"/>
      <c r="Z62" s="278"/>
      <c r="AA62" s="278"/>
      <c r="AB62" s="278"/>
      <c r="AC62" s="278"/>
      <c r="AD62" s="278"/>
      <c r="AE62" s="278"/>
      <c r="AF62" s="278"/>
      <c r="AG62" s="278"/>
      <c r="AH62" s="278" t="s">
        <v>1196</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754</v>
      </c>
      <c r="Z63" s="300"/>
      <c r="AA63" s="300"/>
      <c r="AB63" s="300"/>
      <c r="AC63" s="300"/>
      <c r="AD63" s="472"/>
      <c r="AE63" s="365"/>
      <c r="AF63" s="278"/>
      <c r="AG63" s="278"/>
      <c r="AH63" s="294"/>
      <c r="AI63" s="300" t="s">
        <v>1197</v>
      </c>
      <c r="AJ63" s="300"/>
      <c r="AK63" s="294"/>
      <c r="AL63" s="294"/>
      <c r="AM63" s="294"/>
      <c r="AN63" s="300" t="s">
        <v>1198</v>
      </c>
      <c r="AO63" s="300"/>
      <c r="AP63" s="300"/>
      <c r="AQ63" s="273"/>
      <c r="AR63" s="260"/>
      <c r="AS63" s="248"/>
      <c r="AT63" s="248"/>
      <c r="AU63" s="248"/>
    </row>
    <row r="64" spans="1:47" ht="45" customHeight="1" outlineLevel="2" x14ac:dyDescent="0.35">
      <c r="A64" s="248"/>
      <c r="B64" s="257"/>
      <c r="C64" s="250">
        <f>INT($C$29)+2</f>
        <v>3</v>
      </c>
      <c r="D64" s="273"/>
      <c r="E64" s="915" t="s">
        <v>1208</v>
      </c>
      <c r="F64" s="915" t="s">
        <v>1209</v>
      </c>
      <c r="G64" s="273"/>
      <c r="H64" s="278"/>
      <c r="I64" s="294" t="s">
        <v>465</v>
      </c>
      <c r="J64" s="294" t="s">
        <v>159</v>
      </c>
      <c r="K64" s="294" t="s">
        <v>158</v>
      </c>
      <c r="L64" s="294" t="s">
        <v>458</v>
      </c>
      <c r="M64" s="278"/>
      <c r="N64" s="536" t="s">
        <v>837</v>
      </c>
      <c r="O64" s="750" t="s">
        <v>836</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1199</v>
      </c>
      <c r="AI64" s="294" t="s">
        <v>1200</v>
      </c>
      <c r="AJ64" s="294" t="s">
        <v>1201</v>
      </c>
      <c r="AK64" s="536" t="s">
        <v>1202</v>
      </c>
      <c r="AL64" s="536" t="s">
        <v>1203</v>
      </c>
      <c r="AM64" s="536" t="s">
        <v>1204</v>
      </c>
      <c r="AN64" s="536" t="s">
        <v>1205</v>
      </c>
      <c r="AO64" s="536" t="s">
        <v>1206</v>
      </c>
      <c r="AP64" s="536" t="s">
        <v>1207</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833</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775</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767</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768</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769</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770</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771</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772</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773</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774</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421</v>
      </c>
      <c r="AR166" s="260"/>
      <c r="AS166" s="248"/>
      <c r="AT166" s="248"/>
      <c r="AU166" s="248"/>
    </row>
    <row r="167" spans="1:47" ht="5.15" hidden="1" customHeight="1" outlineLevel="3" x14ac:dyDescent="0.35">
      <c r="A167" s="248"/>
      <c r="B167" s="257"/>
      <c r="C167" s="250">
        <f>INT($C$29)+3.005</f>
        <v>4.0049999999999999</v>
      </c>
      <c r="D167" s="273" t="s">
        <v>417</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473</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421</v>
      </c>
      <c r="AR169" s="260"/>
      <c r="AS169" s="248"/>
      <c r="AT169" s="248"/>
      <c r="AU169" s="248"/>
    </row>
    <row r="170" spans="1:47" outlineLevel="1" x14ac:dyDescent="0.35">
      <c r="A170" s="248"/>
      <c r="B170" s="257"/>
      <c r="C170" s="250">
        <f>INT($C$29)+1</f>
        <v>2</v>
      </c>
      <c r="D170" s="273"/>
      <c r="E170" s="330"/>
      <c r="F170" s="330"/>
      <c r="G170" s="273"/>
      <c r="H170" s="290" t="s">
        <v>474</v>
      </c>
      <c r="I170" s="314"/>
      <c r="J170" s="307" t="s">
        <v>475</v>
      </c>
      <c r="K170" s="263" t="s">
        <v>476</v>
      </c>
      <c r="L170" s="263"/>
      <c r="M170" s="263"/>
      <c r="N170" s="307"/>
      <c r="O170" s="263" t="s">
        <v>477</v>
      </c>
      <c r="P170" s="263"/>
      <c r="Q170" s="263"/>
      <c r="R170" s="263"/>
      <c r="S170" s="263"/>
      <c r="T170" s="263"/>
      <c r="U170" s="263" t="s">
        <v>478</v>
      </c>
      <c r="V170" s="263"/>
      <c r="W170" s="263"/>
      <c r="X170" s="263"/>
      <c r="Y170" s="308"/>
      <c r="Z170" s="308"/>
      <c r="AA170" s="308"/>
      <c r="AB170" s="315"/>
      <c r="AC170" s="308" t="s">
        <v>1216</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479</v>
      </c>
      <c r="P171" s="307" t="s">
        <v>480</v>
      </c>
      <c r="Q171" s="307" t="s">
        <v>481</v>
      </c>
      <c r="R171" s="307" t="s">
        <v>904</v>
      </c>
      <c r="S171" s="307" t="s">
        <v>482</v>
      </c>
      <c r="T171" s="307" t="s">
        <v>483</v>
      </c>
      <c r="U171" s="263" t="s">
        <v>484</v>
      </c>
      <c r="V171" s="263"/>
      <c r="W171" s="263"/>
      <c r="X171" s="263"/>
      <c r="Y171" s="308"/>
      <c r="Z171" s="308"/>
      <c r="AA171" s="308"/>
      <c r="AB171" s="315"/>
      <c r="AC171" s="315" t="s">
        <v>1217</v>
      </c>
      <c r="AD171" s="315" t="s">
        <v>1218</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417</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485</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486</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487</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488</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489</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490</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491</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492</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493</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494</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495</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496</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421</v>
      </c>
      <c r="AR185" s="260"/>
      <c r="AS185" s="248"/>
      <c r="AT185" s="248"/>
      <c r="AU185" s="248"/>
    </row>
    <row r="186" spans="1:47" ht="5.15" hidden="1" customHeight="1" outlineLevel="3" x14ac:dyDescent="0.35">
      <c r="A186" s="248"/>
      <c r="B186" s="257"/>
      <c r="C186" s="250">
        <f>INT($C$29)+3.005</f>
        <v>4.0049999999999999</v>
      </c>
      <c r="D186" s="273" t="s">
        <v>417</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906</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421</v>
      </c>
      <c r="AR188" s="260"/>
      <c r="AS188" s="248"/>
      <c r="AT188" s="248"/>
      <c r="AU188" s="248"/>
    </row>
    <row r="189" spans="1:47" outlineLevel="1" x14ac:dyDescent="0.35">
      <c r="A189" s="248"/>
      <c r="B189" s="257"/>
      <c r="C189" s="250">
        <f>INT($C$29)+1</f>
        <v>2</v>
      </c>
      <c r="D189" s="273"/>
      <c r="E189" s="330"/>
      <c r="F189" s="330"/>
      <c r="G189" s="273"/>
      <c r="H189" s="290" t="s">
        <v>497</v>
      </c>
      <c r="I189" s="291"/>
      <c r="J189" s="318" t="s">
        <v>390</v>
      </c>
      <c r="K189" s="318" t="s">
        <v>137</v>
      </c>
      <c r="L189" s="318" t="s">
        <v>138</v>
      </c>
      <c r="M189" s="318" t="s">
        <v>139</v>
      </c>
      <c r="N189" s="318" t="s">
        <v>140</v>
      </c>
      <c r="O189" s="318" t="s">
        <v>141</v>
      </c>
      <c r="P189" s="318" t="s">
        <v>142</v>
      </c>
      <c r="Q189" s="318" t="s">
        <v>143</v>
      </c>
      <c r="R189" s="318" t="s">
        <v>144</v>
      </c>
      <c r="S189" s="318" t="s">
        <v>145</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417</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499</v>
      </c>
      <c r="I191" s="294"/>
      <c r="J191" s="319">
        <v>50</v>
      </c>
      <c r="K191" s="278"/>
      <c r="L191" s="278"/>
      <c r="M191" s="278" t="s">
        <v>500</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501</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502</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503</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504</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505</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506</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507</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508</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509</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510</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421</v>
      </c>
      <c r="AR203" s="260"/>
      <c r="AS203" s="248"/>
      <c r="AT203" s="248"/>
      <c r="AU203" s="248"/>
    </row>
    <row r="204" spans="1:47" outlineLevel="1" x14ac:dyDescent="0.35">
      <c r="A204" s="248"/>
      <c r="B204" s="257"/>
      <c r="C204" s="250">
        <f>INT($C$29)+1</f>
        <v>2</v>
      </c>
      <c r="D204" s="273"/>
      <c r="E204" s="330"/>
      <c r="F204" s="330"/>
      <c r="G204" s="273"/>
      <c r="H204" s="290" t="s">
        <v>511</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417</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512</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421</v>
      </c>
      <c r="AR207" s="260"/>
      <c r="AS207" s="248"/>
      <c r="AT207" s="248"/>
      <c r="AU207" s="248"/>
    </row>
    <row r="208" spans="1:47" outlineLevel="1" x14ac:dyDescent="0.35">
      <c r="A208" s="248"/>
      <c r="B208" s="257"/>
      <c r="C208" s="250">
        <f>INT($C$29)+1</f>
        <v>2</v>
      </c>
      <c r="D208" s="273"/>
      <c r="E208" s="330"/>
      <c r="F208" s="330"/>
      <c r="G208" s="273"/>
      <c r="H208" s="290" t="s">
        <v>513</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417</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514</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515</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516</v>
      </c>
      <c r="J213" s="294" t="s">
        <v>517</v>
      </c>
      <c r="K213" s="294" t="s">
        <v>765</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421</v>
      </c>
      <c r="AR215" s="260"/>
      <c r="AS215" s="248"/>
      <c r="AT215" s="248"/>
      <c r="AU215" s="248"/>
    </row>
    <row r="216" spans="1:47" ht="15" customHeight="1" outlineLevel="1" x14ac:dyDescent="0.35">
      <c r="A216" s="248"/>
      <c r="B216" s="257"/>
      <c r="C216" s="250">
        <f>INT($C$29)+1</f>
        <v>2</v>
      </c>
      <c r="D216" s="273"/>
      <c r="E216" s="330"/>
      <c r="F216" s="330"/>
      <c r="G216" s="273"/>
      <c r="H216" s="290" t="s">
        <v>967</v>
      </c>
      <c r="I216" s="291"/>
      <c r="J216" s="636" t="s">
        <v>969</v>
      </c>
      <c r="K216" s="636" t="s">
        <v>969</v>
      </c>
      <c r="L216" s="636" t="s">
        <v>968</v>
      </c>
      <c r="M216" s="636" t="s">
        <v>968</v>
      </c>
      <c r="N216" s="307"/>
      <c r="O216" s="307" t="s">
        <v>994</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417</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421</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121</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408</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410</v>
      </c>
      <c r="F233" s="327">
        <v>1</v>
      </c>
      <c r="G233" s="266"/>
      <c r="H233" s="267" t="s">
        <v>519</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451</v>
      </c>
      <c r="L237" s="331"/>
      <c r="M237" s="331"/>
      <c r="N237" s="331" t="s">
        <v>452</v>
      </c>
      <c r="O237" s="331"/>
      <c r="P237" s="331"/>
      <c r="Q237" s="331"/>
      <c r="R237" s="331" t="s">
        <v>454</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520</v>
      </c>
      <c r="M238" s="320" t="s">
        <v>4</v>
      </c>
      <c r="N238" s="320" t="s">
        <v>521</v>
      </c>
      <c r="O238" s="320" t="s">
        <v>522</v>
      </c>
      <c r="P238" s="320" t="s">
        <v>523</v>
      </c>
      <c r="Q238" s="320" t="s">
        <v>524</v>
      </c>
      <c r="R238" s="320" t="s">
        <v>521</v>
      </c>
      <c r="S238" s="320" t="s">
        <v>522</v>
      </c>
      <c r="T238" s="320" t="s">
        <v>523</v>
      </c>
      <c r="U238" s="320" t="s">
        <v>524</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75" customHeight="1" outlineLevel="2" collapsed="1" x14ac:dyDescent="0.35">
      <c r="A239" s="248"/>
      <c r="B239" s="257" t="s">
        <v>414</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525</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415</v>
      </c>
      <c r="C241" s="250">
        <f>INT(MAX($C$244:$C$357))+1</f>
        <v>5</v>
      </c>
      <c r="D241" s="273" t="s">
        <v>416</v>
      </c>
      <c r="E241" s="330"/>
      <c r="F241" s="330"/>
      <c r="G241" s="273"/>
      <c r="H241" s="330" t="s">
        <v>526</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415</v>
      </c>
      <c r="C242" s="250">
        <f>INT(MAX($C$244:$C$357))+1</f>
        <v>5</v>
      </c>
      <c r="D242" s="273" t="s">
        <v>416</v>
      </c>
      <c r="E242" s="330"/>
      <c r="F242" s="330"/>
      <c r="G242" s="273"/>
      <c r="H242" s="330" t="s">
        <v>1079</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527</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417</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528</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529</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421</v>
      </c>
      <c r="AR248" s="260"/>
      <c r="AS248" s="248"/>
      <c r="AT248" s="248"/>
      <c r="AU248" s="248"/>
    </row>
    <row r="249" spans="1:47" outlineLevel="1" x14ac:dyDescent="0.35">
      <c r="A249" s="248"/>
      <c r="B249" s="257"/>
      <c r="C249" s="250">
        <f>INT($C$232)+1</f>
        <v>2</v>
      </c>
      <c r="D249" s="273"/>
      <c r="E249" s="330"/>
      <c r="F249" s="330"/>
      <c r="G249" s="273"/>
      <c r="H249" s="333" t="s">
        <v>530</v>
      </c>
      <c r="I249" s="263" t="s">
        <v>531</v>
      </c>
      <c r="J249" s="336"/>
      <c r="K249" s="263" t="s">
        <v>532</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417</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862</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533</v>
      </c>
      <c r="X251" s="300"/>
      <c r="Y251" s="300"/>
      <c r="Z251" s="300"/>
      <c r="AA251" s="300"/>
      <c r="AB251" s="278"/>
      <c r="AC251" s="965" t="s">
        <v>534</v>
      </c>
      <c r="AD251" s="966"/>
      <c r="AE251" s="966"/>
      <c r="AF251" s="967"/>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861</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8"/>
      <c r="AD252" s="969"/>
      <c r="AE252" s="969"/>
      <c r="AF252" s="970"/>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860</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1"/>
      <c r="AD253" s="972"/>
      <c r="AE253" s="972"/>
      <c r="AF253" s="973"/>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535</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5" t="s">
        <v>536</v>
      </c>
      <c r="AD254" s="966"/>
      <c r="AE254" s="966"/>
      <c r="AF254" s="967"/>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537</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1"/>
      <c r="AD255" s="972"/>
      <c r="AE255" s="972"/>
      <c r="AF255" s="973"/>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538</v>
      </c>
      <c r="F256" s="330"/>
      <c r="G256" s="273"/>
      <c r="H256" s="343" t="s">
        <v>539</v>
      </c>
      <c r="I256" s="301" t="s">
        <v>540</v>
      </c>
      <c r="J256" s="344"/>
      <c r="K256" s="281">
        <f>COUNTA($H$257:$H$312)</f>
        <v>3</v>
      </c>
      <c r="L256" s="281">
        <f>COUNTA($I$257:$I$312)/K256</f>
        <v>8</v>
      </c>
      <c r="M256" s="345">
        <v>-8</v>
      </c>
      <c r="N256" s="301" t="s">
        <v>824</v>
      </c>
      <c r="O256" s="301"/>
      <c r="P256" s="301"/>
      <c r="Q256" s="301"/>
      <c r="R256" s="301" t="s">
        <v>541</v>
      </c>
      <c r="S256" s="301"/>
      <c r="T256" s="301"/>
      <c r="U256" s="301"/>
      <c r="V256" s="278"/>
      <c r="W256" s="346" t="s">
        <v>542</v>
      </c>
      <c r="X256" s="346" t="s">
        <v>543</v>
      </c>
      <c r="Y256" s="346" t="s">
        <v>544</v>
      </c>
      <c r="Z256" s="346" t="s">
        <v>545</v>
      </c>
      <c r="AA256" s="347"/>
      <c r="AB256" s="278"/>
      <c r="AC256" s="346" t="s">
        <v>542</v>
      </c>
      <c r="AD256" s="346" t="s">
        <v>543</v>
      </c>
      <c r="AE256" s="346" t="s">
        <v>544</v>
      </c>
      <c r="AF256" s="346" t="s">
        <v>545</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546</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547</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548</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549</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550</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551</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552</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553</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546</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547</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554</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555</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556</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557</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558</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559</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546</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547</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554</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555</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556</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557</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558</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559</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1118</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421</v>
      </c>
      <c r="AR312" s="260"/>
      <c r="AS312" s="248"/>
      <c r="AT312" s="248"/>
      <c r="AU312" s="248"/>
    </row>
    <row r="313" spans="1:51" outlineLevel="2" x14ac:dyDescent="0.35">
      <c r="A313" s="248"/>
      <c r="B313" s="257"/>
      <c r="C313" s="250">
        <f>INT($C$232)+2</f>
        <v>3</v>
      </c>
      <c r="D313" s="273"/>
      <c r="E313" s="330" t="s">
        <v>538</v>
      </c>
      <c r="F313" s="330"/>
      <c r="G313" s="273"/>
      <c r="H313" s="343" t="s">
        <v>539</v>
      </c>
      <c r="I313" s="301" t="s">
        <v>540</v>
      </c>
      <c r="J313" s="301"/>
      <c r="K313" s="278"/>
      <c r="L313" s="278"/>
      <c r="M313" s="278"/>
      <c r="N313" s="301" t="s">
        <v>560</v>
      </c>
      <c r="O313" s="301"/>
      <c r="P313" s="301"/>
      <c r="Q313" s="301"/>
      <c r="R313" s="278" t="s">
        <v>561</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562</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563</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564</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549</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550</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551</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552</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553</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562</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563</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564</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549</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550</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551</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552</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553</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562</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563</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564</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549</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550</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551</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552</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553</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421</v>
      </c>
      <c r="AR338" s="260"/>
      <c r="AS338" s="248"/>
      <c r="AT338" s="248"/>
      <c r="AU338" s="248"/>
    </row>
    <row r="339" spans="1:51" outlineLevel="2" collapsed="1" x14ac:dyDescent="0.35">
      <c r="A339" s="248"/>
      <c r="B339" s="257"/>
      <c r="C339" s="250">
        <f>INT($C$232+3)</f>
        <v>4</v>
      </c>
      <c r="D339" s="273"/>
      <c r="E339" s="330"/>
      <c r="F339" s="330"/>
      <c r="G339" s="273"/>
      <c r="H339" s="343" t="s">
        <v>565</v>
      </c>
      <c r="I339" s="301" t="s">
        <v>566</v>
      </c>
      <c r="J339" s="300"/>
      <c r="K339" s="278"/>
      <c r="L339" s="278"/>
      <c r="M339" s="278"/>
      <c r="N339" s="278"/>
      <c r="O339" s="974" t="s">
        <v>1073</v>
      </c>
      <c r="P339" s="975"/>
      <c r="Q339" s="975"/>
      <c r="R339" s="975"/>
      <c r="S339" s="975"/>
      <c r="T339" s="975"/>
      <c r="U339" s="975"/>
      <c r="V339" s="975"/>
      <c r="W339" s="975"/>
      <c r="X339" s="976"/>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7"/>
      <c r="P340" s="978"/>
      <c r="Q340" s="978"/>
      <c r="R340" s="978"/>
      <c r="S340" s="978"/>
      <c r="T340" s="978"/>
      <c r="U340" s="978"/>
      <c r="V340" s="978"/>
      <c r="W340" s="978"/>
      <c r="X340" s="979"/>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567</v>
      </c>
      <c r="I341" s="278">
        <v>1</v>
      </c>
      <c r="J341" s="278" t="b">
        <f>COUNTA(K341:M341)&gt;0</f>
        <v>0</v>
      </c>
      <c r="K341" s="295"/>
      <c r="L341" s="295"/>
      <c r="M341" s="295"/>
      <c r="N341" s="278"/>
      <c r="O341" s="977"/>
      <c r="P341" s="978"/>
      <c r="Q341" s="978"/>
      <c r="R341" s="978"/>
      <c r="S341" s="978"/>
      <c r="T341" s="978"/>
      <c r="U341" s="978"/>
      <c r="V341" s="978"/>
      <c r="W341" s="978"/>
      <c r="X341" s="979"/>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0"/>
      <c r="P342" s="981"/>
      <c r="Q342" s="981"/>
      <c r="R342" s="981"/>
      <c r="S342" s="981"/>
      <c r="T342" s="981"/>
      <c r="U342" s="981"/>
      <c r="V342" s="981"/>
      <c r="W342" s="981"/>
      <c r="X342" s="982"/>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1116</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421</v>
      </c>
      <c r="AR347" s="260"/>
      <c r="AS347" s="248"/>
      <c r="AT347" s="248"/>
      <c r="AU347" s="248"/>
    </row>
    <row r="348" spans="1:51" outlineLevel="2" collapsed="1" x14ac:dyDescent="0.35">
      <c r="A348" s="248"/>
      <c r="B348" s="257"/>
      <c r="C348" s="250">
        <f>INT($C$232+3)</f>
        <v>4</v>
      </c>
      <c r="D348" s="273"/>
      <c r="E348" s="330"/>
      <c r="F348" s="330"/>
      <c r="G348" s="273"/>
      <c r="H348" s="343" t="s">
        <v>539</v>
      </c>
      <c r="I348" s="278" t="s">
        <v>568</v>
      </c>
      <c r="J348" s="278"/>
      <c r="K348" s="278"/>
      <c r="L348" s="278"/>
      <c r="M348" s="278"/>
      <c r="N348" s="301" t="s">
        <v>569</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570</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421</v>
      </c>
      <c r="AR352" s="260"/>
      <c r="AS352" s="248"/>
      <c r="AT352" s="248"/>
      <c r="AU352" s="248"/>
    </row>
    <row r="353" spans="1:47" outlineLevel="2" collapsed="1" x14ac:dyDescent="0.35">
      <c r="A353" s="248"/>
      <c r="B353" s="257"/>
      <c r="C353" s="250">
        <f>INT($C$232+3)</f>
        <v>4</v>
      </c>
      <c r="D353" s="273"/>
      <c r="E353" s="330"/>
      <c r="F353" s="330"/>
      <c r="G353" s="273"/>
      <c r="H353" s="376" t="s">
        <v>571</v>
      </c>
      <c r="I353" s="294" t="s">
        <v>518</v>
      </c>
      <c r="J353" s="278"/>
      <c r="K353" s="280" t="s">
        <v>572</v>
      </c>
      <c r="L353" s="294">
        <f>COUNTA($H$354:$H$357)</f>
        <v>3</v>
      </c>
      <c r="M353" s="281">
        <v>-6</v>
      </c>
      <c r="N353" s="278"/>
      <c r="O353" s="278"/>
      <c r="P353" s="278"/>
      <c r="Q353" s="278"/>
      <c r="R353" s="301" t="s">
        <v>573</v>
      </c>
      <c r="S353" s="300"/>
      <c r="T353" s="300"/>
      <c r="U353" s="300"/>
      <c r="V353" s="278"/>
      <c r="W353" s="278" t="s">
        <v>574</v>
      </c>
      <c r="X353" s="278" t="s">
        <v>575</v>
      </c>
      <c r="Y353" s="278" t="s">
        <v>576</v>
      </c>
      <c r="Z353" s="278" t="s">
        <v>577</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578</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834</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835</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421</v>
      </c>
      <c r="AR357" s="260"/>
      <c r="AS357" s="248"/>
      <c r="AT357" s="248"/>
      <c r="AU357" s="248"/>
    </row>
    <row r="358" spans="1:47" outlineLevel="1" x14ac:dyDescent="0.35">
      <c r="A358" s="248"/>
      <c r="B358" s="257"/>
      <c r="C358" s="250">
        <f>INT($C$232)+1</f>
        <v>2</v>
      </c>
      <c r="D358" s="273"/>
      <c r="E358" s="330"/>
      <c r="F358" s="330"/>
      <c r="G358" s="273"/>
      <c r="H358" s="333" t="s">
        <v>579</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417</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540</v>
      </c>
      <c r="J360" s="301"/>
      <c r="K360" s="278"/>
      <c r="L360" s="278"/>
      <c r="M360" s="278"/>
      <c r="N360" s="301" t="s">
        <v>580</v>
      </c>
      <c r="O360" s="301"/>
      <c r="P360" s="301"/>
      <c r="Q360" s="301"/>
      <c r="R360" s="278"/>
      <c r="S360" s="278"/>
      <c r="T360" s="278"/>
      <c r="U360" s="278"/>
      <c r="V360" s="278" t="s">
        <v>581</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562</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563</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564</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549</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550</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551</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552</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553</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421</v>
      </c>
      <c r="AR369" s="260"/>
      <c r="AS369" s="248"/>
      <c r="AT369" s="248"/>
      <c r="AU369" s="248"/>
    </row>
    <row r="370" spans="1:47" outlineLevel="2" collapsed="1" x14ac:dyDescent="0.35">
      <c r="A370" s="248"/>
      <c r="B370" s="257"/>
      <c r="C370" s="250">
        <f>INT($C$232+3)</f>
        <v>4</v>
      </c>
      <c r="D370" s="273"/>
      <c r="E370" s="330"/>
      <c r="F370" s="330"/>
      <c r="G370" s="273"/>
      <c r="H370" s="343"/>
      <c r="I370" s="301" t="s">
        <v>540</v>
      </c>
      <c r="J370" s="301"/>
      <c r="K370" s="278"/>
      <c r="L370" s="278"/>
      <c r="M370" s="278"/>
      <c r="N370" s="301" t="s">
        <v>838</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562</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563</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564</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549</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550</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551</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552</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553</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421</v>
      </c>
      <c r="AR379" s="260"/>
      <c r="AS379" s="248"/>
      <c r="AT379" s="248"/>
      <c r="AU379" s="248"/>
    </row>
    <row r="380" spans="1:47" outlineLevel="2" collapsed="1" x14ac:dyDescent="0.35">
      <c r="A380" s="248"/>
      <c r="B380" s="257"/>
      <c r="C380" s="250">
        <f>INT($C$232+3)</f>
        <v>4</v>
      </c>
      <c r="D380" s="273"/>
      <c r="E380" s="330"/>
      <c r="F380" s="330"/>
      <c r="G380" s="273"/>
      <c r="H380" s="343"/>
      <c r="I380" s="301" t="s">
        <v>540</v>
      </c>
      <c r="J380" s="301"/>
      <c r="K380" s="278"/>
      <c r="L380" s="278"/>
      <c r="M380" s="278"/>
      <c r="N380" s="301" t="s">
        <v>582</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562</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563</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564</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549</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550</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551</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552</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553</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421</v>
      </c>
      <c r="AR389" s="260"/>
      <c r="AS389" s="248"/>
      <c r="AT389" s="248"/>
      <c r="AU389" s="248"/>
    </row>
    <row r="390" spans="1:47" outlineLevel="2" x14ac:dyDescent="0.35">
      <c r="A390" s="248"/>
      <c r="B390" s="257"/>
      <c r="C390" s="250">
        <f t="shared" ref="C390:C395" si="81">INT($C$232)+3</f>
        <v>4</v>
      </c>
      <c r="D390" s="273"/>
      <c r="E390" s="330"/>
      <c r="F390" s="330"/>
      <c r="G390" s="273"/>
      <c r="H390" s="278" t="s">
        <v>583</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584</v>
      </c>
      <c r="I391" s="278">
        <v>55</v>
      </c>
      <c r="J391" s="278" t="s">
        <v>585</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586</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587</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588</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589</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1074</v>
      </c>
      <c r="I397" s="278"/>
      <c r="J397" s="278"/>
      <c r="K397" s="278"/>
      <c r="L397" s="278" t="s">
        <v>590</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1066</v>
      </c>
      <c r="J398" s="278" t="s">
        <v>1067</v>
      </c>
      <c r="K398" s="739"/>
      <c r="L398" s="294" t="s">
        <v>591</v>
      </c>
      <c r="M398" s="294" t="s">
        <v>1069</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1068</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563</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564</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549</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550</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551</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552</v>
      </c>
      <c r="I405" s="381" t="b">
        <v>0</v>
      </c>
      <c r="J405" s="295" t="b">
        <v>0</v>
      </c>
      <c r="K405" s="278"/>
      <c r="L405" s="311">
        <f t="shared" si="84"/>
        <v>1</v>
      </c>
      <c r="M405" s="311">
        <f t="shared" si="83"/>
        <v>1</v>
      </c>
      <c r="N405" s="348"/>
      <c r="O405" s="604"/>
      <c r="P405" s="983" t="s">
        <v>936</v>
      </c>
      <c r="Q405" s="983"/>
      <c r="R405" s="983"/>
      <c r="S405" s="983"/>
      <c r="T405" s="983"/>
      <c r="U405" s="983"/>
      <c r="V405" s="983"/>
      <c r="W405" s="983"/>
      <c r="X405" s="983"/>
      <c r="Y405" s="983"/>
      <c r="Z405" s="984"/>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553</v>
      </c>
      <c r="I406" s="381" t="b">
        <v>0</v>
      </c>
      <c r="J406" s="295" t="b">
        <v>0</v>
      </c>
      <c r="K406" s="278"/>
      <c r="L406" s="311">
        <f t="shared" si="84"/>
        <v>1</v>
      </c>
      <c r="M406" s="311">
        <f t="shared" si="83"/>
        <v>1</v>
      </c>
      <c r="N406" s="348"/>
      <c r="O406" s="604"/>
      <c r="P406" s="985"/>
      <c r="Q406" s="985"/>
      <c r="R406" s="985"/>
      <c r="S406" s="985"/>
      <c r="T406" s="985"/>
      <c r="U406" s="985"/>
      <c r="V406" s="985"/>
      <c r="W406" s="985"/>
      <c r="X406" s="985"/>
      <c r="Y406" s="985"/>
      <c r="Z406" s="986"/>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5"/>
      <c r="Q407" s="985"/>
      <c r="R407" s="985"/>
      <c r="S407" s="985"/>
      <c r="T407" s="985"/>
      <c r="U407" s="985"/>
      <c r="V407" s="985"/>
      <c r="W407" s="985"/>
      <c r="X407" s="985"/>
      <c r="Y407" s="985"/>
      <c r="Z407" s="986"/>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592</v>
      </c>
      <c r="I408" s="431"/>
      <c r="J408" s="431"/>
      <c r="K408" s="431"/>
      <c r="L408" s="431"/>
      <c r="M408" s="431"/>
      <c r="N408" s="431"/>
      <c r="O408" s="603"/>
      <c r="P408" s="985"/>
      <c r="Q408" s="985"/>
      <c r="R408" s="985"/>
      <c r="S408" s="985"/>
      <c r="T408" s="985"/>
      <c r="U408" s="985"/>
      <c r="V408" s="985"/>
      <c r="W408" s="985"/>
      <c r="X408" s="985"/>
      <c r="Y408" s="985"/>
      <c r="Z408" s="986"/>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593</v>
      </c>
      <c r="L409" s="300"/>
      <c r="M409" s="300"/>
      <c r="N409" s="384"/>
      <c r="O409" s="601"/>
      <c r="P409" s="985"/>
      <c r="Q409" s="985"/>
      <c r="R409" s="985"/>
      <c r="S409" s="985"/>
      <c r="T409" s="985"/>
      <c r="U409" s="985"/>
      <c r="V409" s="985"/>
      <c r="W409" s="985"/>
      <c r="X409" s="985"/>
      <c r="Y409" s="985"/>
      <c r="Z409" s="986"/>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571</v>
      </c>
      <c r="J410" s="385" t="s">
        <v>594</v>
      </c>
      <c r="K410" s="386" t="s">
        <v>595</v>
      </c>
      <c r="L410" s="294" t="s">
        <v>596</v>
      </c>
      <c r="M410" s="294" t="s">
        <v>597</v>
      </c>
      <c r="N410" s="387" t="s">
        <v>571</v>
      </c>
      <c r="O410" s="602"/>
      <c r="P410" s="985"/>
      <c r="Q410" s="985"/>
      <c r="R410" s="985"/>
      <c r="S410" s="985"/>
      <c r="T410" s="985"/>
      <c r="U410" s="985"/>
      <c r="V410" s="985"/>
      <c r="W410" s="985"/>
      <c r="X410" s="985"/>
      <c r="Y410" s="985"/>
      <c r="Z410" s="986"/>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452</v>
      </c>
      <c r="I411" s="381" t="b">
        <v>1</v>
      </c>
      <c r="J411" s="381" t="b">
        <v>1</v>
      </c>
      <c r="K411" s="386" t="b">
        <v>0</v>
      </c>
      <c r="L411" s="295" t="b">
        <v>1</v>
      </c>
      <c r="M411" s="295" t="b">
        <v>1</v>
      </c>
      <c r="N411" s="389" t="b">
        <v>1</v>
      </c>
      <c r="O411" s="602"/>
      <c r="P411" s="985"/>
      <c r="Q411" s="985"/>
      <c r="R411" s="985"/>
      <c r="S411" s="985"/>
      <c r="T411" s="985"/>
      <c r="U411" s="985"/>
      <c r="V411" s="985"/>
      <c r="W411" s="985"/>
      <c r="X411" s="985"/>
      <c r="Y411" s="985"/>
      <c r="Z411" s="986"/>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454</v>
      </c>
      <c r="I412" s="381" t="b">
        <v>1</v>
      </c>
      <c r="J412" s="381" t="b">
        <v>1</v>
      </c>
      <c r="K412" s="386" t="b">
        <v>0</v>
      </c>
      <c r="L412" s="295" t="b">
        <v>1</v>
      </c>
      <c r="M412" s="295" t="b">
        <v>1</v>
      </c>
      <c r="N412" s="389" t="b">
        <v>1</v>
      </c>
      <c r="O412" s="602"/>
      <c r="P412" s="987"/>
      <c r="Q412" s="987"/>
      <c r="R412" s="987"/>
      <c r="S412" s="987"/>
      <c r="T412" s="987"/>
      <c r="U412" s="987"/>
      <c r="V412" s="987"/>
      <c r="W412" s="987"/>
      <c r="X412" s="987"/>
      <c r="Y412" s="987"/>
      <c r="Z412" s="988"/>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421</v>
      </c>
      <c r="AR413" s="260"/>
      <c r="AS413" s="248"/>
      <c r="AT413" s="248"/>
      <c r="AU413" s="248"/>
    </row>
    <row r="414" spans="1:47" outlineLevel="1" x14ac:dyDescent="0.35">
      <c r="A414" s="248"/>
      <c r="B414" s="257"/>
      <c r="C414" s="250">
        <f>INT($C$232)+1</f>
        <v>2</v>
      </c>
      <c r="D414" s="273"/>
      <c r="E414" s="330"/>
      <c r="F414" s="330"/>
      <c r="G414" s="273"/>
      <c r="H414" s="333" t="s">
        <v>920</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417</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599</v>
      </c>
      <c r="I416" s="301" t="s">
        <v>600</v>
      </c>
      <c r="J416" s="390"/>
      <c r="K416" s="301" t="s">
        <v>825</v>
      </c>
      <c r="L416" s="301"/>
      <c r="M416" s="301"/>
      <c r="N416" s="301" t="s">
        <v>826</v>
      </c>
      <c r="O416" s="301"/>
      <c r="P416" s="301"/>
      <c r="Q416" s="301"/>
      <c r="R416" s="301" t="s">
        <v>827</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828</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421</v>
      </c>
      <c r="AR428" s="260"/>
      <c r="AS428" s="248"/>
      <c r="AT428" s="248"/>
      <c r="AU428" s="248"/>
    </row>
    <row r="429" spans="1:47" outlineLevel="1" x14ac:dyDescent="0.35">
      <c r="A429" s="248"/>
      <c r="B429" s="257"/>
      <c r="C429" s="250">
        <f>INT($C$232)+1</f>
        <v>2</v>
      </c>
      <c r="D429" s="273"/>
      <c r="E429" s="330"/>
      <c r="F429" s="330"/>
      <c r="G429" s="273"/>
      <c r="H429" s="333" t="s">
        <v>598</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417</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599</v>
      </c>
      <c r="I431" s="301" t="s">
        <v>601</v>
      </c>
      <c r="J431" s="390"/>
      <c r="K431" s="391">
        <f>COUNTA($H432:$H$462)</f>
        <v>30</v>
      </c>
      <c r="L431" s="391">
        <f>COUNTA($I$432:$I$462)/K431</f>
        <v>1</v>
      </c>
      <c r="M431" s="281">
        <v>-9</v>
      </c>
      <c r="N431" s="301" t="s">
        <v>602</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833</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833</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833</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421</v>
      </c>
      <c r="AR462" s="260"/>
      <c r="AS462" s="248"/>
      <c r="AT462" s="248"/>
      <c r="AU462" s="248"/>
    </row>
    <row r="463" spans="1:47" outlineLevel="2" collapsed="1" x14ac:dyDescent="0.35">
      <c r="A463" s="248"/>
      <c r="B463" s="257"/>
      <c r="C463" s="250">
        <f>INT($C$232)+2</f>
        <v>3</v>
      </c>
      <c r="D463" s="273"/>
      <c r="E463" s="330"/>
      <c r="F463" s="330"/>
      <c r="G463" s="273"/>
      <c r="H463" s="343" t="s">
        <v>599</v>
      </c>
      <c r="I463" s="301" t="s">
        <v>603</v>
      </c>
      <c r="J463" s="301"/>
      <c r="K463" s="393">
        <f>COUNTA($H464:$H$476)</f>
        <v>3</v>
      </c>
      <c r="L463" s="391">
        <f>COUNTA($I$464:$I$476)/K463</f>
        <v>4</v>
      </c>
      <c r="M463" s="365"/>
      <c r="N463" s="278"/>
      <c r="O463" s="301" t="s">
        <v>604</v>
      </c>
      <c r="P463" s="301"/>
      <c r="Q463" s="301"/>
      <c r="R463" s="301" t="s">
        <v>605</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606</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421</v>
      </c>
      <c r="AR476" s="260"/>
      <c r="AS476" s="248"/>
      <c r="AT476" s="248"/>
      <c r="AU476" s="248"/>
    </row>
    <row r="477" spans="1:47" outlineLevel="2" collapsed="1" x14ac:dyDescent="0.35">
      <c r="A477" s="248"/>
      <c r="B477" s="257"/>
      <c r="C477" s="250">
        <f>INT($C$232)+2</f>
        <v>3</v>
      </c>
      <c r="D477" s="273"/>
      <c r="E477" s="330"/>
      <c r="F477" s="330"/>
      <c r="G477" s="273"/>
      <c r="H477" s="343" t="s">
        <v>599</v>
      </c>
      <c r="I477" s="301" t="s">
        <v>607</v>
      </c>
      <c r="J477" s="301"/>
      <c r="K477" s="393"/>
      <c r="L477" s="391">
        <f>COUNTA($I478:$I$490)/COUNTA($H478:$H$490)</f>
        <v>4</v>
      </c>
      <c r="M477" s="278"/>
      <c r="N477" s="301" t="s">
        <v>608</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606</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609</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610</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611</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606</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609</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610</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611</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606</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609</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610</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611</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421</v>
      </c>
      <c r="AR490" s="260"/>
      <c r="AS490" s="248"/>
      <c r="AT490" s="248"/>
      <c r="AU490" s="248"/>
    </row>
    <row r="491" spans="1:47" outlineLevel="2" collapsed="1" x14ac:dyDescent="0.35">
      <c r="A491" s="248"/>
      <c r="B491" s="257"/>
      <c r="C491" s="250">
        <f>INT($C$232)+2</f>
        <v>3</v>
      </c>
      <c r="D491" s="273"/>
      <c r="E491" s="330"/>
      <c r="F491" s="330"/>
      <c r="G491" s="273"/>
      <c r="H491" s="343" t="s">
        <v>599</v>
      </c>
      <c r="I491" s="343" t="s">
        <v>908</v>
      </c>
      <c r="J491" s="301" t="s">
        <v>923</v>
      </c>
      <c r="K491" s="301"/>
      <c r="L491" s="391">
        <f>COUNTA($J492:$J$612)/COUNTA($I492:$I$612)</f>
        <v>8</v>
      </c>
      <c r="M491" s="278"/>
      <c r="N491" s="301" t="s">
        <v>608</v>
      </c>
      <c r="O491" s="301"/>
      <c r="P491" s="301"/>
      <c r="Q491" s="301"/>
      <c r="R491" s="592" t="s">
        <v>921</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909</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910</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146</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612</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613</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614</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615</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588</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909</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910</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146</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612</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613</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614</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615</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588</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909</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910</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146</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612</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613</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614</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615</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588</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909</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910</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146</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612</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613</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614</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615</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588</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909</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910</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146</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612</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613</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614</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615</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588</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606</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910</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146</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612</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613</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614</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615</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588</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606</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910</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146</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612</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613</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614</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615</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588</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606</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910</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146</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612</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613</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614</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615</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588</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606</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910</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146</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612</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613</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614</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615</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588</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606</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910</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146</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612</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613</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614</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615</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588</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606</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910</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146</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612</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613</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614</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615</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588</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606</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910</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146</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612</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613</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614</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615</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588</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606</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910</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146</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612</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613</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614</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615</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588</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606</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910</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146</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612</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613</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614</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615</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588</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606</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910</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146</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612</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613</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614</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615</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588</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421</v>
      </c>
      <c r="AR612" s="260"/>
      <c r="AS612" s="248"/>
      <c r="AT612" s="248"/>
      <c r="AU612" s="248"/>
    </row>
    <row r="613" spans="1:47" outlineLevel="2" collapsed="1" x14ac:dyDescent="0.35">
      <c r="A613" s="248"/>
      <c r="B613" s="257"/>
      <c r="C613" s="250">
        <f>INT($C$232)+2</f>
        <v>3</v>
      </c>
      <c r="D613" s="273"/>
      <c r="E613" s="330"/>
      <c r="F613" s="330"/>
      <c r="G613" s="273"/>
      <c r="H613" s="343" t="s">
        <v>599</v>
      </c>
      <c r="I613" s="301" t="s">
        <v>616</v>
      </c>
      <c r="J613" s="301"/>
      <c r="K613" s="393"/>
      <c r="L613" s="391">
        <f>COUNTA($I614:$I$638)/COUNTA($H614:$H$638)</f>
        <v>8</v>
      </c>
      <c r="M613" s="278"/>
      <c r="N613" s="301"/>
      <c r="O613" s="301"/>
      <c r="P613" s="301"/>
      <c r="Q613" s="301"/>
      <c r="R613" s="301" t="s">
        <v>617</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562</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563</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564</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549</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550</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551</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552</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553</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562</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563</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564</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549</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550</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551</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552</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553</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562</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563</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564</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549</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550</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551</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552</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553</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421</v>
      </c>
      <c r="AR638" s="260"/>
      <c r="AS638" s="248"/>
      <c r="AT638" s="248"/>
      <c r="AU638" s="248"/>
    </row>
    <row r="639" spans="1:47" outlineLevel="2" collapsed="1" x14ac:dyDescent="0.35">
      <c r="A639" s="248"/>
      <c r="B639" s="257"/>
      <c r="C639" s="250">
        <f>INT($C$232)+2</f>
        <v>3</v>
      </c>
      <c r="D639" s="273"/>
      <c r="E639" s="330"/>
      <c r="F639" s="330"/>
      <c r="G639" s="273"/>
      <c r="H639" s="343" t="s">
        <v>599</v>
      </c>
      <c r="I639" s="301" t="s">
        <v>934</v>
      </c>
      <c r="J639" s="301"/>
      <c r="K639" s="393"/>
      <c r="L639" s="391">
        <f>COUNTA($I640:$I$652)/COUNTA($H640:$H$652)</f>
        <v>4</v>
      </c>
      <c r="M639" s="278"/>
      <c r="N639" s="301"/>
      <c r="O639" s="301"/>
      <c r="P639" s="301"/>
      <c r="Q639" s="301"/>
      <c r="R639" s="301" t="s">
        <v>617</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606</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619</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620</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621</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606</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619</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620</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621</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606</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619</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620</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621</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421</v>
      </c>
      <c r="AR652" s="260"/>
      <c r="AS652" s="248"/>
      <c r="AT652" s="248"/>
      <c r="AU652" s="248"/>
    </row>
    <row r="653" spans="1:47" outlineLevel="2" collapsed="1" x14ac:dyDescent="0.35">
      <c r="A653" s="248"/>
      <c r="B653" s="257"/>
      <c r="C653" s="250">
        <f>INT($C$232)+2</f>
        <v>3</v>
      </c>
      <c r="D653" s="273"/>
      <c r="E653" s="330"/>
      <c r="F653" s="330"/>
      <c r="G653" s="273"/>
      <c r="H653" s="343" t="s">
        <v>599</v>
      </c>
      <c r="I653" s="301" t="s">
        <v>935</v>
      </c>
      <c r="J653" s="301"/>
      <c r="K653" s="393"/>
      <c r="L653" s="391">
        <f>COUNTA($I654:$I$669)/COUNTA($H654:$H$669)</f>
        <v>5</v>
      </c>
      <c r="M653" s="278"/>
      <c r="N653" s="301"/>
      <c r="O653" s="301"/>
      <c r="P653" s="301"/>
      <c r="Q653" s="301"/>
      <c r="R653" s="301" t="s">
        <v>617</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606</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618</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587</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615</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588</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606</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618</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587</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615</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588</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606</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618</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587</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615</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588</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421</v>
      </c>
      <c r="AR669" s="260"/>
      <c r="AS669" s="248"/>
      <c r="AT669" s="248"/>
      <c r="AU669" s="248"/>
    </row>
    <row r="670" spans="1:47" outlineLevel="1" x14ac:dyDescent="0.35">
      <c r="A670" s="248"/>
      <c r="B670" s="257"/>
      <c r="C670" s="250">
        <f>INT($C$232)+1</f>
        <v>2</v>
      </c>
      <c r="D670" s="273"/>
      <c r="E670" s="330"/>
      <c r="F670" s="330"/>
      <c r="G670" s="273"/>
      <c r="H670" s="333" t="s">
        <v>622</v>
      </c>
      <c r="I670" s="291" t="s">
        <v>623</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417</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532</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859</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624</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532</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624</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532</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624</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1119</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539</v>
      </c>
      <c r="I678" s="301" t="s">
        <v>625</v>
      </c>
      <c r="J678" s="390" t="s">
        <v>626</v>
      </c>
      <c r="K678" s="391">
        <f>COUNTA($H$679:$H$751)</f>
        <v>3</v>
      </c>
      <c r="L678" s="391">
        <f>COUNTA($I$679:$I$751)/K678</f>
        <v>8</v>
      </c>
      <c r="M678" s="345">
        <f>COUNTA($J$679:$J$754)/(L678*K678)</f>
        <v>3</v>
      </c>
      <c r="N678" s="398" t="s">
        <v>627</v>
      </c>
      <c r="O678" s="399"/>
      <c r="P678" s="399"/>
      <c r="Q678" s="399"/>
      <c r="R678" s="399"/>
      <c r="S678" s="399"/>
      <c r="T678" s="399"/>
      <c r="U678" s="373"/>
      <c r="V678" s="294" t="s">
        <v>628</v>
      </c>
      <c r="W678" s="278"/>
      <c r="X678" s="300" t="s">
        <v>629</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520</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829</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630</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620</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621</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630</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620</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621</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630</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620</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621</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630</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620</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621</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630</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620</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621</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630</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620</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621</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630</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620</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621</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630</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620</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621</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630</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620</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621</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630</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620</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621</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630</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620</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621</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630</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620</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621</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630</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620</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621</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630</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620</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621</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630</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620</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621</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630</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620</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621</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630</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620</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621</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630</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620</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621</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630</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620</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621</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630</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620</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621</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630</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620</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621</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630</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620</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621</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630</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620</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621</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421</v>
      </c>
      <c r="AR751" s="260"/>
      <c r="AS751" s="248"/>
      <c r="AT751" s="248"/>
      <c r="AU751" s="248"/>
    </row>
    <row r="752" spans="1:47" outlineLevel="2" collapsed="1" x14ac:dyDescent="0.35">
      <c r="A752" s="248"/>
      <c r="B752" s="257"/>
      <c r="C752" s="250">
        <f>INT($C$232)+2</f>
        <v>3</v>
      </c>
      <c r="D752" s="273"/>
      <c r="E752" s="330"/>
      <c r="F752" s="330"/>
      <c r="G752" s="273"/>
      <c r="H752" s="592" t="s">
        <v>1098</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421</v>
      </c>
      <c r="AR754" s="260"/>
      <c r="AS754" s="248"/>
      <c r="AT754" s="248"/>
      <c r="AU754" s="248"/>
    </row>
    <row r="755" spans="1:47" outlineLevel="2" collapsed="1" x14ac:dyDescent="0.35">
      <c r="A755" s="248"/>
      <c r="B755" s="257"/>
      <c r="C755" s="250">
        <f>INT($C$232)+2</f>
        <v>3</v>
      </c>
      <c r="D755" s="273"/>
      <c r="E755" s="330"/>
      <c r="F755" s="330"/>
      <c r="G755" s="273"/>
      <c r="H755" s="343"/>
      <c r="I755" s="301" t="s">
        <v>625</v>
      </c>
      <c r="J755" s="301"/>
      <c r="K755" s="301" t="s">
        <v>631</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421</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121</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408</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410</v>
      </c>
      <c r="F774" s="327">
        <v>1</v>
      </c>
      <c r="G774" s="266"/>
      <c r="H774" s="267" t="s">
        <v>632</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451</v>
      </c>
      <c r="L778" s="331"/>
      <c r="M778" s="331"/>
      <c r="N778" s="331" t="s">
        <v>452</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520</v>
      </c>
      <c r="M779" s="320" t="s">
        <v>4</v>
      </c>
      <c r="N779" s="320" t="s">
        <v>542</v>
      </c>
      <c r="O779" s="320" t="s">
        <v>543</v>
      </c>
      <c r="P779" s="320" t="s">
        <v>544</v>
      </c>
      <c r="Q779" s="320" t="s">
        <v>545</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75" customHeight="1" outlineLevel="2" collapsed="1" x14ac:dyDescent="0.35">
      <c r="A780" s="248"/>
      <c r="B780" s="257" t="s">
        <v>414</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415</v>
      </c>
      <c r="C782" s="250">
        <f>INT(MAX($C$784:$C$808))+1</f>
        <v>5</v>
      </c>
      <c r="D782" s="273" t="s">
        <v>416</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633</v>
      </c>
      <c r="I783" s="291" t="s">
        <v>634</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417</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635</v>
      </c>
      <c r="I785" s="280"/>
      <c r="J785" s="278"/>
      <c r="K785" s="592" t="s">
        <v>451</v>
      </c>
      <c r="L785" s="300"/>
      <c r="M785" s="300"/>
      <c r="N785" s="280" t="s">
        <v>452</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421</v>
      </c>
      <c r="AR786" s="260"/>
      <c r="AS786" s="248"/>
      <c r="AT786" s="248"/>
      <c r="AU786" s="248"/>
    </row>
    <row r="787" spans="1:47" outlineLevel="1" x14ac:dyDescent="0.35">
      <c r="A787" s="248"/>
      <c r="B787" s="257"/>
      <c r="C787" s="250">
        <f>INT($C$773)+1</f>
        <v>2</v>
      </c>
      <c r="D787" s="273"/>
      <c r="E787" s="330"/>
      <c r="F787" s="330"/>
      <c r="G787" s="273"/>
      <c r="H787" s="333" t="s">
        <v>636</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417</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599</v>
      </c>
      <c r="I789" s="301" t="s">
        <v>637</v>
      </c>
      <c r="J789" s="301"/>
      <c r="K789" s="301" t="s">
        <v>638</v>
      </c>
      <c r="L789" s="301"/>
      <c r="M789" s="301"/>
      <c r="N789" s="394"/>
      <c r="O789" s="394" t="s">
        <v>1119</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639</v>
      </c>
      <c r="J794" s="300"/>
      <c r="K794" s="301" t="s">
        <v>640</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753</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763</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641</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421</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121</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408</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410</v>
      </c>
      <c r="F818" s="327">
        <v>1</v>
      </c>
      <c r="G818" s="266"/>
      <c r="H818" s="409" t="s">
        <v>642</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454</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521</v>
      </c>
      <c r="L823" s="320" t="s">
        <v>522</v>
      </c>
      <c r="M823" s="320" t="s">
        <v>523</v>
      </c>
      <c r="N823" s="320" t="s">
        <v>524</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75" customHeight="1" outlineLevel="2" collapsed="1" x14ac:dyDescent="0.35">
      <c r="A824" s="248"/>
      <c r="B824" s="257" t="s">
        <v>414</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415</v>
      </c>
      <c r="C826" s="250">
        <f>INT(MAX($C$836:$C$866))+1</f>
        <v>6</v>
      </c>
      <c r="D826" s="273" t="s">
        <v>416</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643</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417</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1099</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645</v>
      </c>
      <c r="J830" s="376" t="s">
        <v>646</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648</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649</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650</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421</v>
      </c>
      <c r="AR834" s="260"/>
      <c r="AS834" s="248"/>
      <c r="AT834" s="248"/>
      <c r="AU834" s="248"/>
    </row>
    <row r="835" spans="1:47" outlineLevel="1" x14ac:dyDescent="0.35">
      <c r="A835" s="248"/>
      <c r="B835" s="257"/>
      <c r="C835" s="250">
        <f>INT($C$817)+1</f>
        <v>2</v>
      </c>
      <c r="D835" s="273"/>
      <c r="E835" s="330"/>
      <c r="F835" s="330"/>
      <c r="G835" s="273"/>
      <c r="H835" s="333" t="s">
        <v>651</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417</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1100</v>
      </c>
      <c r="I837" s="278"/>
      <c r="J837" s="278"/>
      <c r="K837" s="294">
        <f>i_s_len</f>
        <v>8</v>
      </c>
      <c r="L837" s="281">
        <v>3</v>
      </c>
      <c r="M837" s="278"/>
      <c r="N837" s="279" t="s">
        <v>652</v>
      </c>
      <c r="O837" s="278"/>
      <c r="P837" s="278"/>
      <c r="Q837" s="278"/>
      <c r="R837" s="278"/>
      <c r="S837" s="278"/>
      <c r="T837" s="278"/>
      <c r="U837" s="278"/>
      <c r="V837" s="278"/>
      <c r="W837" s="278"/>
      <c r="X837" s="278"/>
      <c r="Y837" s="410" t="s">
        <v>644</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653</v>
      </c>
      <c r="I838" s="376" t="s">
        <v>645</v>
      </c>
      <c r="J838" s="376" t="s">
        <v>646</v>
      </c>
      <c r="K838" s="344" t="s">
        <v>1182</v>
      </c>
      <c r="L838" s="344"/>
      <c r="M838" s="344"/>
      <c r="N838" s="344"/>
      <c r="O838" s="344" t="s">
        <v>647</v>
      </c>
      <c r="P838" s="344"/>
      <c r="Q838" s="344"/>
      <c r="R838" s="344"/>
      <c r="S838" s="278"/>
      <c r="T838" s="278"/>
      <c r="U838" s="278"/>
      <c r="V838" s="278"/>
      <c r="W838" s="278"/>
      <c r="X838" s="278"/>
      <c r="Y838" s="415" t="s">
        <v>1182</v>
      </c>
      <c r="Z838" s="415"/>
      <c r="AA838" s="415"/>
      <c r="AB838" s="415"/>
      <c r="AC838" s="415" t="s">
        <v>647</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654</v>
      </c>
      <c r="I839" s="413">
        <v>0</v>
      </c>
      <c r="J839" s="413" t="s">
        <v>655</v>
      </c>
      <c r="K839" s="416"/>
      <c r="L839" s="416"/>
      <c r="M839" s="416"/>
      <c r="N839" s="416"/>
      <c r="O839" s="417"/>
      <c r="P839" s="417"/>
      <c r="Q839" s="417"/>
      <c r="R839" s="417"/>
      <c r="S839" s="763" t="s">
        <v>1101</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656</v>
      </c>
      <c r="I840" s="300"/>
      <c r="J840" s="294" t="s">
        <v>657</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658</v>
      </c>
      <c r="I841" s="300"/>
      <c r="J841" s="294" t="s">
        <v>657</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657</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657</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657</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657</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657</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657</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654</v>
      </c>
      <c r="I848" s="413">
        <v>1</v>
      </c>
      <c r="J848" s="300" t="s">
        <v>659</v>
      </c>
      <c r="K848" s="419">
        <f>INT(4*30.4)</f>
        <v>121</v>
      </c>
      <c r="L848" s="419">
        <f t="shared" ref="L848:N848" si="311">INT(4*30.4)</f>
        <v>121</v>
      </c>
      <c r="M848" s="419">
        <f t="shared" si="311"/>
        <v>121</v>
      </c>
      <c r="N848" s="419">
        <f t="shared" si="311"/>
        <v>121</v>
      </c>
      <c r="O848" s="419"/>
      <c r="P848" s="419"/>
      <c r="Q848" s="419"/>
      <c r="R848" s="419"/>
      <c r="S848" s="989" t="s">
        <v>1215</v>
      </c>
      <c r="T848" s="990"/>
      <c r="U848" s="990"/>
      <c r="V848" s="990"/>
      <c r="W848" s="991"/>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656</v>
      </c>
      <c r="I849" s="300"/>
      <c r="J849" s="294" t="s">
        <v>657</v>
      </c>
      <c r="K849" s="419">
        <v>364</v>
      </c>
      <c r="L849" s="419">
        <v>364</v>
      </c>
      <c r="M849" s="419">
        <v>364</v>
      </c>
      <c r="N849" s="419">
        <v>364</v>
      </c>
      <c r="O849" s="419"/>
      <c r="P849" s="419"/>
      <c r="Q849" s="419"/>
      <c r="R849" s="419"/>
      <c r="S849" s="992"/>
      <c r="T849" s="993"/>
      <c r="U849" s="993"/>
      <c r="V849" s="993"/>
      <c r="W849" s="994"/>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658</v>
      </c>
      <c r="I850" s="300"/>
      <c r="J850" s="294" t="s">
        <v>657</v>
      </c>
      <c r="K850" s="419">
        <f t="shared" ref="K850:K856" si="315">K849+364</f>
        <v>728</v>
      </c>
      <c r="L850" s="419">
        <f t="shared" ref="L850:N856" si="316">L849+364</f>
        <v>728</v>
      </c>
      <c r="M850" s="419">
        <f t="shared" si="316"/>
        <v>728</v>
      </c>
      <c r="N850" s="419">
        <f t="shared" si="316"/>
        <v>728</v>
      </c>
      <c r="O850" s="419"/>
      <c r="P850" s="419"/>
      <c r="Q850" s="419"/>
      <c r="R850" s="419"/>
      <c r="S850" s="992"/>
      <c r="T850" s="993"/>
      <c r="U850" s="993"/>
      <c r="V850" s="993"/>
      <c r="W850" s="994"/>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657</v>
      </c>
      <c r="K851" s="419">
        <f t="shared" si="315"/>
        <v>1092</v>
      </c>
      <c r="L851" s="419">
        <f t="shared" si="316"/>
        <v>1092</v>
      </c>
      <c r="M851" s="419">
        <f t="shared" si="316"/>
        <v>1092</v>
      </c>
      <c r="N851" s="419">
        <f t="shared" si="316"/>
        <v>1092</v>
      </c>
      <c r="O851" s="419"/>
      <c r="P851" s="419"/>
      <c r="Q851" s="419"/>
      <c r="R851" s="419"/>
      <c r="S851" s="992"/>
      <c r="T851" s="993"/>
      <c r="U851" s="993"/>
      <c r="V851" s="993"/>
      <c r="W851" s="994"/>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657</v>
      </c>
      <c r="K852" s="419">
        <f t="shared" si="315"/>
        <v>1456</v>
      </c>
      <c r="L852" s="419">
        <f t="shared" si="316"/>
        <v>1456</v>
      </c>
      <c r="M852" s="419">
        <f t="shared" si="316"/>
        <v>1456</v>
      </c>
      <c r="N852" s="419">
        <f t="shared" si="316"/>
        <v>1456</v>
      </c>
      <c r="O852" s="419"/>
      <c r="P852" s="419"/>
      <c r="Q852" s="419"/>
      <c r="R852" s="419"/>
      <c r="S852" s="992"/>
      <c r="T852" s="993"/>
      <c r="U852" s="993"/>
      <c r="V852" s="993"/>
      <c r="W852" s="994"/>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657</v>
      </c>
      <c r="K853" s="419">
        <f t="shared" si="315"/>
        <v>1820</v>
      </c>
      <c r="L853" s="419">
        <f t="shared" si="316"/>
        <v>1820</v>
      </c>
      <c r="M853" s="419">
        <f t="shared" si="316"/>
        <v>1820</v>
      </c>
      <c r="N853" s="419">
        <f t="shared" si="316"/>
        <v>1820</v>
      </c>
      <c r="O853" s="419"/>
      <c r="P853" s="419"/>
      <c r="Q853" s="419"/>
      <c r="R853" s="419"/>
      <c r="S853" s="992"/>
      <c r="T853" s="993"/>
      <c r="U853" s="993"/>
      <c r="V853" s="993"/>
      <c r="W853" s="994"/>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657</v>
      </c>
      <c r="K854" s="419">
        <f t="shared" si="315"/>
        <v>2184</v>
      </c>
      <c r="L854" s="419">
        <f t="shared" si="316"/>
        <v>2184</v>
      </c>
      <c r="M854" s="419">
        <f t="shared" si="316"/>
        <v>2184</v>
      </c>
      <c r="N854" s="419">
        <f t="shared" si="316"/>
        <v>2184</v>
      </c>
      <c r="O854" s="419"/>
      <c r="P854" s="419"/>
      <c r="Q854" s="419"/>
      <c r="R854" s="419"/>
      <c r="S854" s="992"/>
      <c r="T854" s="993"/>
      <c r="U854" s="993"/>
      <c r="V854" s="993"/>
      <c r="W854" s="994"/>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657</v>
      </c>
      <c r="K855" s="419">
        <f t="shared" si="315"/>
        <v>2548</v>
      </c>
      <c r="L855" s="419">
        <f t="shared" si="316"/>
        <v>2548</v>
      </c>
      <c r="M855" s="419">
        <f t="shared" si="316"/>
        <v>2548</v>
      </c>
      <c r="N855" s="419">
        <f t="shared" si="316"/>
        <v>2548</v>
      </c>
      <c r="O855" s="419"/>
      <c r="P855" s="419"/>
      <c r="Q855" s="419"/>
      <c r="R855" s="419"/>
      <c r="S855" s="992"/>
      <c r="T855" s="993"/>
      <c r="U855" s="993"/>
      <c r="V855" s="993"/>
      <c r="W855" s="994"/>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657</v>
      </c>
      <c r="K856" s="419">
        <f t="shared" si="315"/>
        <v>2912</v>
      </c>
      <c r="L856" s="419">
        <f t="shared" si="316"/>
        <v>2912</v>
      </c>
      <c r="M856" s="419">
        <f t="shared" si="316"/>
        <v>2912</v>
      </c>
      <c r="N856" s="419">
        <f t="shared" si="316"/>
        <v>2912</v>
      </c>
      <c r="O856" s="419"/>
      <c r="P856" s="419"/>
      <c r="Q856" s="419"/>
      <c r="R856" s="419"/>
      <c r="S856" s="992"/>
      <c r="T856" s="993"/>
      <c r="U856" s="993"/>
      <c r="V856" s="993"/>
      <c r="W856" s="994"/>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654</v>
      </c>
      <c r="I857" s="413">
        <v>2</v>
      </c>
      <c r="J857" s="413" t="s">
        <v>660</v>
      </c>
      <c r="K857" s="419"/>
      <c r="L857" s="419"/>
      <c r="M857" s="419"/>
      <c r="N857" s="419"/>
      <c r="O857" s="419">
        <v>45</v>
      </c>
      <c r="P857" s="419">
        <v>45</v>
      </c>
      <c r="Q857" s="419">
        <v>45</v>
      </c>
      <c r="R857" s="419">
        <v>47</v>
      </c>
      <c r="S857" s="992"/>
      <c r="T857" s="993"/>
      <c r="U857" s="993"/>
      <c r="V857" s="993"/>
      <c r="W857" s="994"/>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656</v>
      </c>
      <c r="I858" s="300"/>
      <c r="J858" s="300" t="s">
        <v>660</v>
      </c>
      <c r="K858" s="419">
        <f>INT(15*30.4)-7</f>
        <v>449</v>
      </c>
      <c r="L858" s="419">
        <v>449</v>
      </c>
      <c r="M858" s="419">
        <v>449</v>
      </c>
      <c r="N858" s="419">
        <v>449</v>
      </c>
      <c r="O858" s="419">
        <v>45</v>
      </c>
      <c r="P858" s="419">
        <v>45</v>
      </c>
      <c r="Q858" s="419">
        <v>45</v>
      </c>
      <c r="R858" s="419">
        <v>47</v>
      </c>
      <c r="S858" s="992"/>
      <c r="T858" s="993"/>
      <c r="U858" s="993"/>
      <c r="V858" s="993"/>
      <c r="W858" s="994"/>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658</v>
      </c>
      <c r="I859" s="300"/>
      <c r="J859" s="300" t="s">
        <v>1102</v>
      </c>
      <c r="K859" s="419"/>
      <c r="L859" s="419"/>
      <c r="M859" s="419"/>
      <c r="N859" s="419"/>
      <c r="O859" s="419"/>
      <c r="P859" s="419"/>
      <c r="Q859" s="419"/>
      <c r="R859" s="419"/>
      <c r="S859" s="992"/>
      <c r="T859" s="993"/>
      <c r="U859" s="993"/>
      <c r="V859" s="993"/>
      <c r="W859" s="994"/>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657</v>
      </c>
      <c r="K860" s="419"/>
      <c r="L860" s="419"/>
      <c r="M860" s="419"/>
      <c r="N860" s="419"/>
      <c r="O860" s="419"/>
      <c r="P860" s="419"/>
      <c r="Q860" s="419"/>
      <c r="R860" s="419"/>
      <c r="S860" s="992"/>
      <c r="T860" s="993"/>
      <c r="U860" s="993"/>
      <c r="V860" s="993"/>
      <c r="W860" s="994"/>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657</v>
      </c>
      <c r="K861" s="419"/>
      <c r="L861" s="419"/>
      <c r="M861" s="419"/>
      <c r="N861" s="419"/>
      <c r="O861" s="419"/>
      <c r="P861" s="419"/>
      <c r="Q861" s="419"/>
      <c r="R861" s="419"/>
      <c r="S861" s="992"/>
      <c r="T861" s="993"/>
      <c r="U861" s="993"/>
      <c r="V861" s="993"/>
      <c r="W861" s="994"/>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657</v>
      </c>
      <c r="K862" s="419"/>
      <c r="L862" s="419"/>
      <c r="M862" s="419"/>
      <c r="N862" s="419"/>
      <c r="O862" s="419"/>
      <c r="P862" s="419"/>
      <c r="Q862" s="419"/>
      <c r="R862" s="419"/>
      <c r="S862" s="992"/>
      <c r="T862" s="993"/>
      <c r="U862" s="993"/>
      <c r="V862" s="993"/>
      <c r="W862" s="994"/>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657</v>
      </c>
      <c r="K863" s="419"/>
      <c r="L863" s="419"/>
      <c r="M863" s="419"/>
      <c r="N863" s="419"/>
      <c r="O863" s="419"/>
      <c r="P863" s="419"/>
      <c r="Q863" s="419"/>
      <c r="R863" s="419"/>
      <c r="S863" s="992"/>
      <c r="T863" s="993"/>
      <c r="U863" s="993"/>
      <c r="V863" s="993"/>
      <c r="W863" s="994"/>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657</v>
      </c>
      <c r="K864" s="419"/>
      <c r="L864" s="419"/>
      <c r="M864" s="419"/>
      <c r="N864" s="419"/>
      <c r="O864" s="419"/>
      <c r="P864" s="419"/>
      <c r="Q864" s="419"/>
      <c r="R864" s="419"/>
      <c r="S864" s="992"/>
      <c r="T864" s="993"/>
      <c r="U864" s="993"/>
      <c r="V864" s="993"/>
      <c r="W864" s="994"/>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657</v>
      </c>
      <c r="K865" s="419"/>
      <c r="L865" s="419"/>
      <c r="M865" s="419"/>
      <c r="N865" s="419"/>
      <c r="O865" s="419"/>
      <c r="P865" s="419"/>
      <c r="Q865" s="419"/>
      <c r="R865" s="419"/>
      <c r="S865" s="995"/>
      <c r="T865" s="996"/>
      <c r="U865" s="996"/>
      <c r="V865" s="996"/>
      <c r="W865" s="997"/>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421</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121</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408</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410</v>
      </c>
      <c r="F876" s="327">
        <v>1</v>
      </c>
      <c r="G876" s="266"/>
      <c r="H876" s="267" t="s">
        <v>661</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662</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663</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664</v>
      </c>
      <c r="I881" s="272"/>
      <c r="J881" s="272" t="s">
        <v>665</v>
      </c>
      <c r="K881" s="272" t="s">
        <v>158</v>
      </c>
      <c r="L881" s="272" t="s">
        <v>666</v>
      </c>
      <c r="M881" s="272" t="s">
        <v>667</v>
      </c>
      <c r="N881" s="272" t="s">
        <v>668</v>
      </c>
      <c r="O881" s="272" t="s">
        <v>669</v>
      </c>
      <c r="P881" s="272" t="s">
        <v>670</v>
      </c>
      <c r="Q881" s="427" t="s">
        <v>671</v>
      </c>
      <c r="R881" s="272" t="s">
        <v>672</v>
      </c>
      <c r="S881" s="272" t="s">
        <v>673</v>
      </c>
      <c r="T881" s="272" t="s">
        <v>924</v>
      </c>
      <c r="U881" s="272" t="s">
        <v>626</v>
      </c>
      <c r="V881" s="272" t="s">
        <v>674</v>
      </c>
      <c r="W881" s="272" t="s">
        <v>675</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75" customHeight="1" outlineLevel="2" collapsed="1" x14ac:dyDescent="0.35">
      <c r="A882" s="248"/>
      <c r="B882" s="257" t="s">
        <v>414</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415</v>
      </c>
      <c r="C884" s="250">
        <f>INT(MAX($C$885:$C$995))+1</f>
        <v>5</v>
      </c>
      <c r="D884" s="273" t="s">
        <v>416</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417</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676</v>
      </c>
      <c r="F886" s="324" t="s">
        <v>677</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678</v>
      </c>
      <c r="I887" s="431"/>
      <c r="J887" s="412" t="s">
        <v>679</v>
      </c>
      <c r="K887" s="432" t="str">
        <f>IF(L887&lt;0,"-",IFERROR(DATE(2019,1,($L887)*7+1),"-"))</f>
        <v>-</v>
      </c>
      <c r="L887" s="433" t="s">
        <v>680</v>
      </c>
      <c r="M887" s="433" t="s">
        <v>680</v>
      </c>
      <c r="N887" s="433" t="s">
        <v>680</v>
      </c>
      <c r="O887" s="433" t="s">
        <v>680</v>
      </c>
      <c r="P887" s="433" t="s">
        <v>680</v>
      </c>
      <c r="Q887" s="433" t="s">
        <v>680</v>
      </c>
      <c r="R887" s="433" t="s">
        <v>680</v>
      </c>
      <c r="S887" s="433" t="s">
        <v>680</v>
      </c>
      <c r="T887" s="433" t="s">
        <v>680</v>
      </c>
      <c r="U887" s="433" t="s">
        <v>680</v>
      </c>
      <c r="V887" s="433" t="s">
        <v>680</v>
      </c>
      <c r="W887" s="433" t="s">
        <v>680</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5" t="s">
        <v>681</v>
      </c>
      <c r="I888" s="956"/>
      <c r="J888" s="435" t="s">
        <v>682</v>
      </c>
      <c r="K888" s="436">
        <f t="shared" ref="K888:K951" si="320">IF(L888&lt;0,"-",IFERROR(DATE(2019,1,($L888)*7+1),"-"))</f>
        <v>43802</v>
      </c>
      <c r="L888" s="320">
        <v>48</v>
      </c>
      <c r="M888" s="437" t="s">
        <v>680</v>
      </c>
      <c r="N888" s="437" t="s">
        <v>680</v>
      </c>
      <c r="O888" s="437" t="s">
        <v>680</v>
      </c>
      <c r="P888" s="437" t="s">
        <v>680</v>
      </c>
      <c r="Q888" s="437" t="s">
        <v>680</v>
      </c>
      <c r="R888" s="437" t="s">
        <v>680</v>
      </c>
      <c r="S888" s="437" t="s">
        <v>680</v>
      </c>
      <c r="T888" s="437" t="s">
        <v>680</v>
      </c>
      <c r="U888" s="437" t="s">
        <v>680</v>
      </c>
      <c r="V888" s="437" t="s">
        <v>680</v>
      </c>
      <c r="W888" s="437" t="s">
        <v>680</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7"/>
      <c r="I889" s="958"/>
      <c r="J889" s="435" t="s">
        <v>683</v>
      </c>
      <c r="K889" s="436" t="str">
        <f t="shared" si="320"/>
        <v>-</v>
      </c>
      <c r="L889" s="437" t="s">
        <v>684</v>
      </c>
      <c r="M889" s="320">
        <v>26</v>
      </c>
      <c r="N889" s="437" t="s">
        <v>684</v>
      </c>
      <c r="O889" s="437" t="s">
        <v>684</v>
      </c>
      <c r="P889" s="437" t="s">
        <v>684</v>
      </c>
      <c r="Q889" s="437" t="s">
        <v>684</v>
      </c>
      <c r="R889" s="437" t="s">
        <v>684</v>
      </c>
      <c r="S889" s="437" t="s">
        <v>684</v>
      </c>
      <c r="T889" s="437" t="s">
        <v>684</v>
      </c>
      <c r="U889" s="437" t="s">
        <v>684</v>
      </c>
      <c r="V889" s="437" t="s">
        <v>684</v>
      </c>
      <c r="W889" s="437" t="s">
        <v>684</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59"/>
      <c r="I890" s="960"/>
      <c r="J890" s="420" t="s">
        <v>685</v>
      </c>
      <c r="K890" s="438" t="str">
        <f t="shared" si="320"/>
        <v>-</v>
      </c>
      <c r="L890" s="435" t="s">
        <v>680</v>
      </c>
      <c r="M890" s="435" t="s">
        <v>680</v>
      </c>
      <c r="N890" s="435" t="s">
        <v>680</v>
      </c>
      <c r="O890" s="435" t="s">
        <v>680</v>
      </c>
      <c r="P890" s="435" t="s">
        <v>680</v>
      </c>
      <c r="Q890" s="435" t="s">
        <v>680</v>
      </c>
      <c r="R890" s="435" t="s">
        <v>680</v>
      </c>
      <c r="S890" s="435" t="s">
        <v>680</v>
      </c>
      <c r="T890" s="435" t="s">
        <v>680</v>
      </c>
      <c r="U890" s="435" t="s">
        <v>680</v>
      </c>
      <c r="V890" s="439" t="s">
        <v>680</v>
      </c>
      <c r="W890" s="439" t="s">
        <v>680</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686</v>
      </c>
      <c r="I891" s="431"/>
      <c r="J891" s="412" t="s">
        <v>679</v>
      </c>
      <c r="K891" s="432" t="str">
        <f t="shared" si="320"/>
        <v>-</v>
      </c>
      <c r="L891" s="441">
        <v>-1</v>
      </c>
      <c r="M891" s="433" t="s">
        <v>680</v>
      </c>
      <c r="N891" s="433" t="s">
        <v>680</v>
      </c>
      <c r="O891" s="433" t="s">
        <v>680</v>
      </c>
      <c r="P891" s="433" t="s">
        <v>680</v>
      </c>
      <c r="Q891" s="433" t="s">
        <v>680</v>
      </c>
      <c r="R891" s="433" t="s">
        <v>680</v>
      </c>
      <c r="S891" s="433" t="s">
        <v>680</v>
      </c>
      <c r="T891" s="433" t="s">
        <v>680</v>
      </c>
      <c r="U891" s="433" t="s">
        <v>680</v>
      </c>
      <c r="V891" s="433" t="s">
        <v>680</v>
      </c>
      <c r="W891" s="433" t="s">
        <v>680</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5" t="s">
        <v>687</v>
      </c>
      <c r="I892" s="956"/>
      <c r="J892" s="435" t="s">
        <v>682</v>
      </c>
      <c r="K892" s="436" t="str">
        <f t="shared" si="320"/>
        <v>-</v>
      </c>
      <c r="L892" s="437" t="s">
        <v>680</v>
      </c>
      <c r="M892" s="437" t="s">
        <v>680</v>
      </c>
      <c r="N892" s="437" t="s">
        <v>680</v>
      </c>
      <c r="O892" s="437" t="s">
        <v>680</v>
      </c>
      <c r="P892" s="437" t="s">
        <v>680</v>
      </c>
      <c r="Q892" s="437" t="s">
        <v>680</v>
      </c>
      <c r="R892" s="437" t="s">
        <v>680</v>
      </c>
      <c r="S892" s="437" t="s">
        <v>680</v>
      </c>
      <c r="T892" s="437" t="s">
        <v>680</v>
      </c>
      <c r="U892" s="437" t="s">
        <v>680</v>
      </c>
      <c r="V892" s="437" t="s">
        <v>680</v>
      </c>
      <c r="W892" s="437" t="s">
        <v>680</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7"/>
      <c r="I893" s="958"/>
      <c r="J893" s="435" t="s">
        <v>683</v>
      </c>
      <c r="K893" s="436" t="str">
        <f t="shared" si="320"/>
        <v>-</v>
      </c>
      <c r="L893" s="437" t="s">
        <v>684</v>
      </c>
      <c r="M893" s="437" t="s">
        <v>684</v>
      </c>
      <c r="N893" s="437" t="s">
        <v>684</v>
      </c>
      <c r="O893" s="437" t="s">
        <v>684</v>
      </c>
      <c r="P893" s="437" t="s">
        <v>684</v>
      </c>
      <c r="Q893" s="437" t="s">
        <v>684</v>
      </c>
      <c r="R893" s="437" t="s">
        <v>684</v>
      </c>
      <c r="S893" s="437" t="s">
        <v>684</v>
      </c>
      <c r="T893" s="437" t="s">
        <v>684</v>
      </c>
      <c r="U893" s="437" t="s">
        <v>684</v>
      </c>
      <c r="V893" s="437" t="s">
        <v>684</v>
      </c>
      <c r="W893" s="437" t="s">
        <v>684</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59"/>
      <c r="I894" s="960"/>
      <c r="J894" s="420" t="s">
        <v>685</v>
      </c>
      <c r="K894" s="438" t="str">
        <f t="shared" si="320"/>
        <v>-</v>
      </c>
      <c r="L894" s="435" t="s">
        <v>680</v>
      </c>
      <c r="M894" s="435" t="s">
        <v>680</v>
      </c>
      <c r="N894" s="435" t="s">
        <v>680</v>
      </c>
      <c r="O894" s="435" t="s">
        <v>680</v>
      </c>
      <c r="P894" s="435" t="s">
        <v>680</v>
      </c>
      <c r="Q894" s="435" t="s">
        <v>680</v>
      </c>
      <c r="R894" s="435" t="s">
        <v>680</v>
      </c>
      <c r="S894" s="435" t="s">
        <v>680</v>
      </c>
      <c r="T894" s="435" t="s">
        <v>680</v>
      </c>
      <c r="U894" s="435" t="s">
        <v>680</v>
      </c>
      <c r="V894" s="439" t="s">
        <v>680</v>
      </c>
      <c r="W894" s="439" t="s">
        <v>680</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688</v>
      </c>
      <c r="I895" s="431"/>
      <c r="J895" s="412" t="s">
        <v>679</v>
      </c>
      <c r="K895" s="432" t="str">
        <f t="shared" si="320"/>
        <v>-</v>
      </c>
      <c r="L895" s="441">
        <v>-1</v>
      </c>
      <c r="M895" s="433" t="s">
        <v>680</v>
      </c>
      <c r="N895" s="433" t="s">
        <v>680</v>
      </c>
      <c r="O895" s="433" t="s">
        <v>680</v>
      </c>
      <c r="P895" s="433" t="s">
        <v>680</v>
      </c>
      <c r="Q895" s="433" t="s">
        <v>680</v>
      </c>
      <c r="R895" s="433" t="s">
        <v>680</v>
      </c>
      <c r="S895" s="433" t="s">
        <v>680</v>
      </c>
      <c r="T895" s="433" t="s">
        <v>680</v>
      </c>
      <c r="U895" s="433" t="s">
        <v>680</v>
      </c>
      <c r="V895" s="433" t="s">
        <v>680</v>
      </c>
      <c r="W895" s="433" t="s">
        <v>680</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5" t="s">
        <v>689</v>
      </c>
      <c r="I896" s="956"/>
      <c r="J896" s="435" t="s">
        <v>682</v>
      </c>
      <c r="K896" s="436" t="str">
        <f t="shared" si="320"/>
        <v>-</v>
      </c>
      <c r="L896" s="437" t="s">
        <v>680</v>
      </c>
      <c r="M896" s="437" t="s">
        <v>680</v>
      </c>
      <c r="N896" s="437" t="s">
        <v>680</v>
      </c>
      <c r="O896" s="437" t="s">
        <v>680</v>
      </c>
      <c r="P896" s="437" t="s">
        <v>680</v>
      </c>
      <c r="Q896" s="437" t="s">
        <v>680</v>
      </c>
      <c r="R896" s="437" t="s">
        <v>680</v>
      </c>
      <c r="S896" s="437" t="s">
        <v>680</v>
      </c>
      <c r="T896" s="437" t="s">
        <v>680</v>
      </c>
      <c r="U896" s="437" t="s">
        <v>680</v>
      </c>
      <c r="V896" s="437" t="s">
        <v>680</v>
      </c>
      <c r="W896" s="437" t="s">
        <v>680</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7"/>
      <c r="I897" s="958"/>
      <c r="J897" s="435" t="s">
        <v>683</v>
      </c>
      <c r="K897" s="436" t="str">
        <f t="shared" si="320"/>
        <v>-</v>
      </c>
      <c r="L897" s="437" t="s">
        <v>684</v>
      </c>
      <c r="M897" s="437" t="s">
        <v>684</v>
      </c>
      <c r="N897" s="437" t="s">
        <v>684</v>
      </c>
      <c r="O897" s="437" t="s">
        <v>684</v>
      </c>
      <c r="P897" s="437" t="s">
        <v>684</v>
      </c>
      <c r="Q897" s="437" t="s">
        <v>684</v>
      </c>
      <c r="R897" s="437" t="s">
        <v>684</v>
      </c>
      <c r="S897" s="437" t="s">
        <v>684</v>
      </c>
      <c r="T897" s="437" t="s">
        <v>684</v>
      </c>
      <c r="U897" s="437" t="s">
        <v>684</v>
      </c>
      <c r="V897" s="437" t="s">
        <v>684</v>
      </c>
      <c r="W897" s="437" t="s">
        <v>684</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59"/>
      <c r="I898" s="960"/>
      <c r="J898" s="420" t="s">
        <v>685</v>
      </c>
      <c r="K898" s="438" t="str">
        <f t="shared" si="320"/>
        <v>-</v>
      </c>
      <c r="L898" s="435" t="s">
        <v>680</v>
      </c>
      <c r="M898" s="435" t="s">
        <v>680</v>
      </c>
      <c r="N898" s="435" t="s">
        <v>680</v>
      </c>
      <c r="O898" s="435" t="s">
        <v>680</v>
      </c>
      <c r="P898" s="435" t="s">
        <v>680</v>
      </c>
      <c r="Q898" s="435" t="s">
        <v>680</v>
      </c>
      <c r="R898" s="435" t="s">
        <v>680</v>
      </c>
      <c r="S898" s="435" t="s">
        <v>680</v>
      </c>
      <c r="T898" s="435" t="s">
        <v>680</v>
      </c>
      <c r="U898" s="435" t="s">
        <v>680</v>
      </c>
      <c r="V898" s="439" t="s">
        <v>680</v>
      </c>
      <c r="W898" s="439" t="s">
        <v>680</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690</v>
      </c>
      <c r="I899" s="431"/>
      <c r="J899" s="412" t="s">
        <v>679</v>
      </c>
      <c r="K899" s="432" t="str">
        <f t="shared" si="320"/>
        <v>-</v>
      </c>
      <c r="L899" s="433" t="s">
        <v>680</v>
      </c>
      <c r="M899" s="433" t="s">
        <v>680</v>
      </c>
      <c r="N899" s="433" t="s">
        <v>680</v>
      </c>
      <c r="O899" s="433" t="s">
        <v>680</v>
      </c>
      <c r="P899" s="433" t="s">
        <v>680</v>
      </c>
      <c r="Q899" s="433" t="s">
        <v>680</v>
      </c>
      <c r="R899" s="433" t="s">
        <v>680</v>
      </c>
      <c r="S899" s="433" t="s">
        <v>680</v>
      </c>
      <c r="T899" s="433" t="s">
        <v>680</v>
      </c>
      <c r="U899" s="433" t="s">
        <v>680</v>
      </c>
      <c r="V899" s="433" t="s">
        <v>680</v>
      </c>
      <c r="W899" s="433" t="s">
        <v>680</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5" t="s">
        <v>691</v>
      </c>
      <c r="I900" s="956"/>
      <c r="J900" s="435" t="s">
        <v>682</v>
      </c>
      <c r="K900" s="436">
        <f t="shared" si="320"/>
        <v>43802</v>
      </c>
      <c r="L900" s="320">
        <v>48</v>
      </c>
      <c r="M900" s="437" t="s">
        <v>680</v>
      </c>
      <c r="N900" s="437" t="s">
        <v>680</v>
      </c>
      <c r="O900" s="437" t="s">
        <v>680</v>
      </c>
      <c r="P900" s="437" t="s">
        <v>680</v>
      </c>
      <c r="Q900" s="437" t="s">
        <v>680</v>
      </c>
      <c r="R900" s="437" t="s">
        <v>680</v>
      </c>
      <c r="S900" s="437" t="s">
        <v>680</v>
      </c>
      <c r="T900" s="437" t="s">
        <v>680</v>
      </c>
      <c r="U900" s="437" t="s">
        <v>680</v>
      </c>
      <c r="V900" s="437" t="s">
        <v>680</v>
      </c>
      <c r="W900" s="437" t="s">
        <v>680</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7"/>
      <c r="I901" s="958"/>
      <c r="J901" s="435" t="s">
        <v>683</v>
      </c>
      <c r="K901" s="436" t="str">
        <f t="shared" si="320"/>
        <v>-</v>
      </c>
      <c r="L901" s="437" t="s">
        <v>684</v>
      </c>
      <c r="M901" s="320">
        <v>26</v>
      </c>
      <c r="N901" s="437" t="s">
        <v>684</v>
      </c>
      <c r="O901" s="437" t="s">
        <v>684</v>
      </c>
      <c r="P901" s="437" t="s">
        <v>684</v>
      </c>
      <c r="Q901" s="437" t="s">
        <v>684</v>
      </c>
      <c r="R901" s="437" t="s">
        <v>684</v>
      </c>
      <c r="S901" s="437" t="s">
        <v>684</v>
      </c>
      <c r="T901" s="437" t="s">
        <v>684</v>
      </c>
      <c r="U901" s="437" t="s">
        <v>684</v>
      </c>
      <c r="V901" s="437" t="s">
        <v>684</v>
      </c>
      <c r="W901" s="437" t="s">
        <v>684</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59"/>
      <c r="I902" s="960"/>
      <c r="J902" s="420" t="s">
        <v>685</v>
      </c>
      <c r="K902" s="438" t="str">
        <f t="shared" si="320"/>
        <v>-</v>
      </c>
      <c r="L902" s="435" t="s">
        <v>680</v>
      </c>
      <c r="M902" s="435" t="s">
        <v>680</v>
      </c>
      <c r="N902" s="435" t="s">
        <v>680</v>
      </c>
      <c r="O902" s="435" t="s">
        <v>680</v>
      </c>
      <c r="P902" s="435" t="s">
        <v>680</v>
      </c>
      <c r="Q902" s="435" t="s">
        <v>680</v>
      </c>
      <c r="R902" s="435" t="s">
        <v>680</v>
      </c>
      <c r="S902" s="435" t="s">
        <v>680</v>
      </c>
      <c r="T902" s="435" t="s">
        <v>680</v>
      </c>
      <c r="U902" s="435" t="s">
        <v>680</v>
      </c>
      <c r="V902" s="439" t="s">
        <v>680</v>
      </c>
      <c r="W902" s="439" t="s">
        <v>680</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692</v>
      </c>
      <c r="I903" s="431"/>
      <c r="J903" s="412" t="s">
        <v>679</v>
      </c>
      <c r="K903" s="432" t="str">
        <f t="shared" si="320"/>
        <v>-</v>
      </c>
      <c r="L903" s="433" t="s">
        <v>680</v>
      </c>
      <c r="M903" s="433" t="s">
        <v>680</v>
      </c>
      <c r="N903" s="433" t="s">
        <v>680</v>
      </c>
      <c r="O903" s="433" t="s">
        <v>680</v>
      </c>
      <c r="P903" s="433" t="s">
        <v>680</v>
      </c>
      <c r="Q903" s="433" t="s">
        <v>680</v>
      </c>
      <c r="R903" s="433" t="s">
        <v>680</v>
      </c>
      <c r="S903" s="433" t="s">
        <v>680</v>
      </c>
      <c r="T903" s="433" t="s">
        <v>680</v>
      </c>
      <c r="U903" s="433" t="s">
        <v>680</v>
      </c>
      <c r="V903" s="433" t="s">
        <v>680</v>
      </c>
      <c r="W903" s="433" t="s">
        <v>680</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5" t="s">
        <v>693</v>
      </c>
      <c r="I904" s="956"/>
      <c r="J904" s="435" t="s">
        <v>682</v>
      </c>
      <c r="K904" s="436">
        <f t="shared" si="320"/>
        <v>43802</v>
      </c>
      <c r="L904" s="320">
        <v>48</v>
      </c>
      <c r="M904" s="437" t="s">
        <v>680</v>
      </c>
      <c r="N904" s="437" t="s">
        <v>680</v>
      </c>
      <c r="O904" s="437" t="s">
        <v>680</v>
      </c>
      <c r="P904" s="437" t="s">
        <v>680</v>
      </c>
      <c r="Q904" s="437" t="s">
        <v>680</v>
      </c>
      <c r="R904" s="437" t="s">
        <v>680</v>
      </c>
      <c r="S904" s="437" t="s">
        <v>680</v>
      </c>
      <c r="T904" s="437" t="s">
        <v>680</v>
      </c>
      <c r="U904" s="437" t="s">
        <v>680</v>
      </c>
      <c r="V904" s="437" t="s">
        <v>680</v>
      </c>
      <c r="W904" s="437" t="s">
        <v>680</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7"/>
      <c r="I905" s="958"/>
      <c r="J905" s="435" t="s">
        <v>683</v>
      </c>
      <c r="K905" s="436" t="str">
        <f t="shared" si="320"/>
        <v>-</v>
      </c>
      <c r="L905" s="437" t="s">
        <v>684</v>
      </c>
      <c r="M905" s="320">
        <v>34</v>
      </c>
      <c r="N905" s="437" t="s">
        <v>684</v>
      </c>
      <c r="O905" s="437" t="s">
        <v>684</v>
      </c>
      <c r="P905" s="437" t="s">
        <v>684</v>
      </c>
      <c r="Q905" s="437" t="s">
        <v>684</v>
      </c>
      <c r="R905" s="437" t="s">
        <v>684</v>
      </c>
      <c r="S905" s="437" t="s">
        <v>684</v>
      </c>
      <c r="T905" s="437" t="s">
        <v>684</v>
      </c>
      <c r="U905" s="437" t="s">
        <v>684</v>
      </c>
      <c r="V905" s="437" t="s">
        <v>684</v>
      </c>
      <c r="W905" s="437" t="s">
        <v>684</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59"/>
      <c r="I906" s="960"/>
      <c r="J906" s="420" t="s">
        <v>685</v>
      </c>
      <c r="K906" s="438" t="str">
        <f t="shared" si="320"/>
        <v>-</v>
      </c>
      <c r="L906" s="435" t="s">
        <v>680</v>
      </c>
      <c r="M906" s="435" t="s">
        <v>680</v>
      </c>
      <c r="N906" s="435" t="s">
        <v>680</v>
      </c>
      <c r="O906" s="435" t="s">
        <v>680</v>
      </c>
      <c r="P906" s="435" t="s">
        <v>680</v>
      </c>
      <c r="Q906" s="435" t="s">
        <v>680</v>
      </c>
      <c r="R906" s="435" t="s">
        <v>680</v>
      </c>
      <c r="S906" s="435" t="s">
        <v>680</v>
      </c>
      <c r="T906" s="435" t="s">
        <v>680</v>
      </c>
      <c r="U906" s="435" t="s">
        <v>680</v>
      </c>
      <c r="V906" s="439" t="s">
        <v>680</v>
      </c>
      <c r="W906" s="439" t="s">
        <v>680</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694</v>
      </c>
      <c r="I907" s="431"/>
      <c r="J907" s="412" t="s">
        <v>679</v>
      </c>
      <c r="K907" s="432" t="str">
        <f t="shared" si="320"/>
        <v>-</v>
      </c>
      <c r="L907" s="441">
        <v>-1</v>
      </c>
      <c r="M907" s="433" t="s">
        <v>680</v>
      </c>
      <c r="N907" s="433" t="s">
        <v>680</v>
      </c>
      <c r="O907" s="433" t="s">
        <v>680</v>
      </c>
      <c r="P907" s="433" t="s">
        <v>680</v>
      </c>
      <c r="Q907" s="433" t="s">
        <v>680</v>
      </c>
      <c r="R907" s="433" t="s">
        <v>680</v>
      </c>
      <c r="S907" s="433" t="s">
        <v>680</v>
      </c>
      <c r="T907" s="433" t="s">
        <v>680</v>
      </c>
      <c r="U907" s="433" t="s">
        <v>680</v>
      </c>
      <c r="V907" s="433" t="s">
        <v>680</v>
      </c>
      <c r="W907" s="433" t="s">
        <v>680</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5"/>
      <c r="I908" s="956"/>
      <c r="J908" s="435" t="s">
        <v>682</v>
      </c>
      <c r="K908" s="436" t="str">
        <f t="shared" si="320"/>
        <v>-</v>
      </c>
      <c r="L908" s="437" t="s">
        <v>680</v>
      </c>
      <c r="M908" s="437" t="s">
        <v>680</v>
      </c>
      <c r="N908" s="437" t="s">
        <v>680</v>
      </c>
      <c r="O908" s="437" t="s">
        <v>680</v>
      </c>
      <c r="P908" s="437" t="s">
        <v>680</v>
      </c>
      <c r="Q908" s="437" t="s">
        <v>680</v>
      </c>
      <c r="R908" s="437" t="s">
        <v>680</v>
      </c>
      <c r="S908" s="437" t="s">
        <v>680</v>
      </c>
      <c r="T908" s="437" t="s">
        <v>680</v>
      </c>
      <c r="U908" s="437" t="s">
        <v>680</v>
      </c>
      <c r="V908" s="437" t="s">
        <v>680</v>
      </c>
      <c r="W908" s="437" t="s">
        <v>680</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7"/>
      <c r="I909" s="958"/>
      <c r="J909" s="435" t="s">
        <v>683</v>
      </c>
      <c r="K909" s="436" t="str">
        <f t="shared" si="320"/>
        <v>-</v>
      </c>
      <c r="L909" s="437" t="s">
        <v>684</v>
      </c>
      <c r="M909" s="437" t="s">
        <v>684</v>
      </c>
      <c r="N909" s="437" t="s">
        <v>684</v>
      </c>
      <c r="O909" s="437" t="s">
        <v>684</v>
      </c>
      <c r="P909" s="437" t="s">
        <v>684</v>
      </c>
      <c r="Q909" s="437" t="s">
        <v>684</v>
      </c>
      <c r="R909" s="437" t="s">
        <v>684</v>
      </c>
      <c r="S909" s="437" t="s">
        <v>684</v>
      </c>
      <c r="T909" s="437" t="s">
        <v>684</v>
      </c>
      <c r="U909" s="437" t="s">
        <v>684</v>
      </c>
      <c r="V909" s="437" t="s">
        <v>684</v>
      </c>
      <c r="W909" s="437" t="s">
        <v>684</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59"/>
      <c r="I910" s="960"/>
      <c r="J910" s="420" t="s">
        <v>685</v>
      </c>
      <c r="K910" s="438" t="str">
        <f t="shared" si="320"/>
        <v>-</v>
      </c>
      <c r="L910" s="435" t="s">
        <v>680</v>
      </c>
      <c r="M910" s="435" t="s">
        <v>680</v>
      </c>
      <c r="N910" s="435" t="s">
        <v>680</v>
      </c>
      <c r="O910" s="435" t="s">
        <v>680</v>
      </c>
      <c r="P910" s="435" t="s">
        <v>680</v>
      </c>
      <c r="Q910" s="435" t="s">
        <v>680</v>
      </c>
      <c r="R910" s="435" t="s">
        <v>680</v>
      </c>
      <c r="S910" s="435" t="s">
        <v>680</v>
      </c>
      <c r="T910" s="435" t="s">
        <v>680</v>
      </c>
      <c r="U910" s="435" t="s">
        <v>680</v>
      </c>
      <c r="V910" s="439" t="s">
        <v>680</v>
      </c>
      <c r="W910" s="439" t="s">
        <v>680</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695</v>
      </c>
      <c r="I911" s="431"/>
      <c r="J911" s="412" t="s">
        <v>679</v>
      </c>
      <c r="K911" s="432" t="str">
        <f t="shared" si="320"/>
        <v>-</v>
      </c>
      <c r="L911" s="441">
        <v>-1</v>
      </c>
      <c r="M911" s="433" t="s">
        <v>680</v>
      </c>
      <c r="N911" s="433" t="s">
        <v>680</v>
      </c>
      <c r="O911" s="433" t="s">
        <v>680</v>
      </c>
      <c r="P911" s="433" t="s">
        <v>680</v>
      </c>
      <c r="Q911" s="433" t="s">
        <v>680</v>
      </c>
      <c r="R911" s="433" t="s">
        <v>680</v>
      </c>
      <c r="S911" s="433" t="s">
        <v>680</v>
      </c>
      <c r="T911" s="433" t="s">
        <v>680</v>
      </c>
      <c r="U911" s="433" t="s">
        <v>680</v>
      </c>
      <c r="V911" s="433" t="s">
        <v>680</v>
      </c>
      <c r="W911" s="433" t="s">
        <v>680</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5"/>
      <c r="I912" s="956"/>
      <c r="J912" s="435" t="s">
        <v>682</v>
      </c>
      <c r="K912" s="436" t="str">
        <f t="shared" si="320"/>
        <v>-</v>
      </c>
      <c r="L912" s="437" t="s">
        <v>680</v>
      </c>
      <c r="M912" s="437" t="s">
        <v>680</v>
      </c>
      <c r="N912" s="437" t="s">
        <v>680</v>
      </c>
      <c r="O912" s="437" t="s">
        <v>680</v>
      </c>
      <c r="P912" s="437" t="s">
        <v>680</v>
      </c>
      <c r="Q912" s="437" t="s">
        <v>680</v>
      </c>
      <c r="R912" s="437" t="s">
        <v>680</v>
      </c>
      <c r="S912" s="437" t="s">
        <v>680</v>
      </c>
      <c r="T912" s="437" t="s">
        <v>680</v>
      </c>
      <c r="U912" s="437" t="s">
        <v>680</v>
      </c>
      <c r="V912" s="437" t="s">
        <v>680</v>
      </c>
      <c r="W912" s="437" t="s">
        <v>680</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7"/>
      <c r="I913" s="958"/>
      <c r="J913" s="435" t="s">
        <v>683</v>
      </c>
      <c r="K913" s="436" t="str">
        <f t="shared" si="320"/>
        <v>-</v>
      </c>
      <c r="L913" s="437" t="s">
        <v>684</v>
      </c>
      <c r="M913" s="437" t="s">
        <v>684</v>
      </c>
      <c r="N913" s="437" t="s">
        <v>684</v>
      </c>
      <c r="O913" s="437" t="s">
        <v>684</v>
      </c>
      <c r="P913" s="437" t="s">
        <v>684</v>
      </c>
      <c r="Q913" s="437" t="s">
        <v>684</v>
      </c>
      <c r="R913" s="437" t="s">
        <v>684</v>
      </c>
      <c r="S913" s="437" t="s">
        <v>684</v>
      </c>
      <c r="T913" s="437" t="s">
        <v>684</v>
      </c>
      <c r="U913" s="437" t="s">
        <v>684</v>
      </c>
      <c r="V913" s="437" t="s">
        <v>684</v>
      </c>
      <c r="W913" s="437" t="s">
        <v>684</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59"/>
      <c r="I914" s="960"/>
      <c r="J914" s="420" t="s">
        <v>685</v>
      </c>
      <c r="K914" s="438" t="str">
        <f t="shared" si="320"/>
        <v>-</v>
      </c>
      <c r="L914" s="435" t="s">
        <v>680</v>
      </c>
      <c r="M914" s="435" t="s">
        <v>680</v>
      </c>
      <c r="N914" s="435" t="s">
        <v>680</v>
      </c>
      <c r="O914" s="435" t="s">
        <v>680</v>
      </c>
      <c r="P914" s="435" t="s">
        <v>680</v>
      </c>
      <c r="Q914" s="435" t="s">
        <v>680</v>
      </c>
      <c r="R914" s="435" t="s">
        <v>680</v>
      </c>
      <c r="S914" s="435" t="s">
        <v>680</v>
      </c>
      <c r="T914" s="435" t="s">
        <v>680</v>
      </c>
      <c r="U914" s="435" t="s">
        <v>680</v>
      </c>
      <c r="V914" s="439" t="s">
        <v>680</v>
      </c>
      <c r="W914" s="439" t="s">
        <v>680</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696</v>
      </c>
      <c r="I915" s="431"/>
      <c r="J915" s="412" t="s">
        <v>679</v>
      </c>
      <c r="K915" s="432" t="str">
        <f t="shared" si="320"/>
        <v>-</v>
      </c>
      <c r="L915" s="441">
        <v>-1</v>
      </c>
      <c r="M915" s="433" t="s">
        <v>680</v>
      </c>
      <c r="N915" s="433" t="s">
        <v>680</v>
      </c>
      <c r="O915" s="433" t="s">
        <v>680</v>
      </c>
      <c r="P915" s="433" t="s">
        <v>680</v>
      </c>
      <c r="Q915" s="433" t="s">
        <v>680</v>
      </c>
      <c r="R915" s="433" t="s">
        <v>680</v>
      </c>
      <c r="S915" s="433" t="s">
        <v>680</v>
      </c>
      <c r="T915" s="433" t="s">
        <v>680</v>
      </c>
      <c r="U915" s="433" t="s">
        <v>680</v>
      </c>
      <c r="V915" s="433" t="s">
        <v>680</v>
      </c>
      <c r="W915" s="433" t="s">
        <v>680</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5"/>
      <c r="I916" s="956"/>
      <c r="J916" s="435" t="s">
        <v>682</v>
      </c>
      <c r="K916" s="436" t="str">
        <f t="shared" si="320"/>
        <v>-</v>
      </c>
      <c r="L916" s="437" t="s">
        <v>680</v>
      </c>
      <c r="M916" s="437" t="s">
        <v>680</v>
      </c>
      <c r="N916" s="437" t="s">
        <v>680</v>
      </c>
      <c r="O916" s="437" t="s">
        <v>680</v>
      </c>
      <c r="P916" s="437" t="s">
        <v>680</v>
      </c>
      <c r="Q916" s="437" t="s">
        <v>680</v>
      </c>
      <c r="R916" s="437" t="s">
        <v>680</v>
      </c>
      <c r="S916" s="437" t="s">
        <v>680</v>
      </c>
      <c r="T916" s="437" t="s">
        <v>680</v>
      </c>
      <c r="U916" s="437" t="s">
        <v>680</v>
      </c>
      <c r="V916" s="437" t="s">
        <v>680</v>
      </c>
      <c r="W916" s="437" t="s">
        <v>680</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7"/>
      <c r="I917" s="958"/>
      <c r="J917" s="435" t="s">
        <v>683</v>
      </c>
      <c r="K917" s="436" t="str">
        <f t="shared" si="320"/>
        <v>-</v>
      </c>
      <c r="L917" s="437" t="s">
        <v>684</v>
      </c>
      <c r="M917" s="437" t="s">
        <v>684</v>
      </c>
      <c r="N917" s="437" t="s">
        <v>684</v>
      </c>
      <c r="O917" s="437" t="s">
        <v>684</v>
      </c>
      <c r="P917" s="437" t="s">
        <v>684</v>
      </c>
      <c r="Q917" s="437" t="s">
        <v>684</v>
      </c>
      <c r="R917" s="437" t="s">
        <v>684</v>
      </c>
      <c r="S917" s="437" t="s">
        <v>684</v>
      </c>
      <c r="T917" s="437" t="s">
        <v>684</v>
      </c>
      <c r="U917" s="437" t="s">
        <v>684</v>
      </c>
      <c r="V917" s="437" t="s">
        <v>684</v>
      </c>
      <c r="W917" s="437" t="s">
        <v>684</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59"/>
      <c r="I918" s="960"/>
      <c r="J918" s="420" t="s">
        <v>685</v>
      </c>
      <c r="K918" s="438" t="str">
        <f t="shared" si="320"/>
        <v>-</v>
      </c>
      <c r="L918" s="435" t="s">
        <v>680</v>
      </c>
      <c r="M918" s="435" t="s">
        <v>680</v>
      </c>
      <c r="N918" s="435" t="s">
        <v>680</v>
      </c>
      <c r="O918" s="435" t="s">
        <v>680</v>
      </c>
      <c r="P918" s="435" t="s">
        <v>680</v>
      </c>
      <c r="Q918" s="435" t="s">
        <v>680</v>
      </c>
      <c r="R918" s="435" t="s">
        <v>680</v>
      </c>
      <c r="S918" s="435" t="s">
        <v>680</v>
      </c>
      <c r="T918" s="435" t="s">
        <v>680</v>
      </c>
      <c r="U918" s="435" t="s">
        <v>680</v>
      </c>
      <c r="V918" s="439" t="s">
        <v>680</v>
      </c>
      <c r="W918" s="439" t="s">
        <v>680</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1075</v>
      </c>
      <c r="I919" s="431"/>
      <c r="J919" s="412" t="s">
        <v>679</v>
      </c>
      <c r="K919" s="432" t="str">
        <f t="shared" si="320"/>
        <v>-</v>
      </c>
      <c r="L919" s="433" t="s">
        <v>680</v>
      </c>
      <c r="M919" s="433" t="s">
        <v>680</v>
      </c>
      <c r="N919" s="433" t="s">
        <v>680</v>
      </c>
      <c r="O919" s="433" t="s">
        <v>680</v>
      </c>
      <c r="P919" s="433" t="s">
        <v>680</v>
      </c>
      <c r="Q919" s="433" t="s">
        <v>680</v>
      </c>
      <c r="R919" s="433" t="s">
        <v>680</v>
      </c>
      <c r="S919" s="433" t="s">
        <v>680</v>
      </c>
      <c r="T919" s="433" t="s">
        <v>680</v>
      </c>
      <c r="U919" s="433" t="s">
        <v>680</v>
      </c>
      <c r="V919" s="433" t="s">
        <v>680</v>
      </c>
      <c r="W919" s="433" t="s">
        <v>680</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5" t="s">
        <v>1076</v>
      </c>
      <c r="I920" s="956"/>
      <c r="J920" s="435" t="s">
        <v>682</v>
      </c>
      <c r="K920" s="436" t="str">
        <f t="shared" si="320"/>
        <v>-</v>
      </c>
      <c r="L920" s="437" t="s">
        <v>680</v>
      </c>
      <c r="M920" s="437" t="s">
        <v>680</v>
      </c>
      <c r="N920" s="437" t="s">
        <v>680</v>
      </c>
      <c r="O920" s="437" t="s">
        <v>680</v>
      </c>
      <c r="P920" s="437" t="s">
        <v>680</v>
      </c>
      <c r="Q920" s="320">
        <v>0</v>
      </c>
      <c r="R920" s="437" t="s">
        <v>680</v>
      </c>
      <c r="S920" s="320" t="b">
        <v>1</v>
      </c>
      <c r="T920" s="437" t="s">
        <v>680</v>
      </c>
      <c r="U920" s="437" t="s">
        <v>680</v>
      </c>
      <c r="V920" s="437" t="s">
        <v>680</v>
      </c>
      <c r="W920" s="437" t="s">
        <v>680</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7"/>
      <c r="I921" s="958"/>
      <c r="J921" s="435" t="s">
        <v>683</v>
      </c>
      <c r="K921" s="436" t="str">
        <f t="shared" si="320"/>
        <v>-</v>
      </c>
      <c r="L921" s="437" t="s">
        <v>684</v>
      </c>
      <c r="M921" s="437" t="s">
        <v>684</v>
      </c>
      <c r="N921" s="437" t="s">
        <v>684</v>
      </c>
      <c r="O921" s="437" t="s">
        <v>684</v>
      </c>
      <c r="P921" s="437" t="s">
        <v>684</v>
      </c>
      <c r="Q921" s="437" t="s">
        <v>684</v>
      </c>
      <c r="R921" s="437" t="s">
        <v>684</v>
      </c>
      <c r="S921" s="437" t="s">
        <v>684</v>
      </c>
      <c r="T921" s="437" t="s">
        <v>684</v>
      </c>
      <c r="U921" s="437" t="s">
        <v>684</v>
      </c>
      <c r="V921" s="437" t="s">
        <v>684</v>
      </c>
      <c r="W921" s="437" t="s">
        <v>684</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59"/>
      <c r="I922" s="960"/>
      <c r="J922" s="420" t="s">
        <v>685</v>
      </c>
      <c r="K922" s="438" t="str">
        <f t="shared" si="320"/>
        <v>-</v>
      </c>
      <c r="L922" s="435" t="s">
        <v>680</v>
      </c>
      <c r="M922" s="435" t="s">
        <v>680</v>
      </c>
      <c r="N922" s="435" t="s">
        <v>680</v>
      </c>
      <c r="O922" s="435" t="s">
        <v>680</v>
      </c>
      <c r="P922" s="435" t="s">
        <v>680</v>
      </c>
      <c r="Q922" s="435" t="s">
        <v>680</v>
      </c>
      <c r="R922" s="435" t="s">
        <v>680</v>
      </c>
      <c r="S922" s="435" t="s">
        <v>680</v>
      </c>
      <c r="T922" s="435" t="s">
        <v>680</v>
      </c>
      <c r="U922" s="435" t="s">
        <v>680</v>
      </c>
      <c r="V922" s="439" t="s">
        <v>680</v>
      </c>
      <c r="W922" s="439" t="s">
        <v>680</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697</v>
      </c>
      <c r="I923" s="431"/>
      <c r="J923" s="412" t="s">
        <v>679</v>
      </c>
      <c r="K923" s="432" t="str">
        <f t="shared" si="320"/>
        <v>-</v>
      </c>
      <c r="L923" s="433" t="s">
        <v>680</v>
      </c>
      <c r="M923" s="433" t="s">
        <v>680</v>
      </c>
      <c r="N923" s="433" t="s">
        <v>680</v>
      </c>
      <c r="O923" s="433" t="s">
        <v>680</v>
      </c>
      <c r="P923" s="433" t="s">
        <v>680</v>
      </c>
      <c r="Q923" s="433" t="s">
        <v>680</v>
      </c>
      <c r="R923" s="433" t="s">
        <v>680</v>
      </c>
      <c r="S923" s="433" t="s">
        <v>680</v>
      </c>
      <c r="T923" s="433" t="s">
        <v>680</v>
      </c>
      <c r="U923" s="433" t="s">
        <v>680</v>
      </c>
      <c r="V923" s="433" t="s">
        <v>680</v>
      </c>
      <c r="W923" s="433" t="s">
        <v>680</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5" t="s">
        <v>1077</v>
      </c>
      <c r="I924" s="956"/>
      <c r="J924" s="435" t="s">
        <v>682</v>
      </c>
      <c r="K924" s="436" t="str">
        <f t="shared" si="320"/>
        <v>-</v>
      </c>
      <c r="L924" s="437" t="s">
        <v>680</v>
      </c>
      <c r="M924" s="437" t="s">
        <v>680</v>
      </c>
      <c r="N924" s="437" t="s">
        <v>680</v>
      </c>
      <c r="O924" s="437" t="s">
        <v>680</v>
      </c>
      <c r="P924" s="437" t="s">
        <v>680</v>
      </c>
      <c r="Q924" s="442">
        <f>INT($I$392/7)+2</f>
        <v>7</v>
      </c>
      <c r="R924" s="437" t="s">
        <v>680</v>
      </c>
      <c r="S924" s="320" t="b">
        <v>1</v>
      </c>
      <c r="T924" s="437">
        <v>1</v>
      </c>
      <c r="U924" s="437" t="s">
        <v>680</v>
      </c>
      <c r="V924" s="437" t="s">
        <v>680</v>
      </c>
      <c r="W924" s="437" t="s">
        <v>680</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7"/>
      <c r="I925" s="958"/>
      <c r="J925" s="435" t="s">
        <v>683</v>
      </c>
      <c r="K925" s="436" t="str">
        <f t="shared" si="320"/>
        <v>-</v>
      </c>
      <c r="L925" s="437" t="s">
        <v>684</v>
      </c>
      <c r="M925" s="437" t="s">
        <v>684</v>
      </c>
      <c r="N925" s="437" t="s">
        <v>684</v>
      </c>
      <c r="O925" s="437" t="s">
        <v>684</v>
      </c>
      <c r="P925" s="437" t="s">
        <v>684</v>
      </c>
      <c r="Q925" s="437" t="s">
        <v>684</v>
      </c>
      <c r="R925" s="437" t="s">
        <v>684</v>
      </c>
      <c r="S925" s="437" t="s">
        <v>684</v>
      </c>
      <c r="T925" s="437" t="s">
        <v>684</v>
      </c>
      <c r="U925" s="437" t="s">
        <v>684</v>
      </c>
      <c r="V925" s="437" t="s">
        <v>684</v>
      </c>
      <c r="W925" s="437" t="s">
        <v>684</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59"/>
      <c r="I926" s="960"/>
      <c r="J926" s="420" t="s">
        <v>685</v>
      </c>
      <c r="K926" s="438" t="str">
        <f t="shared" si="320"/>
        <v>-</v>
      </c>
      <c r="L926" s="435" t="s">
        <v>680</v>
      </c>
      <c r="M926" s="435" t="s">
        <v>680</v>
      </c>
      <c r="N926" s="435" t="s">
        <v>680</v>
      </c>
      <c r="O926" s="435" t="s">
        <v>680</v>
      </c>
      <c r="P926" s="435" t="s">
        <v>680</v>
      </c>
      <c r="Q926" s="435" t="s">
        <v>680</v>
      </c>
      <c r="R926" s="435" t="s">
        <v>680</v>
      </c>
      <c r="S926" s="435" t="s">
        <v>680</v>
      </c>
      <c r="T926" s="435" t="s">
        <v>680</v>
      </c>
      <c r="U926" s="435" t="s">
        <v>680</v>
      </c>
      <c r="V926" s="439" t="s">
        <v>680</v>
      </c>
      <c r="W926" s="439" t="s">
        <v>680</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698</v>
      </c>
      <c r="I927" s="431"/>
      <c r="J927" s="412" t="s">
        <v>679</v>
      </c>
      <c r="K927" s="432" t="str">
        <f t="shared" si="320"/>
        <v>-</v>
      </c>
      <c r="L927" s="433" t="s">
        <v>680</v>
      </c>
      <c r="M927" s="433" t="s">
        <v>680</v>
      </c>
      <c r="N927" s="433" t="s">
        <v>680</v>
      </c>
      <c r="O927" s="433" t="s">
        <v>680</v>
      </c>
      <c r="P927" s="433" t="s">
        <v>680</v>
      </c>
      <c r="Q927" s="433" t="s">
        <v>680</v>
      </c>
      <c r="R927" s="433" t="s">
        <v>680</v>
      </c>
      <c r="S927" s="433" t="s">
        <v>680</v>
      </c>
      <c r="T927" s="433" t="s">
        <v>680</v>
      </c>
      <c r="U927" s="433" t="s">
        <v>680</v>
      </c>
      <c r="V927" s="433" t="s">
        <v>680</v>
      </c>
      <c r="W927" s="433" t="s">
        <v>680</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5" t="s">
        <v>1078</v>
      </c>
      <c r="I928" s="956"/>
      <c r="J928" s="435" t="s">
        <v>682</v>
      </c>
      <c r="K928" s="436" t="str">
        <f t="shared" si="320"/>
        <v>-</v>
      </c>
      <c r="L928" s="437" t="s">
        <v>680</v>
      </c>
      <c r="M928" s="437" t="s">
        <v>680</v>
      </c>
      <c r="N928" s="437" t="s">
        <v>680</v>
      </c>
      <c r="O928" s="437" t="s">
        <v>680</v>
      </c>
      <c r="P928" s="437" t="s">
        <v>680</v>
      </c>
      <c r="Q928" s="442">
        <f>INT($I$393/7)+2</f>
        <v>9</v>
      </c>
      <c r="R928" s="437" t="s">
        <v>680</v>
      </c>
      <c r="S928" s="320" t="b">
        <v>1</v>
      </c>
      <c r="T928" s="437">
        <v>2</v>
      </c>
      <c r="U928" s="437" t="s">
        <v>680</v>
      </c>
      <c r="V928" s="437" t="s">
        <v>680</v>
      </c>
      <c r="W928" s="437" t="s">
        <v>680</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7"/>
      <c r="I929" s="958"/>
      <c r="J929" s="435" t="s">
        <v>683</v>
      </c>
      <c r="K929" s="436" t="str">
        <f t="shared" si="320"/>
        <v>-</v>
      </c>
      <c r="L929" s="437" t="s">
        <v>684</v>
      </c>
      <c r="M929" s="437" t="s">
        <v>684</v>
      </c>
      <c r="N929" s="437" t="s">
        <v>684</v>
      </c>
      <c r="O929" s="437" t="s">
        <v>684</v>
      </c>
      <c r="P929" s="437" t="s">
        <v>684</v>
      </c>
      <c r="Q929" s="437" t="s">
        <v>684</v>
      </c>
      <c r="R929" s="437" t="s">
        <v>684</v>
      </c>
      <c r="S929" s="437" t="s">
        <v>684</v>
      </c>
      <c r="T929" s="437" t="s">
        <v>684</v>
      </c>
      <c r="U929" s="437" t="s">
        <v>684</v>
      </c>
      <c r="V929" s="437" t="s">
        <v>684</v>
      </c>
      <c r="W929" s="437" t="s">
        <v>684</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59"/>
      <c r="I930" s="960"/>
      <c r="J930" s="420" t="s">
        <v>685</v>
      </c>
      <c r="K930" s="438" t="str">
        <f t="shared" si="320"/>
        <v>-</v>
      </c>
      <c r="L930" s="435" t="s">
        <v>680</v>
      </c>
      <c r="M930" s="435" t="s">
        <v>680</v>
      </c>
      <c r="N930" s="435" t="s">
        <v>680</v>
      </c>
      <c r="O930" s="435" t="s">
        <v>680</v>
      </c>
      <c r="P930" s="435" t="s">
        <v>680</v>
      </c>
      <c r="Q930" s="435" t="s">
        <v>680</v>
      </c>
      <c r="R930" s="435" t="s">
        <v>680</v>
      </c>
      <c r="S930" s="435" t="s">
        <v>680</v>
      </c>
      <c r="T930" s="435" t="s">
        <v>680</v>
      </c>
      <c r="U930" s="435" t="s">
        <v>680</v>
      </c>
      <c r="V930" s="439" t="s">
        <v>680</v>
      </c>
      <c r="W930" s="439" t="s">
        <v>680</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699</v>
      </c>
      <c r="I931" s="431"/>
      <c r="J931" s="412" t="s">
        <v>679</v>
      </c>
      <c r="K931" s="432" t="str">
        <f t="shared" si="320"/>
        <v>-</v>
      </c>
      <c r="L931" s="433" t="s">
        <v>680</v>
      </c>
      <c r="M931" s="433" t="s">
        <v>680</v>
      </c>
      <c r="N931" s="433" t="s">
        <v>680</v>
      </c>
      <c r="O931" s="433" t="s">
        <v>680</v>
      </c>
      <c r="P931" s="433" t="s">
        <v>680</v>
      </c>
      <c r="Q931" s="433" t="s">
        <v>680</v>
      </c>
      <c r="R931" s="433" t="s">
        <v>680</v>
      </c>
      <c r="S931" s="433" t="s">
        <v>680</v>
      </c>
      <c r="T931" s="433" t="s">
        <v>680</v>
      </c>
      <c r="U931" s="433" t="s">
        <v>680</v>
      </c>
      <c r="V931" s="433" t="s">
        <v>680</v>
      </c>
      <c r="W931" s="433" t="s">
        <v>680</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5" t="s">
        <v>1078</v>
      </c>
      <c r="I932" s="956"/>
      <c r="J932" s="435" t="s">
        <v>682</v>
      </c>
      <c r="K932" s="436" t="str">
        <f t="shared" si="320"/>
        <v>-</v>
      </c>
      <c r="L932" s="437" t="s">
        <v>680</v>
      </c>
      <c r="M932" s="437" t="s">
        <v>680</v>
      </c>
      <c r="N932" s="437" t="s">
        <v>680</v>
      </c>
      <c r="O932" s="437" t="s">
        <v>680</v>
      </c>
      <c r="P932" s="437" t="s">
        <v>680</v>
      </c>
      <c r="Q932" s="442">
        <f>INT($I$394/7)+2</f>
        <v>9</v>
      </c>
      <c r="R932" s="437" t="s">
        <v>680</v>
      </c>
      <c r="S932" s="320" t="b">
        <v>1</v>
      </c>
      <c r="T932" s="437">
        <v>3</v>
      </c>
      <c r="U932" s="437" t="s">
        <v>680</v>
      </c>
      <c r="V932" s="437" t="s">
        <v>680</v>
      </c>
      <c r="W932" s="437" t="s">
        <v>680</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7"/>
      <c r="I933" s="958"/>
      <c r="J933" s="435" t="s">
        <v>683</v>
      </c>
      <c r="K933" s="436" t="str">
        <f t="shared" si="320"/>
        <v>-</v>
      </c>
      <c r="L933" s="437" t="s">
        <v>684</v>
      </c>
      <c r="M933" s="437" t="s">
        <v>684</v>
      </c>
      <c r="N933" s="437" t="s">
        <v>684</v>
      </c>
      <c r="O933" s="437" t="s">
        <v>684</v>
      </c>
      <c r="P933" s="437" t="s">
        <v>684</v>
      </c>
      <c r="Q933" s="437" t="s">
        <v>684</v>
      </c>
      <c r="R933" s="437" t="s">
        <v>684</v>
      </c>
      <c r="S933" s="437" t="s">
        <v>684</v>
      </c>
      <c r="T933" s="437" t="s">
        <v>684</v>
      </c>
      <c r="U933" s="437" t="s">
        <v>684</v>
      </c>
      <c r="V933" s="437" t="s">
        <v>684</v>
      </c>
      <c r="W933" s="437" t="s">
        <v>684</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59"/>
      <c r="I934" s="960"/>
      <c r="J934" s="420" t="s">
        <v>685</v>
      </c>
      <c r="K934" s="438" t="str">
        <f t="shared" si="320"/>
        <v>-</v>
      </c>
      <c r="L934" s="435" t="s">
        <v>680</v>
      </c>
      <c r="M934" s="435" t="s">
        <v>680</v>
      </c>
      <c r="N934" s="435" t="s">
        <v>680</v>
      </c>
      <c r="O934" s="435" t="s">
        <v>680</v>
      </c>
      <c r="P934" s="435" t="s">
        <v>680</v>
      </c>
      <c r="Q934" s="435" t="s">
        <v>680</v>
      </c>
      <c r="R934" s="435" t="s">
        <v>680</v>
      </c>
      <c r="S934" s="435" t="s">
        <v>680</v>
      </c>
      <c r="T934" s="435" t="s">
        <v>680</v>
      </c>
      <c r="U934" s="435" t="s">
        <v>680</v>
      </c>
      <c r="V934" s="439" t="s">
        <v>680</v>
      </c>
      <c r="W934" s="439" t="s">
        <v>680</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700</v>
      </c>
      <c r="I935" s="431"/>
      <c r="J935" s="412" t="s">
        <v>679</v>
      </c>
      <c r="K935" s="432" t="str">
        <f t="shared" si="320"/>
        <v>-</v>
      </c>
      <c r="L935" s="433" t="s">
        <v>680</v>
      </c>
      <c r="M935" s="433" t="s">
        <v>680</v>
      </c>
      <c r="N935" s="433" t="s">
        <v>680</v>
      </c>
      <c r="O935" s="433" t="s">
        <v>680</v>
      </c>
      <c r="P935" s="433" t="s">
        <v>680</v>
      </c>
      <c r="Q935" s="433" t="s">
        <v>680</v>
      </c>
      <c r="R935" s="433" t="s">
        <v>680</v>
      </c>
      <c r="S935" s="433" t="s">
        <v>680</v>
      </c>
      <c r="T935" s="433" t="s">
        <v>680</v>
      </c>
      <c r="U935" s="433" t="s">
        <v>680</v>
      </c>
      <c r="V935" s="433" t="s">
        <v>680</v>
      </c>
      <c r="W935" s="433" t="s">
        <v>680</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5" t="s">
        <v>1078</v>
      </c>
      <c r="I936" s="956"/>
      <c r="J936" s="435" t="s">
        <v>682</v>
      </c>
      <c r="K936" s="436" t="str">
        <f t="shared" si="320"/>
        <v>-</v>
      </c>
      <c r="L936" s="437" t="s">
        <v>680</v>
      </c>
      <c r="M936" s="437" t="s">
        <v>680</v>
      </c>
      <c r="N936" s="437" t="s">
        <v>680</v>
      </c>
      <c r="O936" s="437" t="s">
        <v>680</v>
      </c>
      <c r="P936" s="437" t="s">
        <v>680</v>
      </c>
      <c r="Q936" s="442">
        <f>INT($I$395/7)+2</f>
        <v>9</v>
      </c>
      <c r="R936" s="437" t="s">
        <v>680</v>
      </c>
      <c r="S936" s="320" t="b">
        <v>1</v>
      </c>
      <c r="T936" s="437">
        <v>4</v>
      </c>
      <c r="U936" s="437" t="s">
        <v>680</v>
      </c>
      <c r="V936" s="437" t="s">
        <v>680</v>
      </c>
      <c r="W936" s="437" t="s">
        <v>680</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7"/>
      <c r="I937" s="958"/>
      <c r="J937" s="435" t="s">
        <v>683</v>
      </c>
      <c r="K937" s="436" t="str">
        <f t="shared" si="320"/>
        <v>-</v>
      </c>
      <c r="L937" s="437" t="s">
        <v>684</v>
      </c>
      <c r="M937" s="437" t="s">
        <v>684</v>
      </c>
      <c r="N937" s="437" t="s">
        <v>684</v>
      </c>
      <c r="O937" s="437" t="s">
        <v>684</v>
      </c>
      <c r="P937" s="437" t="s">
        <v>684</v>
      </c>
      <c r="Q937" s="437" t="s">
        <v>684</v>
      </c>
      <c r="R937" s="437" t="s">
        <v>684</v>
      </c>
      <c r="S937" s="437" t="s">
        <v>684</v>
      </c>
      <c r="T937" s="437" t="s">
        <v>684</v>
      </c>
      <c r="U937" s="437" t="s">
        <v>684</v>
      </c>
      <c r="V937" s="437" t="s">
        <v>684</v>
      </c>
      <c r="W937" s="437" t="s">
        <v>684</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59"/>
      <c r="I938" s="960"/>
      <c r="J938" s="420" t="s">
        <v>685</v>
      </c>
      <c r="K938" s="438" t="str">
        <f t="shared" si="320"/>
        <v>-</v>
      </c>
      <c r="L938" s="435" t="s">
        <v>680</v>
      </c>
      <c r="M938" s="435" t="s">
        <v>680</v>
      </c>
      <c r="N938" s="435" t="s">
        <v>680</v>
      </c>
      <c r="O938" s="435" t="s">
        <v>680</v>
      </c>
      <c r="P938" s="435" t="s">
        <v>680</v>
      </c>
      <c r="Q938" s="435" t="s">
        <v>680</v>
      </c>
      <c r="R938" s="435" t="s">
        <v>680</v>
      </c>
      <c r="S938" s="435" t="s">
        <v>680</v>
      </c>
      <c r="T938" s="435" t="s">
        <v>680</v>
      </c>
      <c r="U938" s="435" t="s">
        <v>680</v>
      </c>
      <c r="V938" s="439" t="s">
        <v>680</v>
      </c>
      <c r="W938" s="439" t="s">
        <v>680</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701</v>
      </c>
      <c r="I939" s="431"/>
      <c r="J939" s="412" t="s">
        <v>679</v>
      </c>
      <c r="K939" s="432" t="str">
        <f t="shared" si="320"/>
        <v>-</v>
      </c>
      <c r="L939" s="441">
        <v>-1</v>
      </c>
      <c r="M939" s="433" t="s">
        <v>680</v>
      </c>
      <c r="N939" s="433" t="s">
        <v>680</v>
      </c>
      <c r="O939" s="433" t="s">
        <v>680</v>
      </c>
      <c r="P939" s="433" t="s">
        <v>680</v>
      </c>
      <c r="Q939" s="433" t="s">
        <v>680</v>
      </c>
      <c r="R939" s="433" t="s">
        <v>680</v>
      </c>
      <c r="S939" s="433" t="s">
        <v>680</v>
      </c>
      <c r="T939" s="433" t="s">
        <v>680</v>
      </c>
      <c r="U939" s="433" t="s">
        <v>680</v>
      </c>
      <c r="V939" s="433" t="s">
        <v>680</v>
      </c>
      <c r="W939" s="433" t="s">
        <v>680</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5" t="s">
        <v>702</v>
      </c>
      <c r="I940" s="956"/>
      <c r="J940" s="435" t="s">
        <v>682</v>
      </c>
      <c r="K940" s="436" t="str">
        <f t="shared" si="320"/>
        <v>-</v>
      </c>
      <c r="L940" s="437" t="s">
        <v>680</v>
      </c>
      <c r="M940" s="437" t="s">
        <v>680</v>
      </c>
      <c r="N940" s="437" t="s">
        <v>680</v>
      </c>
      <c r="O940" s="437" t="s">
        <v>680</v>
      </c>
      <c r="P940" s="437" t="s">
        <v>680</v>
      </c>
      <c r="Q940" s="320">
        <f>INT(150/7)+2</f>
        <v>23</v>
      </c>
      <c r="R940" s="437" t="s">
        <v>680</v>
      </c>
      <c r="S940" s="320" t="b">
        <v>1</v>
      </c>
      <c r="T940" s="437" t="s">
        <v>680</v>
      </c>
      <c r="U940" s="437" t="s">
        <v>680</v>
      </c>
      <c r="V940" s="437" t="s">
        <v>680</v>
      </c>
      <c r="W940" s="437" t="s">
        <v>680</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7"/>
      <c r="I941" s="958"/>
      <c r="J941" s="435" t="s">
        <v>683</v>
      </c>
      <c r="K941" s="436" t="str">
        <f t="shared" si="320"/>
        <v>-</v>
      </c>
      <c r="L941" s="437" t="s">
        <v>684</v>
      </c>
      <c r="M941" s="437" t="s">
        <v>684</v>
      </c>
      <c r="N941" s="437" t="s">
        <v>684</v>
      </c>
      <c r="O941" s="437" t="s">
        <v>684</v>
      </c>
      <c r="P941" s="437" t="s">
        <v>684</v>
      </c>
      <c r="Q941" s="437" t="s">
        <v>684</v>
      </c>
      <c r="R941" s="437" t="s">
        <v>684</v>
      </c>
      <c r="S941" s="437" t="s">
        <v>684</v>
      </c>
      <c r="T941" s="437" t="s">
        <v>684</v>
      </c>
      <c r="U941" s="437" t="s">
        <v>684</v>
      </c>
      <c r="V941" s="437" t="s">
        <v>684</v>
      </c>
      <c r="W941" s="437" t="s">
        <v>684</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59"/>
      <c r="I942" s="960"/>
      <c r="J942" s="420" t="s">
        <v>685</v>
      </c>
      <c r="K942" s="438" t="str">
        <f t="shared" si="320"/>
        <v>-</v>
      </c>
      <c r="L942" s="435" t="s">
        <v>680</v>
      </c>
      <c r="M942" s="435" t="s">
        <v>680</v>
      </c>
      <c r="N942" s="435" t="s">
        <v>680</v>
      </c>
      <c r="O942" s="435" t="s">
        <v>680</v>
      </c>
      <c r="P942" s="435" t="s">
        <v>680</v>
      </c>
      <c r="Q942" s="435" t="s">
        <v>680</v>
      </c>
      <c r="R942" s="435" t="s">
        <v>680</v>
      </c>
      <c r="S942" s="435" t="s">
        <v>680</v>
      </c>
      <c r="T942" s="435" t="s">
        <v>680</v>
      </c>
      <c r="U942" s="435" t="s">
        <v>680</v>
      </c>
      <c r="V942" s="439" t="s">
        <v>680</v>
      </c>
      <c r="W942" s="439" t="s">
        <v>680</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703</v>
      </c>
      <c r="I943" s="431"/>
      <c r="J943" s="412" t="s">
        <v>679</v>
      </c>
      <c r="K943" s="432" t="str">
        <f t="shared" si="320"/>
        <v>-</v>
      </c>
      <c r="L943" s="433" t="s">
        <v>680</v>
      </c>
      <c r="M943" s="433" t="s">
        <v>680</v>
      </c>
      <c r="N943" s="433" t="s">
        <v>680</v>
      </c>
      <c r="O943" s="433" t="s">
        <v>680</v>
      </c>
      <c r="P943" s="433" t="s">
        <v>680</v>
      </c>
      <c r="Q943" s="433" t="s">
        <v>680</v>
      </c>
      <c r="R943" s="433" t="s">
        <v>680</v>
      </c>
      <c r="S943" s="433" t="s">
        <v>680</v>
      </c>
      <c r="T943" s="433" t="s">
        <v>680</v>
      </c>
      <c r="U943" s="433" t="s">
        <v>680</v>
      </c>
      <c r="V943" s="433" t="s">
        <v>680</v>
      </c>
      <c r="W943" s="433" t="s">
        <v>680</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5" t="s">
        <v>704</v>
      </c>
      <c r="I944" s="956"/>
      <c r="J944" s="435" t="s">
        <v>682</v>
      </c>
      <c r="K944" s="436" t="str">
        <f t="shared" si="320"/>
        <v>-</v>
      </c>
      <c r="L944" s="437" t="s">
        <v>680</v>
      </c>
      <c r="M944" s="437" t="s">
        <v>680</v>
      </c>
      <c r="N944" s="437" t="s">
        <v>680</v>
      </c>
      <c r="O944" s="437" t="s">
        <v>680</v>
      </c>
      <c r="P944" s="437" t="s">
        <v>680</v>
      </c>
      <c r="Q944" s="320">
        <f>INT(150/7)+2</f>
        <v>23</v>
      </c>
      <c r="R944" s="437" t="s">
        <v>680</v>
      </c>
      <c r="S944" s="320" t="b">
        <v>1</v>
      </c>
      <c r="T944" s="437" t="s">
        <v>680</v>
      </c>
      <c r="U944" s="437" t="s">
        <v>680</v>
      </c>
      <c r="V944" s="437" t="s">
        <v>680</v>
      </c>
      <c r="W944" s="437" t="s">
        <v>680</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7"/>
      <c r="I945" s="958"/>
      <c r="J945" s="435" t="s">
        <v>683</v>
      </c>
      <c r="K945" s="436" t="str">
        <f t="shared" si="320"/>
        <v>-</v>
      </c>
      <c r="L945" s="437" t="s">
        <v>684</v>
      </c>
      <c r="M945" s="437" t="s">
        <v>684</v>
      </c>
      <c r="N945" s="437" t="s">
        <v>684</v>
      </c>
      <c r="O945" s="437" t="s">
        <v>684</v>
      </c>
      <c r="P945" s="437" t="s">
        <v>684</v>
      </c>
      <c r="Q945" s="437" t="s">
        <v>684</v>
      </c>
      <c r="R945" s="437" t="s">
        <v>684</v>
      </c>
      <c r="S945" s="437" t="s">
        <v>684</v>
      </c>
      <c r="T945" s="437" t="s">
        <v>684</v>
      </c>
      <c r="U945" s="437" t="s">
        <v>684</v>
      </c>
      <c r="V945" s="437" t="s">
        <v>684</v>
      </c>
      <c r="W945" s="437" t="s">
        <v>684</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59"/>
      <c r="I946" s="960"/>
      <c r="J946" s="420" t="s">
        <v>685</v>
      </c>
      <c r="K946" s="438" t="str">
        <f t="shared" si="320"/>
        <v>-</v>
      </c>
      <c r="L946" s="435" t="s">
        <v>680</v>
      </c>
      <c r="M946" s="435" t="s">
        <v>680</v>
      </c>
      <c r="N946" s="435" t="s">
        <v>680</v>
      </c>
      <c r="O946" s="435" t="s">
        <v>680</v>
      </c>
      <c r="P946" s="435" t="s">
        <v>680</v>
      </c>
      <c r="Q946" s="435" t="s">
        <v>680</v>
      </c>
      <c r="R946" s="435" t="s">
        <v>680</v>
      </c>
      <c r="S946" s="435" t="s">
        <v>680</v>
      </c>
      <c r="T946" s="435" t="s">
        <v>680</v>
      </c>
      <c r="U946" s="435" t="s">
        <v>680</v>
      </c>
      <c r="V946" s="439" t="s">
        <v>680</v>
      </c>
      <c r="W946" s="439" t="s">
        <v>680</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705</v>
      </c>
      <c r="I947" s="431"/>
      <c r="J947" s="412" t="s">
        <v>679</v>
      </c>
      <c r="K947" s="432" t="str">
        <f t="shared" si="320"/>
        <v>-</v>
      </c>
      <c r="L947" s="433" t="s">
        <v>680</v>
      </c>
      <c r="M947" s="433" t="s">
        <v>680</v>
      </c>
      <c r="N947" s="433" t="s">
        <v>680</v>
      </c>
      <c r="O947" s="433" t="s">
        <v>680</v>
      </c>
      <c r="P947" s="433" t="s">
        <v>680</v>
      </c>
      <c r="Q947" s="433" t="s">
        <v>680</v>
      </c>
      <c r="R947" s="433" t="s">
        <v>680</v>
      </c>
      <c r="S947" s="433" t="s">
        <v>680</v>
      </c>
      <c r="T947" s="433" t="s">
        <v>680</v>
      </c>
      <c r="U947" s="433" t="s">
        <v>680</v>
      </c>
      <c r="V947" s="433" t="s">
        <v>680</v>
      </c>
      <c r="W947" s="433" t="s">
        <v>680</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5" t="s">
        <v>706</v>
      </c>
      <c r="I948" s="956"/>
      <c r="J948" s="435" t="s">
        <v>682</v>
      </c>
      <c r="K948" s="436" t="str">
        <f t="shared" si="320"/>
        <v>-</v>
      </c>
      <c r="L948" s="437" t="s">
        <v>680</v>
      </c>
      <c r="M948" s="437" t="s">
        <v>680</v>
      </c>
      <c r="N948" s="437" t="s">
        <v>680</v>
      </c>
      <c r="O948" s="437" t="s">
        <v>680</v>
      </c>
      <c r="P948" s="437" t="s">
        <v>680</v>
      </c>
      <c r="Q948" s="320">
        <f>INT(150/7)+2</f>
        <v>23</v>
      </c>
      <c r="R948" s="437" t="s">
        <v>680</v>
      </c>
      <c r="S948" s="320" t="b">
        <v>1</v>
      </c>
      <c r="T948" s="437" t="s">
        <v>680</v>
      </c>
      <c r="U948" s="437" t="s">
        <v>680</v>
      </c>
      <c r="V948" s="437" t="s">
        <v>680</v>
      </c>
      <c r="W948" s="437" t="s">
        <v>680</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7"/>
      <c r="I949" s="958"/>
      <c r="J949" s="435" t="s">
        <v>683</v>
      </c>
      <c r="K949" s="436" t="str">
        <f t="shared" si="320"/>
        <v>-</v>
      </c>
      <c r="L949" s="437" t="s">
        <v>684</v>
      </c>
      <c r="M949" s="437" t="s">
        <v>684</v>
      </c>
      <c r="N949" s="437" t="s">
        <v>684</v>
      </c>
      <c r="O949" s="437" t="s">
        <v>684</v>
      </c>
      <c r="P949" s="437" t="s">
        <v>684</v>
      </c>
      <c r="Q949" s="437" t="s">
        <v>684</v>
      </c>
      <c r="R949" s="437" t="s">
        <v>684</v>
      </c>
      <c r="S949" s="437" t="s">
        <v>684</v>
      </c>
      <c r="T949" s="437" t="s">
        <v>684</v>
      </c>
      <c r="U949" s="437" t="s">
        <v>684</v>
      </c>
      <c r="V949" s="437" t="s">
        <v>684</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59"/>
      <c r="I950" s="960"/>
      <c r="J950" s="420" t="s">
        <v>685</v>
      </c>
      <c r="K950" s="438" t="str">
        <f t="shared" si="320"/>
        <v>-</v>
      </c>
      <c r="L950" s="435" t="s">
        <v>680</v>
      </c>
      <c r="M950" s="435" t="s">
        <v>680</v>
      </c>
      <c r="N950" s="435" t="s">
        <v>680</v>
      </c>
      <c r="O950" s="435" t="s">
        <v>680</v>
      </c>
      <c r="P950" s="435" t="s">
        <v>680</v>
      </c>
      <c r="Q950" s="435" t="s">
        <v>680</v>
      </c>
      <c r="R950" s="435" t="s">
        <v>680</v>
      </c>
      <c r="S950" s="435" t="s">
        <v>680</v>
      </c>
      <c r="T950" s="435" t="s">
        <v>680</v>
      </c>
      <c r="U950" s="435" t="s">
        <v>680</v>
      </c>
      <c r="V950" s="439" t="s">
        <v>680</v>
      </c>
      <c r="W950" s="439" t="s">
        <v>680</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707</v>
      </c>
      <c r="I951" s="431"/>
      <c r="J951" s="412" t="s">
        <v>679</v>
      </c>
      <c r="K951" s="432" t="str">
        <f t="shared" si="320"/>
        <v>-</v>
      </c>
      <c r="L951" s="433" t="s">
        <v>680</v>
      </c>
      <c r="M951" s="433" t="s">
        <v>680</v>
      </c>
      <c r="N951" s="433" t="s">
        <v>680</v>
      </c>
      <c r="O951" s="433" t="s">
        <v>680</v>
      </c>
      <c r="P951" s="433" t="s">
        <v>680</v>
      </c>
      <c r="Q951" s="433" t="s">
        <v>680</v>
      </c>
      <c r="R951" s="433" t="s">
        <v>680</v>
      </c>
      <c r="S951" s="433" t="s">
        <v>680</v>
      </c>
      <c r="T951" s="433" t="s">
        <v>680</v>
      </c>
      <c r="U951" s="433" t="s">
        <v>680</v>
      </c>
      <c r="V951" s="433" t="s">
        <v>680</v>
      </c>
      <c r="W951" s="433" t="s">
        <v>680</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5"/>
      <c r="I952" s="956"/>
      <c r="J952" s="435" t="s">
        <v>682</v>
      </c>
      <c r="K952" s="436" t="str">
        <f t="shared" ref="K952:K994" si="325">IF(L952&lt;0,"-",IFERROR(DATE(2019,1,($L952)*7+1),"-"))</f>
        <v>-</v>
      </c>
      <c r="L952" s="437" t="s">
        <v>680</v>
      </c>
      <c r="M952" s="437" t="s">
        <v>680</v>
      </c>
      <c r="N952" s="437" t="s">
        <v>680</v>
      </c>
      <c r="O952" s="437" t="s">
        <v>680</v>
      </c>
      <c r="P952" s="437" t="s">
        <v>680</v>
      </c>
      <c r="Q952" s="437" t="s">
        <v>680</v>
      </c>
      <c r="R952" s="320">
        <v>0</v>
      </c>
      <c r="S952" s="320" t="b">
        <v>1</v>
      </c>
      <c r="T952" s="437" t="s">
        <v>680</v>
      </c>
      <c r="U952" s="437" t="s">
        <v>680</v>
      </c>
      <c r="V952" s="437" t="s">
        <v>680</v>
      </c>
      <c r="W952" s="437" t="s">
        <v>680</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7"/>
      <c r="I953" s="958"/>
      <c r="J953" s="435" t="s">
        <v>683</v>
      </c>
      <c r="K953" s="436" t="str">
        <f t="shared" si="325"/>
        <v>-</v>
      </c>
      <c r="L953" s="437" t="s">
        <v>684</v>
      </c>
      <c r="M953" s="437" t="s">
        <v>684</v>
      </c>
      <c r="N953" s="437" t="s">
        <v>684</v>
      </c>
      <c r="O953" s="437" t="s">
        <v>684</v>
      </c>
      <c r="P953" s="437" t="s">
        <v>684</v>
      </c>
      <c r="Q953" s="437" t="s">
        <v>684</v>
      </c>
      <c r="R953" s="437" t="s">
        <v>684</v>
      </c>
      <c r="S953" s="437" t="s">
        <v>684</v>
      </c>
      <c r="T953" s="437" t="s">
        <v>684</v>
      </c>
      <c r="U953" s="437" t="s">
        <v>684</v>
      </c>
      <c r="V953" s="437" t="s">
        <v>684</v>
      </c>
      <c r="W953" s="437" t="s">
        <v>684</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59"/>
      <c r="I954" s="960"/>
      <c r="J954" s="420" t="s">
        <v>685</v>
      </c>
      <c r="K954" s="438" t="str">
        <f t="shared" si="325"/>
        <v>-</v>
      </c>
      <c r="L954" s="435" t="s">
        <v>680</v>
      </c>
      <c r="M954" s="435" t="s">
        <v>680</v>
      </c>
      <c r="N954" s="435" t="s">
        <v>680</v>
      </c>
      <c r="O954" s="435" t="s">
        <v>680</v>
      </c>
      <c r="P954" s="435" t="s">
        <v>680</v>
      </c>
      <c r="Q954" s="435" t="s">
        <v>680</v>
      </c>
      <c r="R954" s="435" t="s">
        <v>680</v>
      </c>
      <c r="S954" s="435" t="s">
        <v>680</v>
      </c>
      <c r="T954" s="435" t="s">
        <v>680</v>
      </c>
      <c r="U954" s="435" t="s">
        <v>680</v>
      </c>
      <c r="V954" s="439" t="s">
        <v>680</v>
      </c>
      <c r="W954" s="439" t="s">
        <v>680</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708</v>
      </c>
      <c r="I955" s="431"/>
      <c r="J955" s="412" t="s">
        <v>679</v>
      </c>
      <c r="K955" s="432" t="str">
        <f t="shared" si="325"/>
        <v>-</v>
      </c>
      <c r="L955" s="433" t="s">
        <v>680</v>
      </c>
      <c r="M955" s="440">
        <v>42</v>
      </c>
      <c r="N955" s="433" t="s">
        <v>680</v>
      </c>
      <c r="O955" s="433" t="s">
        <v>680</v>
      </c>
      <c r="P955" s="433" t="s">
        <v>680</v>
      </c>
      <c r="Q955" s="433" t="s">
        <v>680</v>
      </c>
      <c r="R955" s="433" t="s">
        <v>680</v>
      </c>
      <c r="S955" s="433" t="s">
        <v>680</v>
      </c>
      <c r="T955" s="433" t="s">
        <v>680</v>
      </c>
      <c r="U955" s="433" t="s">
        <v>680</v>
      </c>
      <c r="V955" s="433" t="s">
        <v>680</v>
      </c>
      <c r="W955" s="433" t="s">
        <v>680</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5" t="s">
        <v>709</v>
      </c>
      <c r="I956" s="956"/>
      <c r="J956" s="435" t="s">
        <v>682</v>
      </c>
      <c r="K956" s="436" t="str">
        <f t="shared" si="325"/>
        <v>-</v>
      </c>
      <c r="L956" s="437" t="s">
        <v>680</v>
      </c>
      <c r="M956" s="437" t="s">
        <v>680</v>
      </c>
      <c r="N956" s="437" t="s">
        <v>680</v>
      </c>
      <c r="O956" s="437" t="s">
        <v>680</v>
      </c>
      <c r="P956" s="437" t="s">
        <v>680</v>
      </c>
      <c r="Q956" s="437" t="s">
        <v>680</v>
      </c>
      <c r="R956" s="320">
        <v>0</v>
      </c>
      <c r="S956" s="437" t="s">
        <v>680</v>
      </c>
      <c r="T956" s="437" t="s">
        <v>680</v>
      </c>
      <c r="U956" s="437" t="s">
        <v>680</v>
      </c>
      <c r="V956" s="437" t="s">
        <v>680</v>
      </c>
      <c r="W956" s="437" t="s">
        <v>680</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7"/>
      <c r="I957" s="958"/>
      <c r="J957" s="435" t="s">
        <v>683</v>
      </c>
      <c r="K957" s="436" t="str">
        <f t="shared" si="325"/>
        <v>-</v>
      </c>
      <c r="L957" s="437" t="s">
        <v>684</v>
      </c>
      <c r="M957" s="437" t="s">
        <v>684</v>
      </c>
      <c r="N957" s="437" t="s">
        <v>684</v>
      </c>
      <c r="O957" s="437" t="s">
        <v>684</v>
      </c>
      <c r="P957" s="437" t="s">
        <v>684</v>
      </c>
      <c r="Q957" s="437" t="s">
        <v>684</v>
      </c>
      <c r="R957" s="437" t="s">
        <v>684</v>
      </c>
      <c r="S957" s="437" t="s">
        <v>684</v>
      </c>
      <c r="T957" s="437" t="s">
        <v>684</v>
      </c>
      <c r="U957" s="437" t="s">
        <v>684</v>
      </c>
      <c r="V957" s="437" t="s">
        <v>684</v>
      </c>
      <c r="W957" s="437" t="s">
        <v>684</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59"/>
      <c r="I958" s="960"/>
      <c r="J958" s="420" t="s">
        <v>685</v>
      </c>
      <c r="K958" s="438" t="str">
        <f t="shared" si="325"/>
        <v>-</v>
      </c>
      <c r="L958" s="435" t="s">
        <v>680</v>
      </c>
      <c r="M958" s="435" t="s">
        <v>680</v>
      </c>
      <c r="N958" s="435" t="s">
        <v>680</v>
      </c>
      <c r="O958" s="435" t="s">
        <v>680</v>
      </c>
      <c r="P958" s="435" t="s">
        <v>680</v>
      </c>
      <c r="Q958" s="435" t="s">
        <v>680</v>
      </c>
      <c r="R958" s="435" t="s">
        <v>680</v>
      </c>
      <c r="S958" s="435" t="s">
        <v>680</v>
      </c>
      <c r="T958" s="435" t="s">
        <v>680</v>
      </c>
      <c r="U958" s="435" t="s">
        <v>680</v>
      </c>
      <c r="V958" s="439" t="s">
        <v>680</v>
      </c>
      <c r="W958" s="439" t="s">
        <v>680</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710</v>
      </c>
      <c r="I959" s="431"/>
      <c r="J959" s="412" t="s">
        <v>679</v>
      </c>
      <c r="K959" s="432" t="str">
        <f t="shared" si="325"/>
        <v>-</v>
      </c>
      <c r="L959" s="433" t="s">
        <v>680</v>
      </c>
      <c r="M959" s="433" t="s">
        <v>680</v>
      </c>
      <c r="N959" s="433" t="s">
        <v>680</v>
      </c>
      <c r="O959" s="433" t="s">
        <v>680</v>
      </c>
      <c r="P959" s="433" t="s">
        <v>680</v>
      </c>
      <c r="Q959" s="433" t="s">
        <v>680</v>
      </c>
      <c r="R959" s="433" t="s">
        <v>680</v>
      </c>
      <c r="S959" s="433" t="s">
        <v>680</v>
      </c>
      <c r="T959" s="433" t="s">
        <v>680</v>
      </c>
      <c r="U959" s="433" t="s">
        <v>680</v>
      </c>
      <c r="V959" s="433" t="s">
        <v>680</v>
      </c>
      <c r="W959" s="433" t="s">
        <v>680</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5" t="s">
        <v>711</v>
      </c>
      <c r="I960" s="956"/>
      <c r="J960" s="435" t="s">
        <v>682</v>
      </c>
      <c r="K960" s="436" t="str">
        <f t="shared" si="325"/>
        <v>-</v>
      </c>
      <c r="L960" s="437" t="s">
        <v>680</v>
      </c>
      <c r="M960" s="437" t="s">
        <v>680</v>
      </c>
      <c r="N960" s="437" t="s">
        <v>680</v>
      </c>
      <c r="O960" s="320">
        <v>1</v>
      </c>
      <c r="P960" s="437" t="s">
        <v>680</v>
      </c>
      <c r="Q960" s="437" t="s">
        <v>680</v>
      </c>
      <c r="R960" s="437" t="s">
        <v>680</v>
      </c>
      <c r="S960" s="437" t="s">
        <v>680</v>
      </c>
      <c r="T960" s="437" t="s">
        <v>680</v>
      </c>
      <c r="U960" s="437" t="s">
        <v>680</v>
      </c>
      <c r="V960" s="437" t="s">
        <v>680</v>
      </c>
      <c r="W960" s="437" t="s">
        <v>680</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7"/>
      <c r="I961" s="958"/>
      <c r="J961" s="435" t="s">
        <v>683</v>
      </c>
      <c r="K961" s="436" t="str">
        <f t="shared" si="325"/>
        <v>-</v>
      </c>
      <c r="L961" s="437" t="s">
        <v>684</v>
      </c>
      <c r="M961" s="320">
        <v>38</v>
      </c>
      <c r="N961" s="437" t="s">
        <v>684</v>
      </c>
      <c r="O961" s="437" t="s">
        <v>684</v>
      </c>
      <c r="P961" s="437" t="s">
        <v>684</v>
      </c>
      <c r="Q961" s="437" t="s">
        <v>684</v>
      </c>
      <c r="R961" s="437" t="s">
        <v>684</v>
      </c>
      <c r="S961" s="437" t="s">
        <v>684</v>
      </c>
      <c r="T961" s="437" t="s">
        <v>684</v>
      </c>
      <c r="U961" s="437" t="s">
        <v>684</v>
      </c>
      <c r="V961" s="437" t="s">
        <v>684</v>
      </c>
      <c r="W961" s="437" t="s">
        <v>684</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59"/>
      <c r="I962" s="960"/>
      <c r="J962" s="420" t="s">
        <v>685</v>
      </c>
      <c r="K962" s="438" t="str">
        <f t="shared" si="325"/>
        <v>-</v>
      </c>
      <c r="L962" s="435" t="s">
        <v>680</v>
      </c>
      <c r="M962" s="435" t="s">
        <v>680</v>
      </c>
      <c r="N962" s="435" t="s">
        <v>680</v>
      </c>
      <c r="O962" s="435" t="s">
        <v>680</v>
      </c>
      <c r="P962" s="435" t="s">
        <v>680</v>
      </c>
      <c r="Q962" s="435" t="s">
        <v>680</v>
      </c>
      <c r="R962" s="435" t="s">
        <v>680</v>
      </c>
      <c r="S962" s="435" t="s">
        <v>680</v>
      </c>
      <c r="T962" s="435" t="s">
        <v>680</v>
      </c>
      <c r="U962" s="435" t="s">
        <v>680</v>
      </c>
      <c r="V962" s="439" t="s">
        <v>680</v>
      </c>
      <c r="W962" s="439" t="s">
        <v>680</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712</v>
      </c>
      <c r="I963" s="431"/>
      <c r="J963" s="412" t="s">
        <v>679</v>
      </c>
      <c r="K963" s="432" t="str">
        <f t="shared" si="325"/>
        <v>-</v>
      </c>
      <c r="L963" s="433" t="s">
        <v>680</v>
      </c>
      <c r="M963" s="433" t="s">
        <v>680</v>
      </c>
      <c r="N963" s="433" t="s">
        <v>680</v>
      </c>
      <c r="O963" s="433" t="s">
        <v>680</v>
      </c>
      <c r="P963" s="433" t="s">
        <v>680</v>
      </c>
      <c r="Q963" s="433" t="s">
        <v>680</v>
      </c>
      <c r="R963" s="433" t="s">
        <v>680</v>
      </c>
      <c r="S963" s="433" t="s">
        <v>680</v>
      </c>
      <c r="T963" s="433" t="s">
        <v>680</v>
      </c>
      <c r="U963" s="433" t="s">
        <v>680</v>
      </c>
      <c r="V963" s="433" t="s">
        <v>680</v>
      </c>
      <c r="W963" s="433" t="s">
        <v>680</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5" t="s">
        <v>713</v>
      </c>
      <c r="I964" s="956"/>
      <c r="J964" s="435" t="s">
        <v>682</v>
      </c>
      <c r="K964" s="436">
        <f t="shared" si="325"/>
        <v>43543</v>
      </c>
      <c r="L964" s="320">
        <v>11</v>
      </c>
      <c r="M964" s="437" t="s">
        <v>680</v>
      </c>
      <c r="N964" s="437" t="s">
        <v>680</v>
      </c>
      <c r="O964" s="437" t="s">
        <v>680</v>
      </c>
      <c r="P964" s="437" t="s">
        <v>680</v>
      </c>
      <c r="Q964" s="437" t="s">
        <v>680</v>
      </c>
      <c r="R964" s="437" t="s">
        <v>680</v>
      </c>
      <c r="S964" s="437" t="s">
        <v>680</v>
      </c>
      <c r="T964" s="437" t="s">
        <v>680</v>
      </c>
      <c r="U964" s="437" t="s">
        <v>680</v>
      </c>
      <c r="V964" s="437" t="s">
        <v>680</v>
      </c>
      <c r="W964" s="437" t="s">
        <v>680</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7"/>
      <c r="I965" s="958"/>
      <c r="J965" s="435" t="s">
        <v>683</v>
      </c>
      <c r="K965" s="436" t="str">
        <f t="shared" si="325"/>
        <v>-</v>
      </c>
      <c r="L965" s="437" t="s">
        <v>684</v>
      </c>
      <c r="M965" s="437" t="s">
        <v>684</v>
      </c>
      <c r="N965" s="320">
        <v>20</v>
      </c>
      <c r="O965" s="320">
        <v>3</v>
      </c>
      <c r="P965" s="437" t="s">
        <v>684</v>
      </c>
      <c r="Q965" s="437" t="s">
        <v>684</v>
      </c>
      <c r="R965" s="437" t="s">
        <v>684</v>
      </c>
      <c r="S965" s="437" t="s">
        <v>684</v>
      </c>
      <c r="T965" s="437" t="s">
        <v>684</v>
      </c>
      <c r="U965" s="437" t="s">
        <v>684</v>
      </c>
      <c r="V965" s="437" t="s">
        <v>684</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59"/>
      <c r="I966" s="960"/>
      <c r="J966" s="420" t="s">
        <v>685</v>
      </c>
      <c r="K966" s="438" t="str">
        <f t="shared" si="325"/>
        <v>-</v>
      </c>
      <c r="L966" s="435" t="s">
        <v>680</v>
      </c>
      <c r="M966" s="435" t="s">
        <v>680</v>
      </c>
      <c r="N966" s="435" t="s">
        <v>680</v>
      </c>
      <c r="O966" s="435" t="s">
        <v>680</v>
      </c>
      <c r="P966" s="435" t="s">
        <v>680</v>
      </c>
      <c r="Q966" s="435" t="s">
        <v>680</v>
      </c>
      <c r="R966" s="435" t="s">
        <v>680</v>
      </c>
      <c r="S966" s="435" t="s">
        <v>680</v>
      </c>
      <c r="T966" s="435" t="s">
        <v>680</v>
      </c>
      <c r="U966" s="435" t="s">
        <v>680</v>
      </c>
      <c r="V966" s="439" t="s">
        <v>680</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714</v>
      </c>
      <c r="I967" s="431"/>
      <c r="J967" s="412" t="s">
        <v>679</v>
      </c>
      <c r="K967" s="432" t="str">
        <f t="shared" si="325"/>
        <v>-</v>
      </c>
      <c r="L967" s="433" t="s">
        <v>680</v>
      </c>
      <c r="M967" s="433" t="s">
        <v>680</v>
      </c>
      <c r="N967" s="433" t="s">
        <v>680</v>
      </c>
      <c r="O967" s="433" t="s">
        <v>680</v>
      </c>
      <c r="P967" s="433" t="s">
        <v>680</v>
      </c>
      <c r="Q967" s="433" t="s">
        <v>680</v>
      </c>
      <c r="R967" s="433" t="s">
        <v>680</v>
      </c>
      <c r="S967" s="433" t="s">
        <v>680</v>
      </c>
      <c r="T967" s="433" t="s">
        <v>680</v>
      </c>
      <c r="U967" s="433" t="s">
        <v>680</v>
      </c>
      <c r="V967" s="433" t="s">
        <v>680</v>
      </c>
      <c r="W967" s="433" t="s">
        <v>680</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5" t="s">
        <v>715</v>
      </c>
      <c r="I968" s="956"/>
      <c r="J968" s="435" t="s">
        <v>682</v>
      </c>
      <c r="K968" s="436">
        <f t="shared" si="325"/>
        <v>43718</v>
      </c>
      <c r="L968" s="320">
        <v>36</v>
      </c>
      <c r="M968" s="437" t="s">
        <v>680</v>
      </c>
      <c r="N968" s="437" t="s">
        <v>680</v>
      </c>
      <c r="O968" s="437" t="s">
        <v>680</v>
      </c>
      <c r="P968" s="437" t="s">
        <v>680</v>
      </c>
      <c r="Q968" s="437" t="s">
        <v>680</v>
      </c>
      <c r="R968" s="437" t="s">
        <v>680</v>
      </c>
      <c r="S968" s="437" t="s">
        <v>680</v>
      </c>
      <c r="T968" s="437" t="s">
        <v>680</v>
      </c>
      <c r="U968" s="437" t="s">
        <v>680</v>
      </c>
      <c r="V968" s="437" t="s">
        <v>680</v>
      </c>
      <c r="W968" s="437" t="s">
        <v>680</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7"/>
      <c r="I969" s="958"/>
      <c r="J969" s="435" t="s">
        <v>683</v>
      </c>
      <c r="K969" s="436" t="str">
        <f t="shared" si="325"/>
        <v>-</v>
      </c>
      <c r="L969" s="437" t="s">
        <v>684</v>
      </c>
      <c r="M969" s="437" t="s">
        <v>684</v>
      </c>
      <c r="N969" s="320">
        <v>20</v>
      </c>
      <c r="O969" s="320">
        <v>6</v>
      </c>
      <c r="P969" s="437" t="s">
        <v>684</v>
      </c>
      <c r="Q969" s="437" t="s">
        <v>684</v>
      </c>
      <c r="R969" s="437" t="s">
        <v>684</v>
      </c>
      <c r="S969" s="437" t="s">
        <v>684</v>
      </c>
      <c r="T969" s="437" t="s">
        <v>684</v>
      </c>
      <c r="U969" s="437" t="s">
        <v>684</v>
      </c>
      <c r="V969" s="437" t="s">
        <v>684</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59"/>
      <c r="I970" s="960"/>
      <c r="J970" s="420" t="s">
        <v>685</v>
      </c>
      <c r="K970" s="438" t="str">
        <f t="shared" si="325"/>
        <v>-</v>
      </c>
      <c r="L970" s="435" t="s">
        <v>680</v>
      </c>
      <c r="M970" s="435" t="s">
        <v>680</v>
      </c>
      <c r="N970" s="435" t="s">
        <v>680</v>
      </c>
      <c r="O970" s="435" t="s">
        <v>680</v>
      </c>
      <c r="P970" s="435" t="s">
        <v>680</v>
      </c>
      <c r="Q970" s="435" t="s">
        <v>680</v>
      </c>
      <c r="R970" s="435" t="s">
        <v>680</v>
      </c>
      <c r="S970" s="435" t="s">
        <v>680</v>
      </c>
      <c r="T970" s="435" t="s">
        <v>680</v>
      </c>
      <c r="U970" s="435" t="s">
        <v>680</v>
      </c>
      <c r="V970" s="439" t="s">
        <v>680</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716</v>
      </c>
      <c r="I971" s="431"/>
      <c r="J971" s="412" t="s">
        <v>679</v>
      </c>
      <c r="K971" s="432" t="str">
        <f t="shared" si="325"/>
        <v>-</v>
      </c>
      <c r="L971" s="441">
        <v>-1</v>
      </c>
      <c r="M971" s="433" t="s">
        <v>680</v>
      </c>
      <c r="N971" s="433" t="s">
        <v>680</v>
      </c>
      <c r="O971" s="433" t="s">
        <v>680</v>
      </c>
      <c r="P971" s="433" t="s">
        <v>680</v>
      </c>
      <c r="Q971" s="433" t="s">
        <v>680</v>
      </c>
      <c r="R971" s="433" t="s">
        <v>680</v>
      </c>
      <c r="S971" s="433" t="s">
        <v>680</v>
      </c>
      <c r="T971" s="433" t="s">
        <v>680</v>
      </c>
      <c r="U971" s="433" t="s">
        <v>680</v>
      </c>
      <c r="V971" s="433" t="s">
        <v>680</v>
      </c>
      <c r="W971" s="433" t="s">
        <v>680</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5" t="s">
        <v>717</v>
      </c>
      <c r="I972" s="956"/>
      <c r="J972" s="435" t="s">
        <v>682</v>
      </c>
      <c r="K972" s="436">
        <f t="shared" si="325"/>
        <v>43760</v>
      </c>
      <c r="L972" s="320">
        <v>42</v>
      </c>
      <c r="M972" s="437" t="s">
        <v>680</v>
      </c>
      <c r="N972" s="437" t="s">
        <v>680</v>
      </c>
      <c r="O972" s="437" t="s">
        <v>680</v>
      </c>
      <c r="P972" s="437" t="s">
        <v>680</v>
      </c>
      <c r="Q972" s="437" t="s">
        <v>680</v>
      </c>
      <c r="R972" s="437" t="s">
        <v>680</v>
      </c>
      <c r="S972" s="437" t="s">
        <v>680</v>
      </c>
      <c r="T972" s="437" t="s">
        <v>680</v>
      </c>
      <c r="U972" s="437" t="s">
        <v>680</v>
      </c>
      <c r="V972" s="437" t="s">
        <v>680</v>
      </c>
      <c r="W972" s="437" t="s">
        <v>680</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7"/>
      <c r="I973" s="958"/>
      <c r="J973" s="435" t="s">
        <v>683</v>
      </c>
      <c r="K973" s="436" t="str">
        <f t="shared" si="325"/>
        <v>-</v>
      </c>
      <c r="L973" s="437" t="s">
        <v>684</v>
      </c>
      <c r="M973" s="437" t="s">
        <v>684</v>
      </c>
      <c r="N973" s="320">
        <v>28</v>
      </c>
      <c r="O973" s="320">
        <v>3</v>
      </c>
      <c r="P973" s="437" t="s">
        <v>684</v>
      </c>
      <c r="Q973" s="437" t="s">
        <v>684</v>
      </c>
      <c r="R973" s="437" t="s">
        <v>684</v>
      </c>
      <c r="S973" s="437" t="s">
        <v>684</v>
      </c>
      <c r="T973" s="437" t="s">
        <v>684</v>
      </c>
      <c r="U973" s="437" t="s">
        <v>684</v>
      </c>
      <c r="V973" s="437" t="s">
        <v>684</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59"/>
      <c r="I974" s="960"/>
      <c r="J974" s="420" t="s">
        <v>685</v>
      </c>
      <c r="K974" s="438" t="str">
        <f t="shared" si="325"/>
        <v>-</v>
      </c>
      <c r="L974" s="435" t="s">
        <v>680</v>
      </c>
      <c r="M974" s="435" t="s">
        <v>680</v>
      </c>
      <c r="N974" s="435" t="s">
        <v>680</v>
      </c>
      <c r="O974" s="435" t="s">
        <v>680</v>
      </c>
      <c r="P974" s="435" t="s">
        <v>680</v>
      </c>
      <c r="Q974" s="435" t="s">
        <v>680</v>
      </c>
      <c r="R974" s="435" t="s">
        <v>680</v>
      </c>
      <c r="S974" s="435" t="s">
        <v>680</v>
      </c>
      <c r="T974" s="435" t="s">
        <v>680</v>
      </c>
      <c r="U974" s="435" t="s">
        <v>680</v>
      </c>
      <c r="V974" s="439" t="s">
        <v>680</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718</v>
      </c>
      <c r="I975" s="431"/>
      <c r="J975" s="412" t="s">
        <v>679</v>
      </c>
      <c r="K975" s="432" t="str">
        <f t="shared" si="325"/>
        <v>-</v>
      </c>
      <c r="L975" s="433" t="s">
        <v>680</v>
      </c>
      <c r="M975" s="433" t="s">
        <v>680</v>
      </c>
      <c r="N975" s="433" t="s">
        <v>680</v>
      </c>
      <c r="O975" s="433" t="s">
        <v>680</v>
      </c>
      <c r="P975" s="433" t="s">
        <v>680</v>
      </c>
      <c r="Q975" s="433" t="s">
        <v>680</v>
      </c>
      <c r="R975" s="433" t="s">
        <v>680</v>
      </c>
      <c r="S975" s="433" t="s">
        <v>680</v>
      </c>
      <c r="T975" s="433" t="s">
        <v>680</v>
      </c>
      <c r="U975" s="433" t="s">
        <v>680</v>
      </c>
      <c r="V975" s="433" t="s">
        <v>680</v>
      </c>
      <c r="W975" s="433" t="s">
        <v>680</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5" t="s">
        <v>719</v>
      </c>
      <c r="I976" s="956"/>
      <c r="J976" s="435" t="s">
        <v>682</v>
      </c>
      <c r="K976" s="436" t="str">
        <f t="shared" si="325"/>
        <v>-</v>
      </c>
      <c r="L976" s="437" t="s">
        <v>680</v>
      </c>
      <c r="M976" s="437" t="s">
        <v>680</v>
      </c>
      <c r="N976" s="320">
        <v>0</v>
      </c>
      <c r="O976" s="437" t="s">
        <v>680</v>
      </c>
      <c r="P976" s="437" t="s">
        <v>680</v>
      </c>
      <c r="Q976" s="437" t="s">
        <v>680</v>
      </c>
      <c r="R976" s="437" t="s">
        <v>680</v>
      </c>
      <c r="S976" s="437" t="s">
        <v>680</v>
      </c>
      <c r="T976" s="437" t="s">
        <v>680</v>
      </c>
      <c r="U976" s="437" t="s">
        <v>680</v>
      </c>
      <c r="V976" s="437" t="s">
        <v>680</v>
      </c>
      <c r="W976" s="437" t="s">
        <v>680</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7"/>
      <c r="I977" s="958"/>
      <c r="J977" s="435" t="s">
        <v>683</v>
      </c>
      <c r="K977" s="436" t="str">
        <f t="shared" si="325"/>
        <v>-</v>
      </c>
      <c r="L977" s="437" t="s">
        <v>684</v>
      </c>
      <c r="M977" s="437" t="s">
        <v>684</v>
      </c>
      <c r="N977" s="437" t="s">
        <v>684</v>
      </c>
      <c r="O977" s="437" t="s">
        <v>684</v>
      </c>
      <c r="P977" s="437" t="s">
        <v>684</v>
      </c>
      <c r="Q977" s="437" t="s">
        <v>684</v>
      </c>
      <c r="R977" s="437" t="s">
        <v>684</v>
      </c>
      <c r="S977" s="437" t="s">
        <v>684</v>
      </c>
      <c r="T977" s="437" t="s">
        <v>684</v>
      </c>
      <c r="U977" s="437" t="s">
        <v>684</v>
      </c>
      <c r="V977" s="437" t="s">
        <v>684</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59"/>
      <c r="I978" s="960"/>
      <c r="J978" s="420" t="s">
        <v>685</v>
      </c>
      <c r="K978" s="438" t="str">
        <f t="shared" si="325"/>
        <v>-</v>
      </c>
      <c r="L978" s="435" t="s">
        <v>680</v>
      </c>
      <c r="M978" s="435" t="s">
        <v>680</v>
      </c>
      <c r="N978" s="435" t="s">
        <v>680</v>
      </c>
      <c r="O978" s="435" t="s">
        <v>680</v>
      </c>
      <c r="P978" s="435" t="s">
        <v>680</v>
      </c>
      <c r="Q978" s="435" t="s">
        <v>680</v>
      </c>
      <c r="R978" s="435" t="s">
        <v>680</v>
      </c>
      <c r="S978" s="435" t="s">
        <v>680</v>
      </c>
      <c r="T978" s="435" t="s">
        <v>680</v>
      </c>
      <c r="U978" s="435" t="s">
        <v>680</v>
      </c>
      <c r="V978" s="439" t="s">
        <v>680</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720</v>
      </c>
      <c r="I979" s="431"/>
      <c r="J979" s="412" t="s">
        <v>679</v>
      </c>
      <c r="K979" s="432" t="str">
        <f t="shared" si="325"/>
        <v>-</v>
      </c>
      <c r="L979" s="433" t="s">
        <v>680</v>
      </c>
      <c r="M979" s="433" t="s">
        <v>680</v>
      </c>
      <c r="N979" s="433" t="s">
        <v>680</v>
      </c>
      <c r="O979" s="433" t="s">
        <v>680</v>
      </c>
      <c r="P979" s="433" t="s">
        <v>680</v>
      </c>
      <c r="Q979" s="433" t="s">
        <v>680</v>
      </c>
      <c r="R979" s="433" t="s">
        <v>680</v>
      </c>
      <c r="S979" s="433" t="s">
        <v>680</v>
      </c>
      <c r="T979" s="433" t="s">
        <v>680</v>
      </c>
      <c r="U979" s="433" t="s">
        <v>680</v>
      </c>
      <c r="V979" s="433" t="s">
        <v>680</v>
      </c>
      <c r="W979" s="433" t="s">
        <v>680</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5" t="s">
        <v>721</v>
      </c>
      <c r="I980" s="956"/>
      <c r="J980" s="435" t="s">
        <v>682</v>
      </c>
      <c r="K980" s="436" t="str">
        <f t="shared" si="325"/>
        <v>-</v>
      </c>
      <c r="L980" s="437" t="s">
        <v>680</v>
      </c>
      <c r="M980" s="437" t="s">
        <v>680</v>
      </c>
      <c r="N980" s="320">
        <v>0</v>
      </c>
      <c r="O980" s="437" t="s">
        <v>680</v>
      </c>
      <c r="P980" s="437" t="s">
        <v>680</v>
      </c>
      <c r="Q980" s="437" t="s">
        <v>680</v>
      </c>
      <c r="R980" s="437" t="s">
        <v>680</v>
      </c>
      <c r="S980" s="437" t="s">
        <v>680</v>
      </c>
      <c r="T980" s="437" t="s">
        <v>680</v>
      </c>
      <c r="U980" s="437" t="s">
        <v>680</v>
      </c>
      <c r="V980" s="437" t="s">
        <v>680</v>
      </c>
      <c r="W980" s="437" t="s">
        <v>680</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7"/>
      <c r="I981" s="958"/>
      <c r="J981" s="435" t="s">
        <v>683</v>
      </c>
      <c r="K981" s="436" t="str">
        <f t="shared" si="325"/>
        <v>-</v>
      </c>
      <c r="L981" s="437" t="s">
        <v>684</v>
      </c>
      <c r="M981" s="437" t="s">
        <v>684</v>
      </c>
      <c r="N981" s="437" t="s">
        <v>684</v>
      </c>
      <c r="O981" s="437" t="s">
        <v>684</v>
      </c>
      <c r="P981" s="437" t="s">
        <v>684</v>
      </c>
      <c r="Q981" s="437" t="s">
        <v>684</v>
      </c>
      <c r="R981" s="437" t="s">
        <v>684</v>
      </c>
      <c r="S981" s="437" t="s">
        <v>684</v>
      </c>
      <c r="T981" s="437" t="s">
        <v>684</v>
      </c>
      <c r="U981" s="437" t="s">
        <v>684</v>
      </c>
      <c r="V981" s="437" t="s">
        <v>684</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59"/>
      <c r="I982" s="960"/>
      <c r="J982" s="420" t="s">
        <v>685</v>
      </c>
      <c r="K982" s="438" t="str">
        <f t="shared" si="325"/>
        <v>-</v>
      </c>
      <c r="L982" s="435" t="s">
        <v>680</v>
      </c>
      <c r="M982" s="435" t="s">
        <v>680</v>
      </c>
      <c r="N982" s="435" t="s">
        <v>680</v>
      </c>
      <c r="O982" s="435" t="s">
        <v>680</v>
      </c>
      <c r="P982" s="435" t="s">
        <v>680</v>
      </c>
      <c r="Q982" s="435" t="s">
        <v>680</v>
      </c>
      <c r="R982" s="435" t="s">
        <v>680</v>
      </c>
      <c r="S982" s="435" t="s">
        <v>680</v>
      </c>
      <c r="T982" s="435" t="s">
        <v>680</v>
      </c>
      <c r="U982" s="435" t="s">
        <v>680</v>
      </c>
      <c r="V982" s="439" t="s">
        <v>680</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722</v>
      </c>
      <c r="I983" s="431"/>
      <c r="J983" s="412" t="s">
        <v>679</v>
      </c>
      <c r="K983" s="432" t="str">
        <f t="shared" si="325"/>
        <v>-</v>
      </c>
      <c r="L983" s="433" t="s">
        <v>680</v>
      </c>
      <c r="M983" s="433" t="s">
        <v>680</v>
      </c>
      <c r="N983" s="433" t="s">
        <v>680</v>
      </c>
      <c r="O983" s="433" t="s">
        <v>680</v>
      </c>
      <c r="P983" s="433" t="s">
        <v>680</v>
      </c>
      <c r="Q983" s="433" t="s">
        <v>680</v>
      </c>
      <c r="R983" s="433" t="s">
        <v>680</v>
      </c>
      <c r="S983" s="433" t="s">
        <v>680</v>
      </c>
      <c r="T983" s="433" t="s">
        <v>680</v>
      </c>
      <c r="U983" s="433" t="s">
        <v>680</v>
      </c>
      <c r="V983" s="433" t="s">
        <v>680</v>
      </c>
      <c r="W983" s="433" t="s">
        <v>680</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5" t="s">
        <v>723</v>
      </c>
      <c r="I984" s="956"/>
      <c r="J984" s="435" t="s">
        <v>682</v>
      </c>
      <c r="K984" s="436" t="str">
        <f t="shared" si="325"/>
        <v>-</v>
      </c>
      <c r="L984" s="437" t="s">
        <v>680</v>
      </c>
      <c r="M984" s="437" t="s">
        <v>680</v>
      </c>
      <c r="N984" s="437" t="s">
        <v>680</v>
      </c>
      <c r="O984" s="437" t="s">
        <v>680</v>
      </c>
      <c r="P984" s="437" t="s">
        <v>680</v>
      </c>
      <c r="Q984" s="437" t="s">
        <v>680</v>
      </c>
      <c r="R984" s="437" t="s">
        <v>680</v>
      </c>
      <c r="S984" s="437" t="s">
        <v>680</v>
      </c>
      <c r="T984" s="437" t="s">
        <v>680</v>
      </c>
      <c r="U984" s="437" t="s">
        <v>680</v>
      </c>
      <c r="V984" s="437" t="s">
        <v>680</v>
      </c>
      <c r="W984" s="437" t="s">
        <v>680</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7"/>
      <c r="I985" s="958"/>
      <c r="J985" s="435" t="s">
        <v>683</v>
      </c>
      <c r="K985" s="436" t="str">
        <f t="shared" si="325"/>
        <v>-</v>
      </c>
      <c r="L985" s="437" t="s">
        <v>684</v>
      </c>
      <c r="M985" s="437" t="s">
        <v>684</v>
      </c>
      <c r="N985" s="437" t="s">
        <v>684</v>
      </c>
      <c r="O985" s="437" t="s">
        <v>684</v>
      </c>
      <c r="P985" s="437" t="s">
        <v>684</v>
      </c>
      <c r="Q985" s="437" t="s">
        <v>684</v>
      </c>
      <c r="R985" s="437" t="s">
        <v>684</v>
      </c>
      <c r="S985" s="437" t="s">
        <v>684</v>
      </c>
      <c r="T985" s="437" t="s">
        <v>684</v>
      </c>
      <c r="U985" s="437" t="s">
        <v>684</v>
      </c>
      <c r="V985" s="437" t="s">
        <v>684</v>
      </c>
      <c r="W985" s="437" t="s">
        <v>684</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59"/>
      <c r="I986" s="960"/>
      <c r="J986" s="420" t="s">
        <v>685</v>
      </c>
      <c r="K986" s="438" t="str">
        <f t="shared" si="325"/>
        <v>-</v>
      </c>
      <c r="L986" s="435" t="s">
        <v>680</v>
      </c>
      <c r="M986" s="435" t="s">
        <v>680</v>
      </c>
      <c r="N986" s="435" t="s">
        <v>680</v>
      </c>
      <c r="O986" s="435" t="s">
        <v>680</v>
      </c>
      <c r="P986" s="435" t="s">
        <v>680</v>
      </c>
      <c r="Q986" s="435" t="s">
        <v>680</v>
      </c>
      <c r="R986" s="435" t="s">
        <v>680</v>
      </c>
      <c r="S986" s="435" t="s">
        <v>680</v>
      </c>
      <c r="T986" s="435" t="s">
        <v>680</v>
      </c>
      <c r="U986" s="435" t="s">
        <v>680</v>
      </c>
      <c r="V986" s="439" t="s">
        <v>680</v>
      </c>
      <c r="W986" s="439" t="s">
        <v>680</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1071</v>
      </c>
      <c r="I987" s="431"/>
      <c r="J987" s="412" t="s">
        <v>679</v>
      </c>
      <c r="K987" s="432" t="str">
        <f t="shared" si="325"/>
        <v>-</v>
      </c>
      <c r="L987" s="433" t="s">
        <v>680</v>
      </c>
      <c r="M987" s="433" t="s">
        <v>680</v>
      </c>
      <c r="N987" s="433" t="s">
        <v>680</v>
      </c>
      <c r="O987" s="433" t="s">
        <v>680</v>
      </c>
      <c r="P987" s="433" t="s">
        <v>680</v>
      </c>
      <c r="Q987" s="440">
        <v>21</v>
      </c>
      <c r="R987" s="433" t="s">
        <v>680</v>
      </c>
      <c r="S987" s="433" t="s">
        <v>680</v>
      </c>
      <c r="T987" s="433" t="s">
        <v>680</v>
      </c>
      <c r="U987" s="433" t="s">
        <v>680</v>
      </c>
      <c r="V987" s="433" t="s">
        <v>680</v>
      </c>
      <c r="W987" s="433" t="s">
        <v>680</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5" t="s">
        <v>1072</v>
      </c>
      <c r="I988" s="956"/>
      <c r="J988" s="435" t="s">
        <v>682</v>
      </c>
      <c r="K988" s="436" t="str">
        <f t="shared" si="325"/>
        <v>-</v>
      </c>
      <c r="L988" s="437" t="s">
        <v>680</v>
      </c>
      <c r="M988" s="437" t="s">
        <v>680</v>
      </c>
      <c r="N988" s="437" t="s">
        <v>680</v>
      </c>
      <c r="O988" s="437" t="s">
        <v>680</v>
      </c>
      <c r="P988" s="437" t="s">
        <v>680</v>
      </c>
      <c r="Q988" s="437" t="s">
        <v>680</v>
      </c>
      <c r="R988" s="437" t="s">
        <v>680</v>
      </c>
      <c r="S988" s="320" t="b">
        <v>1</v>
      </c>
      <c r="T988" s="437" t="s">
        <v>680</v>
      </c>
      <c r="U988" s="437" t="s">
        <v>680</v>
      </c>
      <c r="V988" s="437" t="s">
        <v>680</v>
      </c>
      <c r="W988" s="437" t="s">
        <v>680</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7"/>
      <c r="I989" s="958"/>
      <c r="J989" s="435" t="s">
        <v>683</v>
      </c>
      <c r="K989" s="436" t="str">
        <f t="shared" si="325"/>
        <v>-</v>
      </c>
      <c r="L989" s="437" t="s">
        <v>684</v>
      </c>
      <c r="M989" s="437" t="s">
        <v>684</v>
      </c>
      <c r="N989" s="437" t="s">
        <v>684</v>
      </c>
      <c r="O989" s="437" t="s">
        <v>684</v>
      </c>
      <c r="P989" s="320">
        <v>21</v>
      </c>
      <c r="Q989" s="437" t="s">
        <v>684</v>
      </c>
      <c r="R989" s="437" t="s">
        <v>684</v>
      </c>
      <c r="S989" s="437" t="s">
        <v>684</v>
      </c>
      <c r="T989" s="437" t="s">
        <v>684</v>
      </c>
      <c r="U989" s="437" t="s">
        <v>684</v>
      </c>
      <c r="V989" s="437" t="s">
        <v>684</v>
      </c>
      <c r="W989" s="437" t="s">
        <v>684</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59"/>
      <c r="I990" s="960"/>
      <c r="J990" s="420" t="s">
        <v>685</v>
      </c>
      <c r="K990" s="438" t="str">
        <f t="shared" si="325"/>
        <v>-</v>
      </c>
      <c r="L990" s="435" t="s">
        <v>680</v>
      </c>
      <c r="M990" s="435" t="s">
        <v>680</v>
      </c>
      <c r="N990" s="435" t="s">
        <v>680</v>
      </c>
      <c r="O990" s="435" t="s">
        <v>680</v>
      </c>
      <c r="P990" s="435" t="s">
        <v>680</v>
      </c>
      <c r="Q990" s="435" t="s">
        <v>680</v>
      </c>
      <c r="R990" s="435" t="s">
        <v>680</v>
      </c>
      <c r="S990" s="435" t="s">
        <v>680</v>
      </c>
      <c r="T990" s="435" t="s">
        <v>680</v>
      </c>
      <c r="U990" s="435" t="s">
        <v>680</v>
      </c>
      <c r="V990" s="439" t="s">
        <v>680</v>
      </c>
      <c r="W990" s="439" t="s">
        <v>680</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724</v>
      </c>
      <c r="I991" s="431"/>
      <c r="J991" s="412" t="s">
        <v>679</v>
      </c>
      <c r="K991" s="432" t="str">
        <f t="shared" si="325"/>
        <v>-</v>
      </c>
      <c r="L991" s="441">
        <v>-1</v>
      </c>
      <c r="M991" s="433" t="s">
        <v>680</v>
      </c>
      <c r="N991" s="433" t="s">
        <v>680</v>
      </c>
      <c r="O991" s="433" t="s">
        <v>680</v>
      </c>
      <c r="P991" s="433" t="s">
        <v>680</v>
      </c>
      <c r="Q991" s="433" t="s">
        <v>680</v>
      </c>
      <c r="R991" s="433" t="s">
        <v>680</v>
      </c>
      <c r="S991" s="433" t="s">
        <v>680</v>
      </c>
      <c r="T991" s="433" t="s">
        <v>680</v>
      </c>
      <c r="U991" s="433" t="s">
        <v>680</v>
      </c>
      <c r="V991" s="440">
        <v>0.05</v>
      </c>
      <c r="W991" s="433" t="s">
        <v>680</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5" t="s">
        <v>725</v>
      </c>
      <c r="I992" s="956"/>
      <c r="J992" s="435" t="s">
        <v>682</v>
      </c>
      <c r="K992" s="436" t="str">
        <f t="shared" si="325"/>
        <v>-</v>
      </c>
      <c r="L992" s="437" t="s">
        <v>680</v>
      </c>
      <c r="M992" s="437" t="s">
        <v>680</v>
      </c>
      <c r="N992" s="437" t="s">
        <v>680</v>
      </c>
      <c r="O992" s="437" t="s">
        <v>680</v>
      </c>
      <c r="P992" s="437" t="s">
        <v>680</v>
      </c>
      <c r="Q992" s="437" t="s">
        <v>680</v>
      </c>
      <c r="R992" s="437" t="s">
        <v>680</v>
      </c>
      <c r="S992" s="437" t="s">
        <v>680</v>
      </c>
      <c r="T992" s="437" t="s">
        <v>680</v>
      </c>
      <c r="U992" s="437" t="s">
        <v>680</v>
      </c>
      <c r="V992" s="437" t="s">
        <v>680</v>
      </c>
      <c r="W992" s="437" t="s">
        <v>680</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7"/>
      <c r="I993" s="958"/>
      <c r="J993" s="435" t="s">
        <v>683</v>
      </c>
      <c r="K993" s="436" t="str">
        <f t="shared" si="325"/>
        <v>-</v>
      </c>
      <c r="L993" s="437" t="s">
        <v>684</v>
      </c>
      <c r="M993" s="437" t="s">
        <v>684</v>
      </c>
      <c r="N993" s="437" t="s">
        <v>684</v>
      </c>
      <c r="O993" s="437" t="s">
        <v>684</v>
      </c>
      <c r="P993" s="437" t="s">
        <v>684</v>
      </c>
      <c r="Q993" s="437" t="s">
        <v>684</v>
      </c>
      <c r="R993" s="437" t="s">
        <v>684</v>
      </c>
      <c r="S993" s="437" t="s">
        <v>684</v>
      </c>
      <c r="T993" s="437" t="s">
        <v>684</v>
      </c>
      <c r="U993" s="437" t="s">
        <v>684</v>
      </c>
      <c r="V993" s="437" t="s">
        <v>684</v>
      </c>
      <c r="W993" s="437" t="s">
        <v>684</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59"/>
      <c r="I994" s="960"/>
      <c r="J994" s="420" t="s">
        <v>685</v>
      </c>
      <c r="K994" s="438" t="str">
        <f t="shared" si="325"/>
        <v>-</v>
      </c>
      <c r="L994" s="444" t="s">
        <v>680</v>
      </c>
      <c r="M994" s="444" t="s">
        <v>680</v>
      </c>
      <c r="N994" s="444" t="s">
        <v>680</v>
      </c>
      <c r="O994" s="444" t="s">
        <v>680</v>
      </c>
      <c r="P994" s="444" t="s">
        <v>680</v>
      </c>
      <c r="Q994" s="444" t="s">
        <v>680</v>
      </c>
      <c r="R994" s="444" t="s">
        <v>680</v>
      </c>
      <c r="S994" s="444" t="s">
        <v>680</v>
      </c>
      <c r="T994" s="444" t="s">
        <v>680</v>
      </c>
      <c r="U994" s="444" t="s">
        <v>680</v>
      </c>
      <c r="V994" s="443">
        <v>-0.05</v>
      </c>
      <c r="W994" s="439" t="s">
        <v>680</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421</v>
      </c>
      <c r="AR995" s="260"/>
      <c r="AS995" s="248"/>
      <c r="AT995" s="248"/>
      <c r="AU995" s="248"/>
    </row>
    <row r="996" spans="1:47" ht="5.15" customHeight="1" outlineLevel="2" x14ac:dyDescent="0.35">
      <c r="A996" s="248"/>
      <c r="B996" s="257"/>
      <c r="C996" s="250">
        <f>INT($C$875)+2.005</f>
        <v>3.0049999999999999</v>
      </c>
      <c r="D996" s="273" t="s">
        <v>417</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726</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727</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728</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729</v>
      </c>
      <c r="I1000" s="278"/>
      <c r="J1000" s="320">
        <v>0</v>
      </c>
      <c r="K1000" s="320">
        <v>0.5</v>
      </c>
      <c r="L1000" s="320">
        <v>1.25</v>
      </c>
      <c r="M1000" s="294">
        <f>FORECAST(M999,CHOOSE({1,2},L1000,N1000),CHOOSE({1,2},L999,N999))</f>
        <v>13.624999999999998</v>
      </c>
      <c r="N1000" s="320">
        <v>3.5</v>
      </c>
      <c r="O1000" s="278" t="s">
        <v>730</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421</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121</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731</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408</v>
      </c>
      <c r="F6" s="324">
        <v>2</v>
      </c>
      <c r="G6" s="262"/>
      <c r="H6" s="655" t="s">
        <v>732</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410</v>
      </c>
      <c r="F7" s="327">
        <v>1</v>
      </c>
      <c r="G7" s="266"/>
      <c r="H7" s="457" t="s">
        <v>411</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412</v>
      </c>
      <c r="K12" s="449" t="s">
        <v>413</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75" hidden="1" customHeight="1" outlineLevel="3" collapsed="1" x14ac:dyDescent="0.35">
      <c r="A13" s="248"/>
      <c r="B13" s="257" t="s">
        <v>414</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415</v>
      </c>
      <c r="C15" s="446">
        <f>INT(MAX($C$16:$C$31))+1</f>
        <v>5</v>
      </c>
      <c r="D15" s="273" t="s">
        <v>416</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417</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418</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419</v>
      </c>
      <c r="I18" s="278"/>
      <c r="J18" s="535">
        <v>44526.325755208301</v>
      </c>
      <c r="K18" s="998" t="s">
        <v>984</v>
      </c>
      <c r="L18" s="999"/>
      <c r="M18" s="999"/>
      <c r="N18" s="999"/>
      <c r="O18" s="999"/>
      <c r="P18" s="999"/>
      <c r="Q18" s="999"/>
      <c r="R18" s="999"/>
      <c r="S18" s="999"/>
      <c r="T18" s="999"/>
      <c r="U18" s="999"/>
      <c r="V18" s="999"/>
      <c r="W18" s="999"/>
      <c r="X18" s="999"/>
      <c r="Y18" s="999"/>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420</v>
      </c>
      <c r="I21" s="278"/>
      <c r="J21" s="534">
        <v>45081.620505671301</v>
      </c>
      <c r="K21" s="1000" t="s">
        <v>1246</v>
      </c>
      <c r="L21" s="1001"/>
      <c r="M21" s="1001"/>
      <c r="N21" s="1001"/>
      <c r="O21" s="1001"/>
      <c r="P21" s="1001"/>
      <c r="Q21" s="1001"/>
      <c r="R21" s="1001"/>
      <c r="S21" s="1001"/>
      <c r="T21" s="1001"/>
      <c r="U21" s="1001"/>
      <c r="V21" s="1001"/>
      <c r="W21" s="1001"/>
      <c r="X21" s="1001"/>
      <c r="Y21" s="1002"/>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421</v>
      </c>
      <c r="SK24" s="260"/>
      <c r="SL24" s="248"/>
      <c r="SM24" s="248"/>
      <c r="SN24" s="248"/>
    </row>
    <row r="25" spans="1:508" ht="5.15" hidden="1" customHeight="1" outlineLevel="3" x14ac:dyDescent="0.35">
      <c r="A25" s="248"/>
      <c r="B25" s="257"/>
      <c r="C25" s="446">
        <f>INT($C$6)+3.005</f>
        <v>4.0049999999999999</v>
      </c>
      <c r="D25" s="273" t="s">
        <v>417</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422</v>
      </c>
      <c r="I26" s="452"/>
      <c r="J26" s="280" t="s">
        <v>423</v>
      </c>
      <c r="K26" s="281">
        <v>15</v>
      </c>
      <c r="L26" s="280" t="s">
        <v>424</v>
      </c>
      <c r="M26" s="281">
        <v>8.43</v>
      </c>
      <c r="N26" s="278" t="s">
        <v>425</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426</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427</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428</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429</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421</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121</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408</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410</v>
      </c>
      <c r="F41" s="327">
        <v>1</v>
      </c>
      <c r="G41" s="266"/>
      <c r="H41" s="457" t="s">
        <v>976</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979</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158</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733</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734</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735</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733</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734</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733</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734</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75" customHeight="1" outlineLevel="2" x14ac:dyDescent="0.35">
      <c r="A54" s="248"/>
      <c r="B54" s="257" t="s">
        <v>414</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736</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415</v>
      </c>
      <c r="C56" s="446">
        <f>INT(MAX($C$59:$C$123))+1</f>
        <v>5</v>
      </c>
      <c r="D56" s="273" t="s">
        <v>416</v>
      </c>
      <c r="E56" s="330"/>
      <c r="F56" s="330"/>
      <c r="G56" s="273"/>
      <c r="H56" s="330" t="s">
        <v>737</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739</v>
      </c>
      <c r="I57" s="291" t="s">
        <v>983</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413</v>
      </c>
      <c r="I58" s="460" t="s">
        <v>182</v>
      </c>
      <c r="J58" s="263" t="s">
        <v>823</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417</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873</v>
      </c>
      <c r="I60" s="294" t="s">
        <v>738</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203</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204</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876</v>
      </c>
      <c r="I63" s="462" t="s">
        <v>738</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203</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204</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877</v>
      </c>
      <c r="I66" s="294" t="s">
        <v>738</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203</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204</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878</v>
      </c>
      <c r="I69" s="294" t="s">
        <v>738</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203</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204</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875</v>
      </c>
      <c r="I72" s="294" t="s">
        <v>738</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203</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204</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879</v>
      </c>
      <c r="I75" s="294" t="s">
        <v>738</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203</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204</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874</v>
      </c>
      <c r="I78" s="294" t="s">
        <v>738</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203</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204</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880</v>
      </c>
      <c r="I81" s="462" t="s">
        <v>738</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203</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204</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881</v>
      </c>
      <c r="I84" s="294" t="s">
        <v>738</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203</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204</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882</v>
      </c>
      <c r="I87" s="294" t="s">
        <v>738</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203</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204</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883</v>
      </c>
      <c r="I90" s="294" t="s">
        <v>738</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203</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204</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884</v>
      </c>
      <c r="I93" s="294" t="s">
        <v>738</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203</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204</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885</v>
      </c>
      <c r="I96" s="294" t="s">
        <v>738</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203</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204</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886</v>
      </c>
      <c r="I99" s="462" t="s">
        <v>738</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203</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204</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887</v>
      </c>
      <c r="I102" s="294" t="s">
        <v>738</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203</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204</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888</v>
      </c>
      <c r="I105" s="294" t="s">
        <v>738</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203</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204</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889</v>
      </c>
      <c r="I108" s="294" t="s">
        <v>738</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203</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204</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890</v>
      </c>
      <c r="I111" s="294" t="s">
        <v>738</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203</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204</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891</v>
      </c>
      <c r="I114" s="294" t="s">
        <v>738</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203</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204</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892</v>
      </c>
      <c r="I117" s="294" t="s">
        <v>738</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203</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204</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893</v>
      </c>
      <c r="I120" s="294" t="s">
        <v>738</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203</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204</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421</v>
      </c>
      <c r="SK123" s="260"/>
      <c r="SL123" s="248"/>
      <c r="SM123" s="248"/>
      <c r="SN123" s="248"/>
    </row>
    <row r="124" spans="1:508" outlineLevel="1" x14ac:dyDescent="0.35">
      <c r="A124" s="248"/>
      <c r="B124" s="257"/>
      <c r="C124" s="446">
        <f>INT($C$40)+1</f>
        <v>2</v>
      </c>
      <c r="D124" s="273"/>
      <c r="E124" s="330"/>
      <c r="F124" s="330"/>
      <c r="G124" s="273"/>
      <c r="H124" s="333" t="s">
        <v>978</v>
      </c>
      <c r="I124" s="658" t="s">
        <v>980</v>
      </c>
      <c r="J124" s="657" t="s">
        <v>764</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413</v>
      </c>
      <c r="I125" s="460" t="s">
        <v>182</v>
      </c>
      <c r="J125" s="657" t="s">
        <v>823</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417</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873</v>
      </c>
      <c r="I127" s="294" t="s">
        <v>738</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876</v>
      </c>
      <c r="I128" s="462" t="s">
        <v>738</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877</v>
      </c>
      <c r="I129" s="294" t="s">
        <v>738</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878</v>
      </c>
      <c r="I130" s="294" t="s">
        <v>738</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875</v>
      </c>
      <c r="I131" s="294" t="s">
        <v>738</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879</v>
      </c>
      <c r="I132" s="294" t="s">
        <v>738</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874</v>
      </c>
      <c r="I133" s="294" t="s">
        <v>738</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880</v>
      </c>
      <c r="I134" s="462" t="s">
        <v>738</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881</v>
      </c>
      <c r="I135" s="294" t="s">
        <v>738</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882</v>
      </c>
      <c r="I136" s="294" t="s">
        <v>738</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883</v>
      </c>
      <c r="I137" s="294" t="s">
        <v>738</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884</v>
      </c>
      <c r="I138" s="294" t="s">
        <v>738</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885</v>
      </c>
      <c r="I139" s="294" t="s">
        <v>738</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886</v>
      </c>
      <c r="I140" s="462" t="s">
        <v>738</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887</v>
      </c>
      <c r="I141" s="294" t="s">
        <v>738</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888</v>
      </c>
      <c r="I142" s="294" t="s">
        <v>738</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889</v>
      </c>
      <c r="I143" s="294" t="s">
        <v>738</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890</v>
      </c>
      <c r="I144" s="294" t="s">
        <v>738</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891</v>
      </c>
      <c r="I145" s="294" t="s">
        <v>738</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892</v>
      </c>
      <c r="I146" s="294" t="s">
        <v>738</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893</v>
      </c>
      <c r="I147" s="294" t="s">
        <v>738</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421</v>
      </c>
      <c r="SK148" s="260"/>
      <c r="SL148" s="248"/>
      <c r="SM148" s="248"/>
      <c r="SN148" s="248"/>
    </row>
    <row r="149" spans="1:508" outlineLevel="1" x14ac:dyDescent="0.35">
      <c r="A149" s="248"/>
      <c r="B149" s="257"/>
      <c r="C149" s="446">
        <f>INT($C$40)+1</f>
        <v>2</v>
      </c>
      <c r="D149" s="273"/>
      <c r="E149" s="330"/>
      <c r="F149" s="330"/>
      <c r="G149" s="273"/>
      <c r="H149" s="333" t="s">
        <v>740</v>
      </c>
      <c r="I149" s="291"/>
      <c r="J149" s="291" t="s">
        <v>749</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599</v>
      </c>
      <c r="I150" s="460" t="s">
        <v>741</v>
      </c>
      <c r="J150" s="263" t="s">
        <v>823</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417</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919</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910</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911</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913</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912</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914</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917</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918</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914</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915</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916</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922</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914</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915</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916</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609</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610</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611</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742</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743</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744</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745</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746</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747</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748</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910</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911</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913</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912</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914</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917</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918</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914</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915</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916</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922</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914</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915</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916</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609</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610</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611</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742</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743</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744</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745</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746</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747</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748</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910</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911</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913</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912</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914</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917</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918</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914</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915</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916</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922</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914</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915</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916</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609</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610</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611</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742</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743</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744</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745</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746</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747</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748</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910</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911</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913</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912</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914</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917</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918</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914</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915</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916</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922</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914</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915</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916</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609</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610</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611</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742</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743</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744</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745</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746</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747</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748</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910</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911</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913</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912</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914</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917</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918</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914</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915</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916</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922</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914</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915</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916</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609</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610</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611</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742</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743</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744</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745</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746</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747</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748</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910</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911</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913</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912</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914</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917</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918</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914</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915</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916</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922</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914</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915</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916</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609</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610</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611</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742</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743</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744</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745</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746</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747</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748</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910</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911</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913</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912</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914</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917</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918</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914</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915</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916</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922</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914</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915</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916</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609</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610</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611</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742</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743</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744</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745</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746</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747</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748</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910</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911</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913</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912</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914</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917</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918</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914</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915</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916</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922</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914</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915</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916</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609</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610</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611</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742</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743</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744</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745</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746</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747</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748</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910</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911</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913</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912</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914</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917</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918</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914</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915</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916</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922</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914</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915</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916</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609</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610</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611</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742</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743</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744</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745</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746</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747</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748</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421</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121</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731</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abSelected="1" workbookViewId="0">
      <selection activeCell="H10" sqref="H9:H10"/>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1267</v>
      </c>
    </row>
    <row r="13" spans="1:2" x14ac:dyDescent="0.35">
      <c r="A13" t="s">
        <v>1268</v>
      </c>
      <c r="B13" s="927">
        <v>0.1</v>
      </c>
    </row>
    <row r="14" spans="1:2" ht="9.75" customHeight="1" x14ac:dyDescent="0.35"/>
    <row r="15" spans="1:2" x14ac:dyDescent="0.35">
      <c r="A15" s="66" t="s">
        <v>270</v>
      </c>
    </row>
    <row r="16" spans="1:2" x14ac:dyDescent="0.35">
      <c r="A16" t="s">
        <v>1269</v>
      </c>
      <c r="B16" s="927">
        <v>7.4999999999999997E-2</v>
      </c>
    </row>
    <row r="17" spans="1:2" ht="9.75" customHeight="1" x14ac:dyDescent="0.35"/>
    <row r="18" spans="1:2" x14ac:dyDescent="0.35">
      <c r="A18" t="s">
        <v>1239</v>
      </c>
      <c r="B18" s="927">
        <v>7.4999999999999997E-2</v>
      </c>
    </row>
    <row r="20" spans="1:2" x14ac:dyDescent="0.35">
      <c r="A20" s="66" t="s">
        <v>87</v>
      </c>
    </row>
    <row r="21" spans="1:2" x14ac:dyDescent="0.35">
      <c r="A21" t="s">
        <v>1270</v>
      </c>
      <c r="B21" s="927">
        <v>0.15</v>
      </c>
    </row>
    <row r="22" spans="1:2" ht="9.75" customHeight="1" x14ac:dyDescent="0.35"/>
    <row r="23" spans="1:2" x14ac:dyDescent="0.35">
      <c r="A23" t="s">
        <v>1240</v>
      </c>
      <c r="B23" s="927">
        <v>7.4999999999999997E-2</v>
      </c>
    </row>
    <row r="25" spans="1:2" x14ac:dyDescent="0.35">
      <c r="A25" t="s">
        <v>88</v>
      </c>
      <c r="B25"/>
    </row>
    <row r="26" spans="1:2" x14ac:dyDescent="0.35">
      <c r="A26" t="s">
        <v>391</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894</v>
      </c>
      <c r="B31" s="200">
        <v>1</v>
      </c>
    </row>
    <row r="32" spans="1:2" x14ac:dyDescent="0.35">
      <c r="A32" t="s">
        <v>895</v>
      </c>
      <c r="B32" s="200">
        <v>1</v>
      </c>
    </row>
    <row r="33" spans="1:2" x14ac:dyDescent="0.35">
      <c r="A33" t="s">
        <v>896</v>
      </c>
      <c r="B33" s="200">
        <v>1</v>
      </c>
    </row>
    <row r="34" spans="1:2" x14ac:dyDescent="0.35">
      <c r="A34" t="s">
        <v>1180</v>
      </c>
      <c r="B34" s="200">
        <v>1</v>
      </c>
    </row>
    <row r="36" spans="1:2" x14ac:dyDescent="0.35">
      <c r="A36" t="s">
        <v>89</v>
      </c>
      <c r="B36"/>
    </row>
    <row r="37" spans="1:2" x14ac:dyDescent="0.35">
      <c r="A37" t="s">
        <v>391</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894</v>
      </c>
      <c r="B42" s="200">
        <v>1</v>
      </c>
    </row>
    <row r="43" spans="1:2" x14ac:dyDescent="0.35">
      <c r="A43" t="s">
        <v>895</v>
      </c>
      <c r="B43" s="200">
        <v>1</v>
      </c>
    </row>
    <row r="44" spans="1:2" x14ac:dyDescent="0.35">
      <c r="A44" t="s">
        <v>896</v>
      </c>
      <c r="B44" s="200">
        <v>1</v>
      </c>
    </row>
    <row r="45" spans="1:2" x14ac:dyDescent="0.35">
      <c r="A45" t="s">
        <v>1180</v>
      </c>
      <c r="B45" s="200">
        <v>1</v>
      </c>
    </row>
    <row r="47" spans="1:2" x14ac:dyDescent="0.35">
      <c r="A47" t="s">
        <v>1266</v>
      </c>
      <c r="B47"/>
    </row>
    <row r="48" spans="1:2" x14ac:dyDescent="0.35">
      <c r="A48" t="s">
        <v>391</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894</v>
      </c>
      <c r="B53" s="200">
        <v>1</v>
      </c>
    </row>
    <row r="54" spans="1:3" x14ac:dyDescent="0.35">
      <c r="A54" t="s">
        <v>895</v>
      </c>
      <c r="B54" s="200">
        <v>1</v>
      </c>
    </row>
    <row r="55" spans="1:3" x14ac:dyDescent="0.35">
      <c r="A55" t="s">
        <v>896</v>
      </c>
      <c r="B55" s="200">
        <v>1</v>
      </c>
    </row>
    <row r="56" spans="1:3" x14ac:dyDescent="0.35">
      <c r="A56" t="s">
        <v>1180</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952</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997</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950</v>
      </c>
      <c r="J18" s="34"/>
      <c r="K18" s="13" t="s">
        <v>949</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956</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1092</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1093</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1094</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833</v>
      </c>
      <c r="K35" s="23" t="s">
        <v>405</v>
      </c>
      <c r="L35" s="23" t="s">
        <v>803</v>
      </c>
      <c r="M35" s="23" t="s">
        <v>804</v>
      </c>
      <c r="N35" s="23" t="s">
        <v>805</v>
      </c>
      <c r="O35" s="23" t="s">
        <v>806</v>
      </c>
      <c r="P35" s="23" t="s">
        <v>807</v>
      </c>
      <c r="Q35" s="23" t="s">
        <v>808</v>
      </c>
      <c r="R35" s="23" t="s">
        <v>809</v>
      </c>
      <c r="S35" s="23" t="s">
        <v>810</v>
      </c>
      <c r="T35" s="23"/>
      <c r="U35" s="23"/>
      <c r="V35" s="23"/>
      <c r="W35" s="16"/>
      <c r="X35" s="8"/>
      <c r="Y35" s="8"/>
      <c r="Z35" s="8"/>
    </row>
    <row r="36" spans="1:26" customFormat="1" ht="5.15" customHeight="1" outlineLevel="1" x14ac:dyDescent="0.35">
      <c r="A36" s="6"/>
      <c r="B36" s="97"/>
      <c r="C36" s="12" t="s">
        <v>115</v>
      </c>
      <c r="D36" s="17"/>
      <c r="E36" s="17"/>
      <c r="F36" s="17"/>
      <c r="G36" s="23"/>
      <c r="H36" s="23"/>
      <c r="I36" s="23"/>
      <c r="J36" s="86" t="s">
        <v>116</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1095</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119</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121</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229</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1054</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1050</v>
      </c>
      <c r="J93" s="721" t="s">
        <v>1051</v>
      </c>
      <c r="K93" s="721" t="s">
        <v>1052</v>
      </c>
      <c r="L93" s="721" t="s">
        <v>1053</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323</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1059</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1061</v>
      </c>
      <c r="I130" s="732" t="s">
        <v>1062</v>
      </c>
      <c r="J130" s="733" t="s">
        <v>1063</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1056</v>
      </c>
      <c r="I131" t="s">
        <v>1057</v>
      </c>
      <c r="J131" t="s">
        <v>1058</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1064</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1056</v>
      </c>
      <c r="I152" t="s">
        <v>1057</v>
      </c>
      <c r="J152" t="s">
        <v>1058</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1060</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1056</v>
      </c>
      <c r="I172" t="s">
        <v>1057</v>
      </c>
      <c r="J172" t="s">
        <v>1058</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1096</v>
      </c>
      <c r="I192" s="34" t="s">
        <v>376</v>
      </c>
      <c r="J192" s="34" t="s">
        <v>377</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961</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332</v>
      </c>
      <c r="K216" s="502" t="s">
        <v>333</v>
      </c>
      <c r="L216" s="685" t="s">
        <v>1029</v>
      </c>
      <c r="M216" s="686" t="s">
        <v>66</v>
      </c>
      <c r="N216" s="686" t="s">
        <v>1030</v>
      </c>
      <c r="O216" s="686" t="s">
        <v>70</v>
      </c>
      <c r="P216" s="687" t="s">
        <v>74</v>
      </c>
      <c r="Q216" s="688" t="s">
        <v>350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460</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1260</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999</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1097</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1010</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1012</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1018</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1021</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1020</v>
      </c>
      <c r="I252" s="55"/>
      <c r="J252" s="666">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1032</v>
      </c>
      <c r="I253" s="55"/>
      <c r="J253" s="689">
        <v>0.15</v>
      </c>
      <c r="K253" s="1003" t="s">
        <v>1035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1033</v>
      </c>
      <c r="I254" s="55"/>
      <c r="J254" s="689">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1034</v>
      </c>
      <c r="I255" s="55"/>
      <c r="J255" s="690">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1019</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1023</v>
      </c>
      <c r="I258" s="55"/>
      <c r="J258" s="666"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1024</v>
      </c>
      <c r="I259" s="55"/>
      <c r="J259" s="680"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1025</v>
      </c>
      <c r="K261" s="684" t="s">
        <v>1028</v>
      </c>
      <c r="L261" s="15">
        <v>11</v>
      </c>
      <c r="M261" s="681">
        <v>22</v>
      </c>
      <c r="N261" s="681">
        <v>33</v>
      </c>
      <c r="O261" s="681">
        <v>21</v>
      </c>
      <c r="P261" s="682">
        <v>32</v>
      </c>
      <c r="Q261" s="682">
        <v>31</v>
      </c>
      <c r="R261" s="682">
        <v>10</v>
      </c>
      <c r="S261" s="682">
        <v>20</v>
      </c>
      <c r="T261" s="682">
        <v>30</v>
      </c>
      <c r="U261" s="29"/>
      <c r="V261" s="30"/>
      <c r="W261" s="16"/>
      <c r="X261" s="8"/>
      <c r="Y261" s="8"/>
      <c r="Z261" s="8"/>
    </row>
    <row r="262" spans="1:26" customFormat="1" outlineLevel="1" x14ac:dyDescent="0.35">
      <c r="A262" s="6"/>
      <c r="B262" s="7"/>
      <c r="C262" s="17"/>
      <c r="D262" s="17"/>
      <c r="E262" s="17"/>
      <c r="F262" s="26"/>
      <c r="G262" s="27"/>
      <c r="H262" s="27" t="s">
        <v>1026</v>
      </c>
      <c r="I262" s="55"/>
      <c r="J262" s="683">
        <v>1</v>
      </c>
      <c r="K262" s="683">
        <v>0</v>
      </c>
      <c r="L262" s="683">
        <v>0</v>
      </c>
      <c r="M262" s="683">
        <v>0</v>
      </c>
      <c r="N262" s="683">
        <v>0</v>
      </c>
      <c r="O262" s="683">
        <v>0</v>
      </c>
      <c r="P262" s="683">
        <v>0</v>
      </c>
      <c r="Q262" s="683">
        <v>0</v>
      </c>
      <c r="R262" s="683">
        <v>0</v>
      </c>
      <c r="S262" s="683">
        <v>0</v>
      </c>
      <c r="T262" s="683">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1">
        <v>22</v>
      </c>
      <c r="L264" s="681">
        <v>33</v>
      </c>
      <c r="M264" s="681">
        <v>21</v>
      </c>
      <c r="N264" s="682">
        <v>32</v>
      </c>
      <c r="O264" s="682">
        <v>31</v>
      </c>
      <c r="U264" s="29"/>
      <c r="V264" s="30"/>
      <c r="W264" s="16"/>
      <c r="X264" s="8"/>
      <c r="Y264" s="8"/>
      <c r="Z264" s="8"/>
    </row>
    <row r="265" spans="1:26" customFormat="1" outlineLevel="1" x14ac:dyDescent="0.35">
      <c r="A265" s="6"/>
      <c r="B265" s="7"/>
      <c r="C265" s="17"/>
      <c r="D265" s="17"/>
      <c r="E265" s="17"/>
      <c r="F265" s="26"/>
      <c r="G265" s="27"/>
      <c r="H265" s="27" t="s">
        <v>1027</v>
      </c>
      <c r="I265" s="55"/>
      <c r="J265" s="683">
        <v>0</v>
      </c>
      <c r="K265" s="683">
        <v>0</v>
      </c>
      <c r="L265" s="683">
        <v>0</v>
      </c>
      <c r="M265" s="683">
        <v>0</v>
      </c>
      <c r="N265" s="683">
        <v>0</v>
      </c>
      <c r="O265" s="683">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5" t="s">
        <v>1031</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1036</v>
      </c>
      <c r="I269" s="55"/>
      <c r="J269" s="666">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1018</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1021</v>
      </c>
      <c r="I271" s="55"/>
      <c r="J271" s="679">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1020</v>
      </c>
      <c r="I272" s="55"/>
      <c r="J272" s="66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1032</v>
      </c>
      <c r="I273" s="55"/>
      <c r="J273" s="689">
        <v>0.125</v>
      </c>
      <c r="K273" s="1003" t="s">
        <v>1035</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1033</v>
      </c>
      <c r="I274" s="55"/>
      <c r="J274" s="689">
        <v>0.02</v>
      </c>
      <c r="K274" s="1003"/>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1034</v>
      </c>
      <c r="I275" s="55"/>
      <c r="J275" s="690">
        <f>1-SUM(J273:J274)</f>
        <v>0.85499999999999998</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5"/>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t="s">
        <v>675</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528</v>
      </c>
      <c r="I279" s="56"/>
      <c r="J279" s="319" t="s">
        <v>14</v>
      </c>
      <c r="K279" s="319" t="s">
        <v>520</v>
      </c>
      <c r="L279" s="319" t="s">
        <v>4</v>
      </c>
      <c r="M279" s="672"/>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3">
        <v>1</v>
      </c>
      <c r="K280" s="673">
        <v>6</v>
      </c>
      <c r="L280" s="673">
        <v>7</v>
      </c>
      <c r="M280" s="674"/>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c r="K281" s="675"/>
      <c r="L281" s="675"/>
      <c r="M281" s="674"/>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1022</v>
      </c>
      <c r="I282" s="56"/>
      <c r="J282" s="319" t="s">
        <v>521</v>
      </c>
      <c r="K282" s="319" t="s">
        <v>522</v>
      </c>
      <c r="L282" s="319" t="s">
        <v>523</v>
      </c>
      <c r="M282" s="319" t="s">
        <v>524</v>
      </c>
      <c r="U282" s="32"/>
      <c r="V282" s="30"/>
      <c r="W282" s="16"/>
      <c r="X282" s="8"/>
      <c r="Y282" s="8"/>
      <c r="Z282" s="8"/>
    </row>
    <row r="283" spans="1:26" customFormat="1" ht="12" customHeight="1" outlineLevel="1" x14ac:dyDescent="0.35">
      <c r="A283" s="6"/>
      <c r="B283" s="7"/>
      <c r="C283" s="17"/>
      <c r="D283" s="17"/>
      <c r="E283" s="17"/>
      <c r="F283" s="26"/>
      <c r="I283" s="56"/>
      <c r="J283" s="676" t="b">
        <v>1</v>
      </c>
      <c r="K283" s="676" t="b">
        <v>0</v>
      </c>
      <c r="L283" s="676" t="b">
        <v>0</v>
      </c>
      <c r="M283" s="676"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7"/>
      <c r="K284" s="677"/>
      <c r="L284" s="677"/>
      <c r="M284" s="674"/>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7" t="s">
        <v>1001</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1002</v>
      </c>
      <c r="I288" s="56"/>
      <c r="J288" s="791">
        <f>MIN(364,INT((K288 - DATE(YEAR(K288),1,1))))+364*(YEAR(K288)-Sheep!i_startyear)</f>
        <v>0</v>
      </c>
      <c r="K288" s="775">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1011</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7" t="s">
        <v>1003</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1015</v>
      </c>
      <c r="I293" s="56"/>
      <c r="J293" s="671">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1004</v>
      </c>
      <c r="I294" s="56"/>
      <c r="J294" s="671">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1005</v>
      </c>
      <c r="I295" s="56"/>
      <c r="J295" s="671">
        <v>29.4</v>
      </c>
      <c r="K295" s="633"/>
      <c r="L295" s="633"/>
      <c r="M295" s="633"/>
      <c r="N295" s="633"/>
      <c r="O295" s="633"/>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1006</v>
      </c>
      <c r="I296" s="56"/>
      <c r="J296" s="671">
        <v>13.1</v>
      </c>
      <c r="K296" s="633"/>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1007</v>
      </c>
      <c r="I297" s="56"/>
      <c r="J297" s="671">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5" t="s">
        <v>1013</v>
      </c>
      <c r="H300" s="34"/>
      <c r="I300" s="670"/>
      <c r="J300" s="663"/>
      <c r="K300" s="498"/>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459</v>
      </c>
      <c r="I301" s="670"/>
      <c r="J301" s="232">
        <v>1000</v>
      </c>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1014</v>
      </c>
      <c r="I302" s="670"/>
      <c r="J302" s="232">
        <v>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0"/>
      <c r="J303" s="663"/>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5" t="s">
        <v>1008</v>
      </c>
      <c r="H306" s="34"/>
      <c r="I306" s="1008" t="s">
        <v>1009</v>
      </c>
      <c r="J306" s="1009"/>
      <c r="K306" s="1009"/>
      <c r="L306" s="1009"/>
      <c r="M306" s="1009"/>
      <c r="N306" s="1009"/>
      <c r="O306" s="1009"/>
      <c r="P306" s="1009"/>
      <c r="Q306" s="1010"/>
      <c r="R306" s="57"/>
      <c r="S306" s="32"/>
      <c r="T306" s="32"/>
      <c r="U306" s="57"/>
      <c r="V306" s="32"/>
      <c r="W306" s="16"/>
      <c r="X306" s="8"/>
      <c r="Y306" s="8"/>
      <c r="Z306" s="8"/>
    </row>
    <row r="307" spans="1:26" customFormat="1" ht="12" customHeight="1" outlineLevel="1" x14ac:dyDescent="0.35">
      <c r="A307" s="6"/>
      <c r="B307" s="7"/>
      <c r="C307" s="17"/>
      <c r="D307" s="17"/>
      <c r="E307" s="17"/>
      <c r="F307" s="26"/>
      <c r="G307" s="665"/>
      <c r="H307" s="34"/>
      <c r="I307" s="1011" t="s">
        <v>71</v>
      </c>
      <c r="J307" s="1012"/>
      <c r="K307" s="1013"/>
      <c r="L307" s="1014" t="s">
        <v>68</v>
      </c>
      <c r="M307" s="1015"/>
      <c r="N307" s="1016"/>
      <c r="O307" s="1017" t="s">
        <v>332</v>
      </c>
      <c r="P307" s="1018"/>
      <c r="Q307" s="1019"/>
      <c r="R307" s="57"/>
      <c r="S307" s="1004" t="s">
        <v>1038</v>
      </c>
      <c r="T307" s="1006" t="s">
        <v>1037</v>
      </c>
      <c r="U307" s="57"/>
      <c r="V307" s="32"/>
      <c r="W307" s="16"/>
      <c r="X307" s="8"/>
      <c r="Y307" s="8"/>
      <c r="Z307" s="8"/>
    </row>
    <row r="308" spans="1:26" customFormat="1" ht="12" customHeight="1" outlineLevel="1" x14ac:dyDescent="0.35">
      <c r="A308" s="6"/>
      <c r="B308" s="7"/>
      <c r="C308" s="17"/>
      <c r="D308" s="17"/>
      <c r="E308" s="17"/>
      <c r="F308" s="26"/>
      <c r="G308" s="27"/>
      <c r="H308" s="34"/>
      <c r="I308" s="734" t="str">
        <f>H130</f>
        <v>Harv</v>
      </c>
      <c r="J308" s="734" t="str">
        <f>I130</f>
        <v>Graz</v>
      </c>
      <c r="K308" s="734" t="str">
        <f>J130</f>
        <v>Bale</v>
      </c>
      <c r="L308" s="735" t="str">
        <f>H130</f>
        <v>Harv</v>
      </c>
      <c r="M308" s="735" t="str">
        <f>I130</f>
        <v>Graz</v>
      </c>
      <c r="N308" s="735" t="str">
        <f>J130</f>
        <v>Bale</v>
      </c>
      <c r="O308" s="736" t="str">
        <f>H130</f>
        <v>Harv</v>
      </c>
      <c r="P308" s="736" t="str">
        <f t="shared" ref="P308:Q308" si="5">I130</f>
        <v>Graz</v>
      </c>
      <c r="Q308" s="736" t="str">
        <f t="shared" si="5"/>
        <v>Bale</v>
      </c>
      <c r="R308" s="57"/>
      <c r="S308" s="1005"/>
      <c r="T308" s="1007"/>
      <c r="U308" s="57"/>
      <c r="V308" s="32"/>
      <c r="W308" s="16"/>
      <c r="X308" s="8"/>
      <c r="Y308" s="8"/>
      <c r="Z308" s="8"/>
    </row>
    <row r="309" spans="1:26" customFormat="1" ht="12" customHeight="1" outlineLevel="1" x14ac:dyDescent="0.35">
      <c r="A309" s="6"/>
      <c r="B309" s="7"/>
      <c r="C309" s="17"/>
      <c r="D309" s="17"/>
      <c r="E309" s="17"/>
      <c r="F309" s="26"/>
      <c r="G309" s="27"/>
      <c r="H309" s="694" t="str">
        <f>General!G17</f>
        <v>b</v>
      </c>
      <c r="I309" s="669">
        <v>0.27922143700582119</v>
      </c>
      <c r="J309" s="669">
        <v>1.3987353317483329</v>
      </c>
      <c r="K309" s="737">
        <f>I309</f>
        <v>0.27922143700582119</v>
      </c>
      <c r="L309" s="678">
        <v>-7.357256925019099E-3</v>
      </c>
      <c r="M309" s="678">
        <v>-2.1449647872016701E-2</v>
      </c>
      <c r="N309" s="738">
        <f>L309</f>
        <v>-7.357256925019099E-3</v>
      </c>
      <c r="O309" s="242">
        <v>59.634599807135977</v>
      </c>
      <c r="P309" s="242">
        <v>49.949846871547493</v>
      </c>
      <c r="Q309" s="737">
        <f>O309</f>
        <v>59.634599807135977</v>
      </c>
      <c r="R309" s="57"/>
      <c r="S309" s="246">
        <v>2850</v>
      </c>
      <c r="T309" s="691">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4" t="str">
        <f>General!G18</f>
        <v>bd</v>
      </c>
      <c r="I310" s="669">
        <v>0.27922143700582119</v>
      </c>
      <c r="J310" s="669">
        <v>1.3987353317483329</v>
      </c>
      <c r="K310" s="737">
        <f t="shared" ref="K310:K325" si="7">I310</f>
        <v>0.27922143700582119</v>
      </c>
      <c r="L310" s="678">
        <v>-7.357256925019099E-3</v>
      </c>
      <c r="M310" s="678">
        <v>-2.1449647872016701E-2</v>
      </c>
      <c r="N310" s="738">
        <f t="shared" ref="N310:N325" si="8">L310</f>
        <v>-7.357256925019099E-3</v>
      </c>
      <c r="O310" s="242">
        <v>59.634599807135977</v>
      </c>
      <c r="P310" s="242">
        <v>49.949846871547493</v>
      </c>
      <c r="Q310" s="737">
        <f t="shared" ref="Q310:Q325" si="9">O310</f>
        <v>59.634599807135977</v>
      </c>
      <c r="R310" s="57"/>
      <c r="S310" s="246">
        <v>2850</v>
      </c>
      <c r="T310" s="691">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General!G19</f>
        <v>f</v>
      </c>
      <c r="I311" s="669">
        <v>0.21988823630969012</v>
      </c>
      <c r="J311" s="669">
        <v>1.3987353317483329</v>
      </c>
      <c r="K311" s="737">
        <f t="shared" si="7"/>
        <v>0.21988823630969012</v>
      </c>
      <c r="L311" s="678">
        <v>-4.6010728402032814E-3</v>
      </c>
      <c r="M311" s="678">
        <v>-2.1449647872016701E-2</v>
      </c>
      <c r="N311" s="738">
        <f t="shared" si="8"/>
        <v>-4.6010728402032814E-3</v>
      </c>
      <c r="O311" s="242">
        <v>57.445790754257906</v>
      </c>
      <c r="P311" s="242">
        <v>49.949846871547493</v>
      </c>
      <c r="Q311" s="737">
        <f t="shared" si="9"/>
        <v>57.445790754257906</v>
      </c>
      <c r="R311" s="57"/>
      <c r="S311" s="246">
        <v>2000</v>
      </c>
      <c r="T311" s="691">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4" t="str">
        <f>General!G20</f>
        <v>h</v>
      </c>
      <c r="I312" s="669">
        <v>0.27922143700582119</v>
      </c>
      <c r="J312" s="669">
        <v>1.3987353317483329</v>
      </c>
      <c r="K312" s="737">
        <f t="shared" si="7"/>
        <v>0.27922143700582119</v>
      </c>
      <c r="L312" s="678">
        <v>-7.357256925019099E-3</v>
      </c>
      <c r="M312" s="678">
        <v>-2.1449647872016701E-2</v>
      </c>
      <c r="N312" s="738">
        <f t="shared" si="8"/>
        <v>-7.357256925019099E-3</v>
      </c>
      <c r="O312" s="242">
        <v>59.634599807135977</v>
      </c>
      <c r="P312" s="242">
        <v>49.949846871547493</v>
      </c>
      <c r="Q312" s="737">
        <f t="shared" si="9"/>
        <v>59.634599807135977</v>
      </c>
      <c r="R312" s="57"/>
      <c r="S312" s="246">
        <v>10387</v>
      </c>
      <c r="T312" s="691">
        <f t="shared" si="6"/>
        <v>11050</v>
      </c>
      <c r="U312" s="57"/>
      <c r="V312" s="32"/>
      <c r="W312" s="16"/>
      <c r="X312" s="8"/>
      <c r="Y312" s="8"/>
      <c r="Z312" s="8"/>
    </row>
    <row r="313" spans="1:26" customFormat="1" ht="12" customHeight="1" outlineLevel="1" x14ac:dyDescent="0.35">
      <c r="A313" s="6"/>
      <c r="B313" s="7"/>
      <c r="C313" s="17"/>
      <c r="D313" s="17"/>
      <c r="E313" s="17"/>
      <c r="F313" s="26"/>
      <c r="G313" s="27"/>
      <c r="H313" s="694" t="str">
        <f>General!G21</f>
        <v>i</v>
      </c>
      <c r="I313" s="669">
        <v>0.21988823630969012</v>
      </c>
      <c r="J313" s="669">
        <v>1.3987353317483329</v>
      </c>
      <c r="K313" s="737">
        <f t="shared" si="7"/>
        <v>0.21988823630969012</v>
      </c>
      <c r="L313" s="678">
        <v>-4.6010728402032814E-3</v>
      </c>
      <c r="M313" s="678">
        <v>-2.1449647872016701E-2</v>
      </c>
      <c r="N313" s="738">
        <f t="shared" si="8"/>
        <v>-4.6010728402032814E-3</v>
      </c>
      <c r="O313" s="242">
        <v>57.445790754257906</v>
      </c>
      <c r="P313" s="242">
        <v>49.949846871547493</v>
      </c>
      <c r="Q313" s="737">
        <f t="shared" si="9"/>
        <v>57.445790754257906</v>
      </c>
      <c r="R313" s="57"/>
      <c r="S313" s="246">
        <v>2000</v>
      </c>
      <c r="T313" s="691">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4" t="str">
        <f>General!G22</f>
        <v>k</v>
      </c>
      <c r="I314" s="669">
        <v>0.21988823630969012</v>
      </c>
      <c r="J314" s="669">
        <v>1.3987353317483329</v>
      </c>
      <c r="K314" s="737">
        <f t="shared" si="7"/>
        <v>0.21988823630969012</v>
      </c>
      <c r="L314" s="678">
        <v>-4.6010728402032814E-3</v>
      </c>
      <c r="M314" s="678">
        <v>-2.1449647872016701E-2</v>
      </c>
      <c r="N314" s="738">
        <f t="shared" si="8"/>
        <v>-4.6010728402032814E-3</v>
      </c>
      <c r="O314" s="242">
        <v>57.445790754257906</v>
      </c>
      <c r="P314" s="242">
        <v>49.949846871547493</v>
      </c>
      <c r="Q314" s="737">
        <f t="shared" si="9"/>
        <v>57.445790754257906</v>
      </c>
      <c r="R314" s="57"/>
      <c r="S314" s="246">
        <v>2000</v>
      </c>
      <c r="T314" s="691">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General!G23</f>
        <v>l</v>
      </c>
      <c r="I315" s="669">
        <v>0.21988823630969012</v>
      </c>
      <c r="J315" s="669">
        <v>1.3987353317483329</v>
      </c>
      <c r="K315" s="737">
        <f t="shared" si="7"/>
        <v>0.21988823630969012</v>
      </c>
      <c r="L315" s="678">
        <v>-4.6010728402032814E-3</v>
      </c>
      <c r="M315" s="678">
        <v>-2.1449647872016701E-2</v>
      </c>
      <c r="N315" s="738">
        <f t="shared" si="8"/>
        <v>-4.6010728402032814E-3</v>
      </c>
      <c r="O315" s="242">
        <v>57.445790754257906</v>
      </c>
      <c r="P315" s="242">
        <v>49.949846871547493</v>
      </c>
      <c r="Q315" s="737">
        <f t="shared" si="9"/>
        <v>57.445790754257906</v>
      </c>
      <c r="R315" s="57"/>
      <c r="S315" s="246">
        <v>2000</v>
      </c>
      <c r="T315" s="691">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General!G24</f>
        <v>o</v>
      </c>
      <c r="I316" s="669">
        <v>0.27922143700582119</v>
      </c>
      <c r="J316" s="669">
        <v>1.3987353317483329</v>
      </c>
      <c r="K316" s="737">
        <f t="shared" si="7"/>
        <v>0.27922143700582119</v>
      </c>
      <c r="L316" s="678">
        <v>-7.357256925019099E-3</v>
      </c>
      <c r="M316" s="678">
        <v>-2.1449647872016701E-2</v>
      </c>
      <c r="N316" s="738">
        <f t="shared" si="8"/>
        <v>-7.357256925019099E-3</v>
      </c>
      <c r="O316" s="242">
        <v>59.634599807135977</v>
      </c>
      <c r="P316" s="242">
        <v>49.949846871547493</v>
      </c>
      <c r="Q316" s="737">
        <f t="shared" si="9"/>
        <v>59.634599807135977</v>
      </c>
      <c r="R316" s="57"/>
      <c r="S316" s="246">
        <v>2850</v>
      </c>
      <c r="T316" s="691">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4" t="str">
        <f>General!G25</f>
        <v>od</v>
      </c>
      <c r="I317" s="669">
        <v>0.27922143700582119</v>
      </c>
      <c r="J317" s="669">
        <v>1.3987353317483329</v>
      </c>
      <c r="K317" s="737">
        <f t="shared" si="7"/>
        <v>0.27922143700582119</v>
      </c>
      <c r="L317" s="678">
        <v>-7.357256925019099E-3</v>
      </c>
      <c r="M317" s="678">
        <v>-2.1449647872016701E-2</v>
      </c>
      <c r="N317" s="738">
        <f t="shared" si="8"/>
        <v>-7.357256925019099E-3</v>
      </c>
      <c r="O317" s="242">
        <v>59.634599807135977</v>
      </c>
      <c r="P317" s="242">
        <v>49.949846871547493</v>
      </c>
      <c r="Q317" s="737">
        <f t="shared" si="9"/>
        <v>59.634599807135977</v>
      </c>
      <c r="R317" s="57"/>
      <c r="S317" s="246">
        <v>2850</v>
      </c>
      <c r="T317" s="691">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General!G26</f>
        <v>of</v>
      </c>
      <c r="I318" s="669">
        <v>0.27922143700582119</v>
      </c>
      <c r="J318" s="669">
        <v>1.3987353317483329</v>
      </c>
      <c r="K318" s="737">
        <f t="shared" si="7"/>
        <v>0.27922143700582119</v>
      </c>
      <c r="L318" s="678">
        <v>-7.357256925019099E-3</v>
      </c>
      <c r="M318" s="678">
        <v>-2.1449647872016701E-2</v>
      </c>
      <c r="N318" s="738">
        <f t="shared" si="8"/>
        <v>-7.357256925019099E-3</v>
      </c>
      <c r="O318" s="242">
        <v>59.634599807135977</v>
      </c>
      <c r="P318" s="242">
        <v>49.949846871547493</v>
      </c>
      <c r="Q318" s="737">
        <f t="shared" si="9"/>
        <v>59.634599807135977</v>
      </c>
      <c r="R318" s="57"/>
      <c r="S318" s="246"/>
      <c r="T318" s="246">
        <v>3032</v>
      </c>
      <c r="U318" s="57"/>
      <c r="V318" s="32"/>
      <c r="W318" s="16"/>
      <c r="X318" s="8"/>
      <c r="Y318" s="8"/>
      <c r="Z318" s="8"/>
    </row>
    <row r="319" spans="1:26" customFormat="1" ht="12" customHeight="1" outlineLevel="1" x14ac:dyDescent="0.35">
      <c r="A319" s="6"/>
      <c r="B319" s="7"/>
      <c r="C319" s="17"/>
      <c r="D319" s="17"/>
      <c r="E319" s="17"/>
      <c r="F319" s="26"/>
      <c r="G319" s="27"/>
      <c r="H319" s="694" t="str">
        <f>General!G27</f>
        <v>r</v>
      </c>
      <c r="I319" s="669">
        <v>0.21988823630969012</v>
      </c>
      <c r="J319" s="669">
        <v>1.3987353317483329</v>
      </c>
      <c r="K319" s="737">
        <f t="shared" si="7"/>
        <v>0.21988823630969012</v>
      </c>
      <c r="L319" s="678">
        <v>-4.6010728402032814E-3</v>
      </c>
      <c r="M319" s="678">
        <v>-2.1449647872016701E-2</v>
      </c>
      <c r="N319" s="738">
        <f t="shared" si="8"/>
        <v>-4.6010728402032814E-3</v>
      </c>
      <c r="O319" s="242">
        <v>57.445790754257906</v>
      </c>
      <c r="P319" s="242">
        <v>49.949846871547493</v>
      </c>
      <c r="Q319" s="737">
        <f t="shared" si="9"/>
        <v>57.445790754257906</v>
      </c>
      <c r="R319" s="57"/>
      <c r="S319" s="246">
        <v>1600</v>
      </c>
      <c r="T319" s="691">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4" t="str">
        <f>General!G28</f>
        <v>rd</v>
      </c>
      <c r="I320" s="669">
        <v>0.21988823630969012</v>
      </c>
      <c r="J320" s="669">
        <v>1.3987353317483329</v>
      </c>
      <c r="K320" s="737">
        <f t="shared" si="7"/>
        <v>0.21988823630969012</v>
      </c>
      <c r="L320" s="678">
        <v>-4.6010728402032814E-3</v>
      </c>
      <c r="M320" s="678">
        <v>-2.1449647872016701E-2</v>
      </c>
      <c r="N320" s="738">
        <f t="shared" si="8"/>
        <v>-4.6010728402032814E-3</v>
      </c>
      <c r="O320" s="242">
        <v>57.445790754257906</v>
      </c>
      <c r="P320" s="242">
        <v>49.949846871547493</v>
      </c>
      <c r="Q320" s="737">
        <f t="shared" si="9"/>
        <v>57.445790754257906</v>
      </c>
      <c r="R320" s="57"/>
      <c r="S320" s="246">
        <v>1600</v>
      </c>
      <c r="T320" s="691">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General!G29</f>
        <v>v</v>
      </c>
      <c r="I321" s="669">
        <v>0.21988823630969012</v>
      </c>
      <c r="J321" s="669">
        <v>1.3987353317483329</v>
      </c>
      <c r="K321" s="737">
        <f t="shared" si="7"/>
        <v>0.21988823630969012</v>
      </c>
      <c r="L321" s="678">
        <v>-4.6010728402032814E-3</v>
      </c>
      <c r="M321" s="678">
        <v>-2.1449647872016701E-2</v>
      </c>
      <c r="N321" s="738">
        <f t="shared" si="8"/>
        <v>-4.6010728402032814E-3</v>
      </c>
      <c r="O321" s="242">
        <v>57.445790754257906</v>
      </c>
      <c r="P321" s="242">
        <v>49.949846871547493</v>
      </c>
      <c r="Q321" s="737">
        <f t="shared" si="9"/>
        <v>57.445790754257906</v>
      </c>
      <c r="R321" s="57"/>
      <c r="S321" s="246">
        <v>2000</v>
      </c>
      <c r="T321" s="691">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4" t="str">
        <f>General!G30</f>
        <v>w</v>
      </c>
      <c r="I322" s="669">
        <v>0.27922143700582119</v>
      </c>
      <c r="J322" s="669">
        <v>1.3987353317483329</v>
      </c>
      <c r="K322" s="737">
        <f t="shared" si="7"/>
        <v>0.27922143700582119</v>
      </c>
      <c r="L322" s="678">
        <v>-7.357256925019099E-3</v>
      </c>
      <c r="M322" s="678">
        <v>-2.1449647872016701E-2</v>
      </c>
      <c r="N322" s="738">
        <f t="shared" si="8"/>
        <v>-7.357256925019099E-3</v>
      </c>
      <c r="O322" s="242">
        <v>59.634599807135977</v>
      </c>
      <c r="P322" s="242">
        <v>49.949846871547493</v>
      </c>
      <c r="Q322" s="737">
        <f t="shared" si="9"/>
        <v>59.634599807135977</v>
      </c>
      <c r="R322" s="57"/>
      <c r="S322" s="246">
        <v>2850</v>
      </c>
      <c r="T322" s="691">
        <f t="shared" si="10"/>
        <v>3031.9148936170213</v>
      </c>
      <c r="U322" s="57"/>
      <c r="V322" s="32"/>
      <c r="W322" s="16"/>
      <c r="X322" s="8"/>
      <c r="Y322" s="8"/>
      <c r="Z322" s="8"/>
    </row>
    <row r="323" spans="1:26" customFormat="1" outlineLevel="1" x14ac:dyDescent="0.35">
      <c r="A323" s="6"/>
      <c r="B323" s="7"/>
      <c r="C323" s="17"/>
      <c r="D323" s="17"/>
      <c r="E323" s="17"/>
      <c r="F323" s="26"/>
      <c r="G323" s="27"/>
      <c r="H323" s="694" t="str">
        <f>General!G31</f>
        <v>wd</v>
      </c>
      <c r="I323" s="669">
        <v>0.27922143700582119</v>
      </c>
      <c r="J323" s="669">
        <v>1.3987353317483329</v>
      </c>
      <c r="K323" s="737">
        <f t="shared" si="7"/>
        <v>0.27922143700582119</v>
      </c>
      <c r="L323" s="678">
        <v>-7.357256925019099E-3</v>
      </c>
      <c r="M323" s="678">
        <v>-2.1449647872016701E-2</v>
      </c>
      <c r="N323" s="738">
        <f t="shared" si="8"/>
        <v>-7.357256925019099E-3</v>
      </c>
      <c r="O323" s="242">
        <v>59.634599807135977</v>
      </c>
      <c r="P323" s="242">
        <v>49.949846871547493</v>
      </c>
      <c r="Q323" s="737">
        <f t="shared" si="9"/>
        <v>59.634599807135977</v>
      </c>
      <c r="R323" s="57"/>
      <c r="S323" s="246">
        <v>2850</v>
      </c>
      <c r="T323" s="691">
        <f t="shared" si="10"/>
        <v>3031.9148936170213</v>
      </c>
      <c r="U323" s="57"/>
      <c r="V323" s="32"/>
      <c r="W323" s="16"/>
      <c r="X323" s="8"/>
      <c r="Y323" s="8"/>
      <c r="Z323" s="8"/>
    </row>
    <row r="324" spans="1:26" customFormat="1" outlineLevel="1" x14ac:dyDescent="0.35">
      <c r="A324" s="6"/>
      <c r="B324" s="7"/>
      <c r="C324" s="17"/>
      <c r="D324" s="17"/>
      <c r="E324" s="17"/>
      <c r="F324" s="26"/>
      <c r="G324" s="26"/>
      <c r="H324" s="694" t="str">
        <f>General!G32</f>
        <v>z</v>
      </c>
      <c r="I324" s="669">
        <v>0.21988823630969012</v>
      </c>
      <c r="J324" s="669">
        <v>1.3987353317483329</v>
      </c>
      <c r="K324" s="737">
        <f t="shared" si="7"/>
        <v>0.21988823630969012</v>
      </c>
      <c r="L324" s="678">
        <v>-4.6010728402032814E-3</v>
      </c>
      <c r="M324" s="678">
        <v>-2.1449647872016701E-2</v>
      </c>
      <c r="N324" s="738">
        <f t="shared" si="8"/>
        <v>-4.6010728402032814E-3</v>
      </c>
      <c r="O324" s="242">
        <v>57.445790754257906</v>
      </c>
      <c r="P324" s="242">
        <v>49.949846871547493</v>
      </c>
      <c r="Q324" s="737">
        <f t="shared" si="9"/>
        <v>57.445790754257906</v>
      </c>
      <c r="R324" s="668"/>
      <c r="S324" s="246">
        <v>1600</v>
      </c>
      <c r="T324" s="691">
        <f t="shared" si="10"/>
        <v>1649.4845360824743</v>
      </c>
      <c r="U324" s="668"/>
      <c r="V324" s="38"/>
      <c r="W324" s="16"/>
      <c r="X324" s="8"/>
      <c r="Y324" s="8"/>
      <c r="Z324" s="8"/>
    </row>
    <row r="325" spans="1:26" customFormat="1" outlineLevel="1" x14ac:dyDescent="0.35">
      <c r="A325" s="6"/>
      <c r="B325" s="7"/>
      <c r="C325" s="17"/>
      <c r="D325" s="17"/>
      <c r="E325" s="17"/>
      <c r="F325" s="26"/>
      <c r="G325" s="26"/>
      <c r="H325" s="694" t="str">
        <f>General!G33</f>
        <v>zd</v>
      </c>
      <c r="I325" s="669">
        <v>0.21988823630969012</v>
      </c>
      <c r="J325" s="669">
        <v>1.3987353317483329</v>
      </c>
      <c r="K325" s="737">
        <f t="shared" si="7"/>
        <v>0.21988823630969012</v>
      </c>
      <c r="L325" s="678">
        <v>-4.6010728402032814E-3</v>
      </c>
      <c r="M325" s="678">
        <v>-2.1449647872016701E-2</v>
      </c>
      <c r="N325" s="738">
        <f t="shared" si="8"/>
        <v>-4.6010728402032814E-3</v>
      </c>
      <c r="O325" s="242">
        <v>57.445790754257906</v>
      </c>
      <c r="P325" s="242">
        <v>49.949846871547493</v>
      </c>
      <c r="Q325" s="737">
        <f t="shared" si="9"/>
        <v>57.445790754257906</v>
      </c>
      <c r="R325" s="38"/>
      <c r="S325" s="246">
        <v>1600</v>
      </c>
      <c r="T325" s="691">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8"/>
      <c r="K326" s="668"/>
      <c r="L326" s="668"/>
      <c r="O326" s="668"/>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8"/>
      <c r="K327" s="668"/>
      <c r="L327" s="668"/>
      <c r="O327" s="668"/>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1222</v>
      </c>
      <c r="B2" s="200">
        <v>5000000</v>
      </c>
    </row>
    <row r="4" spans="1:2" x14ac:dyDescent="0.35">
      <c r="A4" s="65" t="s">
        <v>403</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857</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858</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1" t="s">
        <v>957</v>
      </c>
      <c r="M10" s="551"/>
      <c r="N10" s="551"/>
      <c r="O10" s="551"/>
      <c r="P10" s="551"/>
      <c r="Q10" s="551"/>
      <c r="R10" s="22"/>
      <c r="S10" s="22"/>
      <c r="T10" s="22"/>
      <c r="U10" s="22"/>
      <c r="V10" s="22"/>
      <c r="W10" s="16"/>
      <c r="X10" s="8"/>
    </row>
    <row r="11" spans="1:24" ht="13.25" customHeight="1" x14ac:dyDescent="0.35">
      <c r="A11" s="165"/>
      <c r="B11" s="7"/>
      <c r="C11" s="17"/>
      <c r="D11" s="17"/>
      <c r="E11" s="17"/>
      <c r="F11" s="17"/>
      <c r="G11" s="17"/>
      <c r="H11" s="17"/>
      <c r="I11" s="22" t="s">
        <v>849</v>
      </c>
      <c r="J11" s="23"/>
      <c r="K11" s="100"/>
      <c r="L11" s="100"/>
      <c r="M11" s="23"/>
      <c r="N11" s="23"/>
      <c r="O11" s="23" t="s">
        <v>853</v>
      </c>
      <c r="P11" s="23"/>
      <c r="Q11" s="23"/>
      <c r="R11" s="23"/>
      <c r="S11" s="23"/>
      <c r="T11" s="23"/>
      <c r="U11" s="23"/>
      <c r="V11" s="22"/>
      <c r="W11" s="16"/>
      <c r="X11" s="8"/>
    </row>
    <row r="12" spans="1:24" ht="13.25" customHeight="1" x14ac:dyDescent="0.35">
      <c r="A12" s="165"/>
      <c r="B12" s="7"/>
      <c r="C12" s="17"/>
      <c r="D12" s="17"/>
      <c r="E12" s="17"/>
      <c r="F12" s="17"/>
      <c r="G12" s="17"/>
      <c r="H12" s="17"/>
      <c r="I12" s="22" t="s">
        <v>856</v>
      </c>
      <c r="J12" s="23"/>
      <c r="K12" s="23" t="s">
        <v>201</v>
      </c>
      <c r="L12" s="23" t="s">
        <v>855</v>
      </c>
      <c r="M12" s="23" t="s">
        <v>854</v>
      </c>
      <c r="N12" s="23" t="s">
        <v>853</v>
      </c>
      <c r="O12" s="23" t="str">
        <f>"per "&amp;$I$26&amp;" MJ"</f>
        <v>per 100 MJ</v>
      </c>
      <c r="P12" s="23"/>
      <c r="Q12" s="23" t="s">
        <v>927</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6" t="s">
        <v>863</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25" customHeight="1" x14ac:dyDescent="0.35">
      <c r="A16" s="165"/>
      <c r="B16" s="7"/>
      <c r="C16" s="17"/>
      <c r="D16" s="17"/>
      <c r="E16" s="17"/>
      <c r="F16" s="26"/>
      <c r="G16" s="92"/>
      <c r="H16" s="92"/>
      <c r="I16" s="556" t="s">
        <v>864</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25" customHeight="1" x14ac:dyDescent="0.35">
      <c r="A17" s="165"/>
      <c r="B17" s="7"/>
      <c r="C17" s="17"/>
      <c r="D17" s="17"/>
      <c r="E17" s="17"/>
      <c r="F17" s="26"/>
      <c r="G17" s="92"/>
      <c r="H17" s="92"/>
      <c r="I17" s="556" t="s">
        <v>865</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25" customHeight="1" x14ac:dyDescent="0.35">
      <c r="A18" s="165"/>
      <c r="B18" s="7"/>
      <c r="C18" s="17"/>
      <c r="D18" s="17"/>
      <c r="E18" s="17"/>
      <c r="F18" s="26"/>
      <c r="G18" s="92"/>
      <c r="H18" s="92"/>
      <c r="I18" s="556" t="s">
        <v>866</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25" customHeight="1" x14ac:dyDescent="0.35">
      <c r="A19" s="165"/>
      <c r="B19" s="7"/>
      <c r="C19" s="17"/>
      <c r="D19" s="17"/>
      <c r="E19" s="17"/>
      <c r="F19" s="26"/>
      <c r="G19" s="92"/>
      <c r="H19" s="92"/>
      <c r="I19" s="556" t="s">
        <v>867</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25" customHeight="1" x14ac:dyDescent="0.35">
      <c r="A20" s="165"/>
      <c r="B20" s="7"/>
      <c r="C20" s="17"/>
      <c r="D20" s="17"/>
      <c r="E20" s="17"/>
      <c r="F20" s="26"/>
      <c r="G20" s="92"/>
      <c r="H20" s="92"/>
      <c r="I20" s="556" t="s">
        <v>868</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25" customHeight="1" x14ac:dyDescent="0.35">
      <c r="A21" s="165"/>
      <c r="B21" s="7"/>
      <c r="C21" s="17"/>
      <c r="D21" s="17"/>
      <c r="E21" s="17"/>
      <c r="F21" s="26"/>
      <c r="G21" s="92"/>
      <c r="H21" s="92"/>
      <c r="I21" s="556" t="s">
        <v>869</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25" customHeight="1" x14ac:dyDescent="0.35">
      <c r="A22" s="165"/>
      <c r="B22" s="7"/>
      <c r="C22" s="17"/>
      <c r="D22" s="17"/>
      <c r="E22" s="17"/>
      <c r="F22" s="26"/>
      <c r="G22" s="92"/>
      <c r="H22" s="92"/>
      <c r="I22" s="556" t="s">
        <v>870</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25" customHeight="1" x14ac:dyDescent="0.35">
      <c r="A23" s="165"/>
      <c r="B23" s="7"/>
      <c r="C23" s="17"/>
      <c r="D23" s="17"/>
      <c r="E23" s="17"/>
      <c r="F23" s="26"/>
      <c r="G23" s="92"/>
      <c r="H23" s="92"/>
      <c r="I23" s="556" t="s">
        <v>871</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25" customHeight="1" x14ac:dyDescent="0.35">
      <c r="A24" s="165"/>
      <c r="B24" s="7"/>
      <c r="C24" s="17"/>
      <c r="D24" s="17"/>
      <c r="E24" s="17"/>
      <c r="F24" s="26"/>
      <c r="G24" s="92"/>
      <c r="H24" s="92"/>
      <c r="I24" s="556" t="s">
        <v>872</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25"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25" customHeight="1" x14ac:dyDescent="0.35">
      <c r="A26" s="165"/>
      <c r="B26" s="7"/>
      <c r="C26" s="17"/>
      <c r="D26" s="17"/>
      <c r="E26" s="17"/>
      <c r="F26" s="26"/>
      <c r="G26" s="92"/>
      <c r="H26" s="92" t="s">
        <v>852</v>
      </c>
      <c r="I26" s="556">
        <v>100</v>
      </c>
      <c r="J26" s="90" t="s">
        <v>851</v>
      </c>
      <c r="K26" s="150"/>
      <c r="L26" s="150"/>
      <c r="M26" s="54"/>
      <c r="N26" s="548"/>
      <c r="O26" s="548"/>
      <c r="P26" s="90"/>
      <c r="Q26" s="90"/>
      <c r="R26" s="90"/>
      <c r="S26" s="548"/>
      <c r="T26" s="90"/>
      <c r="U26" s="90"/>
      <c r="V26" s="30"/>
      <c r="W26" s="16"/>
      <c r="X26" s="8"/>
    </row>
    <row r="27" spans="1:24" ht="13.25" customHeight="1" x14ac:dyDescent="0.35">
      <c r="A27" s="165"/>
      <c r="B27" s="7"/>
      <c r="C27" s="17"/>
      <c r="D27" s="17"/>
      <c r="E27" s="17"/>
      <c r="F27" s="33"/>
      <c r="G27" s="92"/>
      <c r="H27" s="92" t="s">
        <v>850</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121</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2023-11-24T04:35:42Z</dcterms:modified>
</cp:coreProperties>
</file>